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64E6C35F-DB55-4B51-937C-8DC28FD912FB}" xr6:coauthVersionLast="43" xr6:coauthVersionMax="43" xr10:uidLastSave="{00000000-0000-0000-0000-000000000000}"/>
  <bookViews>
    <workbookView xWindow="-120" yWindow="-120" windowWidth="20730" windowHeight="11310" tabRatio="917" activeTab="2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" i="27" l="1"/>
  <c r="F29" i="27"/>
  <c r="E28" i="27"/>
  <c r="D28" i="27"/>
  <c r="A28" i="27"/>
  <c r="A29" i="27"/>
  <c r="I247" i="1" l="1"/>
  <c r="I248" i="1"/>
  <c r="I249" i="1"/>
  <c r="I250" i="1"/>
  <c r="I251" i="1"/>
  <c r="I252" i="1"/>
  <c r="K247" i="1"/>
  <c r="K248" i="1"/>
  <c r="K249" i="1"/>
  <c r="K250" i="1"/>
  <c r="K251" i="1"/>
  <c r="K252" i="1"/>
  <c r="M247" i="1"/>
  <c r="M248" i="1"/>
  <c r="M249" i="1"/>
  <c r="M250" i="1"/>
  <c r="M251" i="1"/>
  <c r="M252" i="1"/>
  <c r="O247" i="1"/>
  <c r="O248" i="1"/>
  <c r="O249" i="1"/>
  <c r="O250" i="1"/>
  <c r="O251" i="1"/>
  <c r="O252" i="1"/>
  <c r="Q247" i="1"/>
  <c r="Q248" i="1"/>
  <c r="Q249" i="1"/>
  <c r="Q250" i="1"/>
  <c r="Q251" i="1"/>
  <c r="Q252" i="1"/>
  <c r="S247" i="1"/>
  <c r="S248" i="1"/>
  <c r="S249" i="1"/>
  <c r="S250" i="1"/>
  <c r="S251" i="1"/>
  <c r="S252" i="1"/>
  <c r="U247" i="1"/>
  <c r="U248" i="1"/>
  <c r="U249" i="1"/>
  <c r="U250" i="1"/>
  <c r="U251" i="1"/>
  <c r="U252" i="1"/>
  <c r="W247" i="1"/>
  <c r="W248" i="1"/>
  <c r="W249" i="1"/>
  <c r="W250" i="1"/>
  <c r="W251" i="1"/>
  <c r="W252" i="1"/>
  <c r="Y247" i="1"/>
  <c r="Y248" i="1"/>
  <c r="Y249" i="1"/>
  <c r="Y250" i="1"/>
  <c r="Y251" i="1"/>
  <c r="Y252" i="1"/>
  <c r="AA247" i="1"/>
  <c r="AA248" i="1"/>
  <c r="AA249" i="1"/>
  <c r="AA250" i="1"/>
  <c r="AA251" i="1"/>
  <c r="AA252" i="1"/>
  <c r="AA237" i="1"/>
  <c r="Y237" i="1"/>
  <c r="W237" i="1"/>
  <c r="U237" i="1"/>
  <c r="S237" i="1"/>
  <c r="Q237" i="1"/>
  <c r="O237" i="1"/>
  <c r="M237" i="1"/>
  <c r="K237" i="1"/>
  <c r="I237" i="1"/>
  <c r="AA234" i="1"/>
  <c r="Y234" i="1"/>
  <c r="W234" i="1"/>
  <c r="U234" i="1"/>
  <c r="S234" i="1"/>
  <c r="Q234" i="1"/>
  <c r="O234" i="1"/>
  <c r="M234" i="1"/>
  <c r="K234" i="1"/>
  <c r="I234" i="1"/>
  <c r="AA221" i="1"/>
  <c r="Y221" i="1"/>
  <c r="W221" i="1"/>
  <c r="U221" i="1"/>
  <c r="S221" i="1"/>
  <c r="Q221" i="1"/>
  <c r="O221" i="1"/>
  <c r="M221" i="1"/>
  <c r="K221" i="1"/>
  <c r="I221" i="1"/>
  <c r="AA152" i="1"/>
  <c r="Y152" i="1"/>
  <c r="U152" i="1"/>
  <c r="S152" i="1"/>
  <c r="Q152" i="1"/>
  <c r="O152" i="1"/>
  <c r="M152" i="1"/>
  <c r="K152" i="1"/>
  <c r="I152" i="1"/>
  <c r="K146" i="1" l="1"/>
  <c r="I146" i="1"/>
  <c r="W145" i="1"/>
  <c r="U145" i="1"/>
  <c r="S145" i="1"/>
  <c r="Q145" i="1"/>
  <c r="O145" i="1"/>
  <c r="M145" i="1"/>
  <c r="K145" i="1"/>
  <c r="I145" i="1"/>
  <c r="AA143" i="1"/>
  <c r="W143" i="1"/>
  <c r="U143" i="1"/>
  <c r="S143" i="1"/>
  <c r="Q143" i="1"/>
  <c r="O143" i="1"/>
  <c r="K143" i="1"/>
  <c r="I143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U38" i="1" l="1"/>
  <c r="AA38" i="1"/>
  <c r="Y38" i="1"/>
  <c r="W38" i="1"/>
  <c r="S38" i="1"/>
  <c r="Q38" i="1"/>
  <c r="O38" i="1"/>
  <c r="M38" i="1"/>
  <c r="K38" i="1"/>
  <c r="I38" i="1"/>
  <c r="Y123" i="1" l="1"/>
  <c r="AK247" i="1" l="1"/>
  <c r="AI247" i="1"/>
  <c r="AG247" i="1"/>
  <c r="AE247" i="1"/>
  <c r="AC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K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D18" i="33" l="1"/>
  <c r="C19" i="33"/>
  <c r="C18" i="33"/>
  <c r="B19" i="33"/>
  <c r="B18" i="33"/>
  <c r="F19" i="33"/>
  <c r="F18" i="33"/>
  <c r="F17" i="33"/>
  <c r="F16" i="33"/>
  <c r="F15" i="33"/>
  <c r="F14" i="33"/>
  <c r="F11" i="33"/>
  <c r="F10" i="33"/>
  <c r="F5" i="31"/>
  <c r="F6" i="31"/>
  <c r="F7" i="31"/>
  <c r="F8" i="31"/>
  <c r="F9" i="31"/>
  <c r="F10" i="31"/>
  <c r="F11" i="31"/>
  <c r="F12" i="31"/>
  <c r="F13" i="31"/>
  <c r="F14" i="31"/>
  <c r="F15" i="31"/>
  <c r="F16" i="31"/>
  <c r="F9" i="33"/>
  <c r="F8" i="33"/>
  <c r="F7" i="33"/>
  <c r="F5" i="33"/>
  <c r="F4" i="33"/>
  <c r="W249" i="2" l="1"/>
  <c r="V249" i="2"/>
  <c r="A27" i="27" l="1"/>
  <c r="F27" i="27" s="1"/>
  <c r="F6" i="33"/>
  <c r="F26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E26" i="27"/>
  <c r="E27" i="27"/>
  <c r="E29" i="27"/>
  <c r="D27" i="27"/>
  <c r="D29" i="27"/>
  <c r="S249" i="2" l="1"/>
  <c r="R249" i="2"/>
  <c r="D13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s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F6" i="49" s="1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F18" i="49" s="1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F38" i="49" s="1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F50" i="49" s="1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F74" i="49" s="1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F94" i="49" s="1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F106" i="49" s="1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F126" i="49" s="1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F138" i="49" s="1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F158" i="49" s="1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F170" i="49" s="1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F202" i="49" s="1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F222" i="49" s="1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F234" i="49" s="1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G248" i="49" s="1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F4" i="47" s="1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F28" i="47" s="1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F48" i="47" s="1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F88" i="47" s="1"/>
  <c r="D89" i="47"/>
  <c r="D90" i="47"/>
  <c r="F90" i="47" s="1"/>
  <c r="D91" i="47"/>
  <c r="D92" i="47"/>
  <c r="D93" i="47"/>
  <c r="G93" i="47" s="1"/>
  <c r="D94" i="47"/>
  <c r="F94" i="47" s="1"/>
  <c r="D95" i="47"/>
  <c r="D96" i="47"/>
  <c r="F96" i="47" s="1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F120" i="47" s="1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F128" i="47" s="1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F164" i="47" s="1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F172" i="47" s="1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F208" i="47" s="1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F224" i="47" s="1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49" i="42" l="1"/>
  <c r="F17" i="46"/>
  <c r="F105" i="46"/>
  <c r="F169" i="46"/>
  <c r="F5" i="46"/>
  <c r="F230" i="45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30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W1" i="2" l="1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33" s="1"/>
  <c r="D20" i="27"/>
  <c r="D21" i="27"/>
  <c r="D22" i="27"/>
  <c r="D23" i="27"/>
  <c r="D24" i="27"/>
  <c r="D25" i="27"/>
  <c r="A19" i="27"/>
  <c r="A20" i="27"/>
  <c r="A21" i="27"/>
  <c r="A22" i="27"/>
  <c r="A23" i="27"/>
  <c r="A24" i="27"/>
  <c r="A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A18" i="27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A13" i="27"/>
  <c r="A14" i="27"/>
  <c r="A15" i="27"/>
  <c r="A16" i="27"/>
  <c r="A7" i="27"/>
  <c r="A8" i="27"/>
  <c r="A9" i="27"/>
  <c r="A10" i="27"/>
  <c r="A11" i="27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4" i="28"/>
  <c r="A5" i="27"/>
  <c r="A6" i="27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L254" i="15" s="1"/>
  <c r="E23" i="24" s="1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<sst xmlns="http://schemas.openxmlformats.org/spreadsheetml/2006/main" count="2158" uniqueCount="575">
  <si>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</si>
  <si>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</si>
  <si>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</si>
  <si>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</si>
  <si>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</si>
  <si>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</si>
  <si>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</si>
  <si>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</si>
  <si>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</si>
  <si>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</si>
  <si>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</si>
  <si>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</si>
  <si>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</si>
  <si>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</si>
  <si>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</si>
  <si>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</si>
  <si>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</si>
  <si>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</si>
  <si>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</si>
  <si>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</si>
  <si>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</si>
  <si>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</si>
  <si>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</si>
  <si>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</si>
  <si>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</si>
  <si>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</si>
  <si>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</si>
  <si>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</si>
  <si>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</si>
  <si>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</si>
  <si>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</si>
  <si>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</si>
  <si>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</si>
  <si>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</si>
  <si>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</si>
  <si>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</si>
  <si>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</si>
  <si>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</si>
  <si>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</si>
  <si>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</si>
  <si>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</si>
  <si>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</si>
  <si>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</si>
  <si>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</si>
  <si>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</si>
  <si>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</si>
  <si>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</si>
  <si>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</si>
  <si>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</si>
  <si>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</si>
  <si>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</si>
  <si>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</si>
  <si>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</si>
  <si>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</si>
  <si>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</si>
  <si>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</si>
  <si>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</si>
  <si>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</si>
  <si>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</si>
  <si>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</si>
  <si>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</si>
  <si>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</si>
  <si>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</si>
  <si>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</si>
  <si>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</si>
  <si>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</si>
  <si>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</si>
  <si>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</si>
  <si>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</si>
  <si>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</si>
  <si>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</si>
  <si>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</si>
  <si>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</si>
  <si>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</si>
  <si>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</si>
  <si>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</si>
  <si>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</si>
  <si>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</si>
  <si>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</si>
  <si>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</si>
  <si>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</si>
  <si>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</si>
  <si>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</si>
  <si>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</si>
  <si>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</si>
  <si>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</si>
  <si>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</si>
  <si>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</si>
  <si>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</si>
  <si>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</si>
  <si>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</si>
  <si>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</si>
  <si>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</si>
  <si>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</si>
  <si>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</si>
  <si>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</si>
  <si>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</si>
  <si>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</si>
  <si>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</si>
  <si>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</si>
  <si>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</si>
  <si>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</si>
  <si>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</si>
  <si>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</si>
  <si>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</si>
  <si>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</si>
  <si>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</si>
  <si>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</si>
  <si>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</si>
  <si>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</si>
  <si>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</si>
  <si>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</si>
  <si>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</si>
  <si>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</si>
  <si>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</si>
  <si>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</si>
  <si>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</si>
  <si>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</si>
  <si>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</si>
  <si>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</si>
  <si>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</si>
  <si>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</si>
  <si>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</si>
  <si>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</si>
  <si>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</si>
  <si>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</si>
  <si>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</si>
  <si>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</si>
  <si>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</si>
  <si>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</si>
  <si>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</si>
  <si>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</si>
  <si>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</si>
  <si>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</si>
  <si>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</si>
  <si>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</si>
  <si>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</si>
  <si>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</si>
  <si>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</si>
  <si>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</si>
  <si>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</si>
  <si>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</si>
  <si>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</si>
  <si>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</si>
  <si>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</si>
  <si>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</si>
  <si>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</si>
  <si>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</si>
  <si>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</si>
  <si>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</si>
  <si>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</si>
  <si>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</si>
  <si>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</si>
  <si>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</si>
  <si>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</si>
  <si>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</si>
  <si>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</si>
  <si>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</si>
  <si>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</si>
  <si>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</si>
  <si>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</si>
  <si>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</si>
  <si>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</si>
  <si>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</si>
  <si>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</si>
  <si>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</si>
  <si>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</si>
  <si>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</si>
  <si>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</si>
  <si>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</si>
  <si>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</si>
  <si>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</si>
  <si>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</si>
  <si>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</si>
  <si>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</si>
  <si>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</si>
  <si>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</si>
  <si>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</si>
  <si>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</si>
  <si>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</si>
  <si>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</si>
  <si>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</si>
  <si>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</si>
  <si>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</si>
  <si>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</si>
  <si>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</si>
  <si>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</si>
  <si>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</si>
  <si>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</si>
  <si>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</si>
  <si>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</si>
  <si>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</si>
  <si>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</si>
  <si>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</si>
  <si>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</si>
  <si>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</si>
  <si>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</si>
  <si>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</si>
  <si>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</si>
  <si>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</si>
  <si>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</si>
  <si>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</si>
  <si>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</si>
  <si>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</si>
  <si>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</si>
  <si>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</si>
  <si>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</si>
  <si>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</si>
  <si>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</si>
  <si>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</si>
  <si>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</si>
  <si>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</si>
  <si>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</si>
  <si>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</si>
  <si>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</si>
  <si>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</si>
  <si>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</si>
  <si>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</si>
  <si>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</si>
  <si>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</si>
  <si>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</si>
  <si>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</si>
  <si>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</si>
  <si>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</si>
  <si>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</si>
  <si>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</si>
  <si>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</si>
  <si>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</si>
  <si>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</si>
  <si>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</si>
  <si>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</si>
  <si>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</si>
  <si>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</si>
  <si>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</si>
  <si>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</si>
  <si>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</si>
  <si>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</si>
  <si>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</si>
  <si>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</si>
  <si>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</si>
  <si>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</si>
  <si>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</si>
  <si>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</si>
  <si>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</si>
  <si>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</si>
  <si>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</si>
  <si>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</si>
  <si>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</si>
  <si>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</si>
  <si>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</si>
  <si>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</si>
  <si>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</si>
  <si>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</si>
  <si>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</si>
  <si>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</si>
  <si>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</si>
  <si>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</si>
  <si>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</si>
  <si>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</si>
  <si>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</si>
  <si>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</si>
  <si>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</si>
  <si>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</si>
  <si>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</si>
  <si>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</si>
  <si>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</si>
  <si>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</si>
  <si>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</si>
  <si>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</si>
  <si>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</si>
  <si>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</si>
  <si>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</si>
  <si>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</si>
  <si>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</si>
  <si>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</si>
  <si>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</si>
  <si>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</si>
  <si>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</si>
  <si>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</si>
  <si>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</si>
  <si>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</si>
  <si>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</si>
  <si>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</si>
  <si>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</si>
  <si>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</si>
  <si>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</si>
  <si>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</si>
  <si>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</si>
  <si>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</si>
  <si>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</si>
  <si>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</si>
  <si>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</si>
  <si>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</si>
  <si>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</si>
  <si>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</si>
  <si>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</si>
  <si>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</si>
  <si>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</si>
  <si>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</si>
  <si>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</si>
  <si>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</si>
  <si>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</si>
  <si>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</si>
  <si>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</si>
  <si>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</si>
  <si>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</si>
  <si>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</si>
  <si>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</si>
  <si>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</si>
  <si>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</si>
  <si>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</si>
  <si>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</si>
  <si>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</si>
  <si>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</si>
  <si>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</si>
  <si>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</si>
  <si>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</si>
  <si>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</si>
  <si>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</si>
  <si>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</si>
  <si>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</si>
  <si>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</si>
  <si>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</si>
  <si>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</si>
  <si>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</si>
  <si>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</si>
  <si>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</si>
  <si>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</si>
  <si>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</si>
  <si>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</si>
  <si>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</si>
  <si>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</si>
  <si>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</si>
  <si>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</si>
  <si>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</si>
  <si>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</si>
  <si>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</si>
  <si>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</si>
  <si>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</si>
  <si>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</si>
  <si>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</si>
  <si>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</si>
  <si>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</si>
  <si>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</si>
  <si>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</si>
  <si>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</si>
  <si>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</si>
  <si>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</si>
  <si>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</si>
  <si>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</si>
  <si>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</si>
  <si>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</si>
  <si>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</si>
  <si>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</si>
  <si>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</si>
  <si>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</si>
  <si>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</si>
  <si>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</si>
  <si>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</si>
  <si>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</si>
  <si>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</si>
  <si>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</si>
  <si>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</si>
  <si>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</si>
  <si>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</si>
  <si>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</si>
  <si>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</si>
  <si>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</si>
  <si>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</si>
  <si>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</si>
  <si>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</si>
  <si>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</si>
  <si>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</si>
  <si>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</si>
  <si>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</si>
  <si>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</si>
  <si>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</si>
  <si>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</si>
  <si>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</si>
  <si>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</si>
  <si>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</si>
  <si>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</si>
  <si>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</si>
  <si>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</si>
  <si>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</si>
  <si>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</si>
  <si>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</si>
  <si>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</si>
  <si>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</si>
  <si>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</si>
  <si>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</si>
  <si>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</si>
  <si>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</si>
  <si>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</si>
  <si>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</si>
  <si>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</si>
  <si>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</si>
  <si>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</si>
  <si>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</si>
  <si>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</si>
  <si>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</si>
  <si>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</si>
  <si>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</si>
  <si>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</si>
  <si>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</si>
  <si>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</si>
  <si>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</si>
  <si>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</si>
  <si>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</si>
  <si>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</si>
  <si>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</si>
  <si>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</si>
  <si>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</si>
  <si>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</si>
  <si>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</si>
  <si>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</si>
  <si>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</si>
  <si>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</si>
  <si>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</si>
  <si>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</si>
  <si>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</si>
  <si>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</si>
  <si>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</si>
  <si>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</si>
  <si>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</si>
  <si>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</si>
  <si>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</si>
  <si>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</si>
  <si>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</si>
  <si>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</si>
  <si>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</si>
  <si>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</si>
  <si>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</si>
  <si>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</si>
  <si>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</si>
  <si>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</si>
  <si>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</si>
  <si>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</si>
  <si>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</si>
  <si>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</si>
  <si>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</si>
  <si>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</si>
  <si>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</si>
  <si>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</si>
  <si>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</si>
  <si>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</si>
  <si>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</si>
  <si>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</si>
  <si>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</si>
  <si>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</si>
  <si>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</si>
  <si>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</si>
  <si>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</si>
  <si>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</si>
  <si>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</si>
  <si>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</si>
  <si>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</si>
  <si>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</si>
  <si>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</si>
  <si>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</si>
  <si>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</si>
  <si>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</si>
  <si>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</si>
  <si>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</si>
  <si>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</si>
  <si>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</si>
  <si>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</si>
  <si>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</si>
  <si>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</si>
  <si>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</si>
  <si>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</si>
  <si>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</si>
  <si>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</si>
  <si>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</si>
  <si>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</si>
  <si>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</si>
  <si>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</si>
  <si>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</si>
  <si>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</si>
  <si>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</si>
  <si>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</si>
  <si>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</si>
  <si>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</si>
  <si>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</si>
  <si>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</si>
  <si>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</si>
  <si>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</si>
  <si>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</si>
  <si>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</si>
  <si>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</si>
  <si>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</si>
  <si>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</si>
  <si>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</si>
  <si>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</si>
  <si>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</si>
  <si>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</si>
  <si>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</si>
  <si>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</si>
  <si>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</si>
  <si>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</si>
  <si>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</si>
  <si>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</si>
  <si>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</si>
  <si>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</si>
  <si>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</si>
  <si>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</si>
  <si>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</si>
  <si>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</si>
  <si>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</si>
  <si>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</si>
  <si>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</si>
  <si>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</si>
  <si>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</si>
  <si>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</si>
  <si>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</si>
  <si>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</si>
  <si>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</si>
  <si>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</si>
  <si>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</si>
  <si>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</si>
  <si>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</si>
  <si>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</si>
  <si>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</si>
  <si>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</si>
  <si>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</si>
  <si>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</si>
  <si>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</si>
  <si>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</si>
  <si>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</si>
  <si>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</si>
  <si>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</si>
  <si>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</si>
  <si>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</si>
  <si>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</si>
  <si>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</si>
  <si>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কথায়: সাত চল্লিশ হাজার চারশত তিয়াত্তর টাকা মাত্র।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</si>
  <si>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</si>
  <si>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</si>
  <si>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মেডজুল খেজুর</t>
  </si>
  <si>
    <t>নাসপাতি</t>
  </si>
  <si>
    <t>টকদিই</t>
  </si>
  <si>
    <t>পেপার কাপ</t>
  </si>
  <si>
    <t>স্পঞ্জ রসগোল্লা ও চমচম</t>
  </si>
  <si>
    <t>চিকেন বল</t>
  </si>
  <si>
    <t>চিকেন বার্গার</t>
  </si>
  <si>
    <t>ডিপ্লোমা দুধ</t>
  </si>
  <si>
    <t>ডিম</t>
  </si>
  <si>
    <t>ডাইজেস্টিভ বিস্কুট</t>
  </si>
  <si>
    <t>এলাচ ও লবঙ্গ</t>
  </si>
  <si>
    <t>মিনি চিকেন বার্গার</t>
  </si>
  <si>
    <t>এসএমসি  জুস</t>
  </si>
  <si>
    <t>খাসীর মাথা/খাসির পায়া</t>
  </si>
  <si>
    <t>পেপার গ্লাস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</si>
  <si>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</si>
  <si>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</si>
  <si>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</si>
  <si>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</si>
  <si>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পতাকা-গ(১-25)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</si>
  <si>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</si>
  <si>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</si>
  <si>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</si>
  <si>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</si>
  <si>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</si>
  <si>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</si>
  <si>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</si>
  <si>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</si>
  <si>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</si>
  <si>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</si>
  <si>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</si>
  <si>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r>
      <rPr>
        <b/>
        <sz val="11"/>
        <color theme="1"/>
        <rFont val="Noto Sans Bengali"/>
      </rPr>
      <t>খাসির পায়া</t>
    </r>
    <r>
      <rPr>
        <sz val="11"/>
        <color theme="1"/>
        <rFont val="Noto Sans Bengali"/>
      </rPr>
      <t>/খাসীর মাথা</t>
    </r>
  </si>
  <si>
    <t>ওকে</t>
  </si>
  <si>
    <t>লইট্রা/বাইলা মাছ</t>
  </si>
  <si>
    <t>কথায়: এক লক্ষ তের হাজার পাঁচশত তেইশ টাকা মাত্র</t>
  </si>
  <si>
    <t>কথায়ঃ এক লক্ষ চুরানব্বই হাজার পাঁচশত আটচল্লিশ টাকা মাত্র</t>
  </si>
  <si>
    <t xml:space="preserve">কথায়: আট লক্ষ পঁচাশি হাজার আটশত ঊনিশ টাকা মাত্র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</si>
</sst>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97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33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7" t="s">
        <v>355</v>
      </c>
      <c r="B1" s="407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160</v>
      </c>
      <c r="E9" s="254">
        <f t="shared" si="0"/>
        <v>3.370123202682862E-2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196</v>
      </c>
      <c r="E11" s="254">
        <f t="shared" si="0"/>
        <v>101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70</v>
      </c>
      <c r="E12" s="254">
        <f t="shared" si="0"/>
        <v>10</v>
      </c>
      <c r="F12" s="261" t="str">
        <f t="shared" si="1"/>
        <v>+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177.64102564102564</v>
      </c>
      <c r="E13" s="254">
        <f t="shared" si="0"/>
        <v>0.29267292784734877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325</v>
      </c>
      <c r="E14" s="254">
        <f t="shared" si="0"/>
        <v>5.0316176670255572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451.8518518518519</v>
      </c>
      <c r="E17" s="254">
        <f t="shared" si="0"/>
        <v>78.518518518518533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921.25</v>
      </c>
      <c r="E20" s="254">
        <f t="shared" si="0"/>
        <v>15.850207684319798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214.16666666666666</v>
      </c>
      <c r="E21" s="254">
        <f t="shared" si="0"/>
        <v>26.166666666666657</v>
      </c>
      <c r="F21" s="261" t="str">
        <f t="shared" si="1"/>
        <v>+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2.8645161290322583</v>
      </c>
      <c r="E22" s="254">
        <f t="shared" si="0"/>
        <v>0.10596028472663344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120</v>
      </c>
      <c r="E31" s="254">
        <f t="shared" si="0"/>
        <v>1.4210854715202004E-14</v>
      </c>
      <c r="F31" s="261" t="str">
        <f t="shared" si="1"/>
        <v>+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366.66666666666669</v>
      </c>
      <c r="E36" s="254">
        <f t="shared" si="0"/>
        <v>72.54901960784315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165.51724137931035</v>
      </c>
      <c r="E38" s="254">
        <f t="shared" si="0"/>
        <v>74.482758620689651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60</v>
      </c>
      <c r="E39" s="254">
        <f t="shared" si="0"/>
        <v>19.900497512437809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11.451612903225806</v>
      </c>
      <c r="E40" s="254">
        <f t="shared" si="0"/>
        <v>78.548387096774192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0.8</v>
      </c>
      <c r="E54" s="254">
        <f t="shared" si="0"/>
        <v>1.4885114885114903E-2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0.25</v>
      </c>
      <c r="E55" s="254">
        <f t="shared" si="0"/>
        <v>1.6249999999999987E-2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86.666666666666671</v>
      </c>
      <c r="E59" s="254">
        <f t="shared" si="0"/>
        <v>63.333333333333329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333.33333333333337</v>
      </c>
      <c r="E63" s="254">
        <f t="shared" si="0"/>
        <v>166.66666666666663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866.66666666666652</v>
      </c>
      <c r="E65" s="254">
        <f t="shared" si="0"/>
        <v>6.6666666666665151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5944.4444444444453</v>
      </c>
      <c r="E68" s="254">
        <f t="shared" ref="E68:E131" si="2">ABS(C68-D68)</f>
        <v>169.44444444444525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581.81818181818176</v>
      </c>
      <c r="E69" s="254">
        <f t="shared" si="2"/>
        <v>0.81866096297221702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1772.7272727272725</v>
      </c>
      <c r="E70" s="254">
        <f t="shared" si="2"/>
        <v>55.844155844155921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9.1764705882352935</v>
      </c>
      <c r="E71" s="254">
        <f t="shared" si="2"/>
        <v>1.1764705882352935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722.58064516129025</v>
      </c>
      <c r="E72" s="254">
        <f t="shared" si="2"/>
        <v>1.8080011269192937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672.61904761904759</v>
      </c>
      <c r="E73" s="254">
        <f t="shared" si="2"/>
        <v>12.619047619047592</v>
      </c>
      <c r="F73" s="261" t="str">
        <f t="shared" si="3"/>
        <v>+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0</v>
      </c>
      <c r="E74" s="254">
        <f t="shared" si="2"/>
        <v>0</v>
      </c>
      <c r="F74" s="261" t="str">
        <f t="shared" si="3"/>
        <v>×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1709.0909090909088</v>
      </c>
      <c r="E75" s="254">
        <f t="shared" si="2"/>
        <v>140.07906986630405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1107.6923076923076</v>
      </c>
      <c r="E77" s="254">
        <f t="shared" si="2"/>
        <v>2475.3142889510527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600</v>
      </c>
      <c r="E79" s="254">
        <f t="shared" si="2"/>
        <v>288.53305785123973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1799.9999999999998</v>
      </c>
      <c r="E86" s="254">
        <f t="shared" si="2"/>
        <v>13.10668479729793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</v>
      </c>
      <c r="E88" s="254">
        <f t="shared" si="2"/>
        <v>0.18757439820036836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220</v>
      </c>
      <c r="E92" s="254">
        <f t="shared" si="2"/>
        <v>2.2727272727280479E-2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83.75</v>
      </c>
      <c r="E95" s="254">
        <f t="shared" si="2"/>
        <v>9.9833333333333343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210</v>
      </c>
      <c r="E98" s="254">
        <f t="shared" si="2"/>
        <v>45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600</v>
      </c>
      <c r="E99" s="254">
        <f t="shared" si="2"/>
        <v>71.458952981202174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223.33333333333334</v>
      </c>
      <c r="E109" s="254">
        <f t="shared" si="2"/>
        <v>3.3333333333333428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645</v>
      </c>
      <c r="E110" s="254">
        <f t="shared" si="2"/>
        <v>645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1573.913043478261</v>
      </c>
      <c r="E112" s="254">
        <f t="shared" si="2"/>
        <v>403.91304347826099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8.875305623471883</v>
      </c>
      <c r="E116" s="254">
        <f t="shared" si="2"/>
        <v>2.0530848697108084E-2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1515.8227848101264</v>
      </c>
      <c r="E123" s="254">
        <f t="shared" si="2"/>
        <v>857.82278481012645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164.29207479964381</v>
      </c>
      <c r="E126" s="254">
        <f t="shared" si="2"/>
        <v>124.29207479964381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337.70279039584688</v>
      </c>
      <c r="E127" s="254">
        <f t="shared" si="2"/>
        <v>55.695267856580301</v>
      </c>
      <c r="F127" s="261" t="str">
        <f t="shared" si="3"/>
        <v>-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105.43478260869566</v>
      </c>
      <c r="E130" s="254">
        <f t="shared" si="2"/>
        <v>14.565217391304344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117.4435367611725</v>
      </c>
      <c r="E132" s="254">
        <f t="shared" ref="E132:E195" si="4">ABS(C132-D132)</f>
        <v>8.2435367611724928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154.54545454545453</v>
      </c>
      <c r="E133" s="254">
        <f t="shared" si="4"/>
        <v>4.5454545454545325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260</v>
      </c>
      <c r="E135" s="254">
        <f t="shared" si="4"/>
        <v>10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373.01775147928993</v>
      </c>
      <c r="E136" s="254">
        <f t="shared" si="4"/>
        <v>253.01775147928993</v>
      </c>
      <c r="F136" s="261" t="str">
        <f t="shared" si="5"/>
        <v>+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24.349514563106798</v>
      </c>
      <c r="E141" s="254">
        <f t="shared" si="4"/>
        <v>5.4758303525804806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35</v>
      </c>
      <c r="E144" s="254">
        <f t="shared" si="4"/>
        <v>265</v>
      </c>
      <c r="F144" s="261" t="str">
        <f t="shared" si="5"/>
        <v>-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257.6018099547511</v>
      </c>
      <c r="E150" s="254">
        <f t="shared" si="4"/>
        <v>11.765557094937691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160.16685205784208</v>
      </c>
      <c r="E152" s="254">
        <f t="shared" si="4"/>
        <v>5.5866993860863374</v>
      </c>
      <c r="F152" s="261" t="str">
        <f t="shared" si="5"/>
        <v>+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372.23978919631088</v>
      </c>
      <c r="E153" s="254">
        <f t="shared" si="4"/>
        <v>2.4168736781010693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474.23728813559319</v>
      </c>
      <c r="E154" s="254">
        <f t="shared" si="4"/>
        <v>160.64378856423383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562.22222222222217</v>
      </c>
      <c r="E160" s="254">
        <f t="shared" si="4"/>
        <v>37.777777777777828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700</v>
      </c>
      <c r="E168" s="254">
        <f t="shared" si="4"/>
        <v>21.923076923076906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450</v>
      </c>
      <c r="E169" s="254">
        <f t="shared" si="4"/>
        <v>80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23.445945945945947</v>
      </c>
      <c r="E177" s="254">
        <f t="shared" si="4"/>
        <v>1.4459459459459474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58.1640625</v>
      </c>
      <c r="E178" s="254">
        <f t="shared" si="4"/>
        <v>3.0109093468468444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166</v>
      </c>
      <c r="E179" s="254">
        <f t="shared" si="4"/>
        <v>20.923076923076934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162.5</v>
      </c>
      <c r="E180" s="254">
        <f t="shared" si="4"/>
        <v>17.5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191.14285714285714</v>
      </c>
      <c r="E181" s="254">
        <f t="shared" si="4"/>
        <v>58.415584415584419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4.9491978609625669</v>
      </c>
      <c r="E182" s="254">
        <f t="shared" si="4"/>
        <v>0.18825918371097305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76.404494382022477</v>
      </c>
      <c r="E183" s="254">
        <f t="shared" si="4"/>
        <v>25.987827715355813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68.15789473684211</v>
      </c>
      <c r="E184" s="254">
        <f t="shared" si="4"/>
        <v>3.6278195488721821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64.074074074074076</v>
      </c>
      <c r="E185" s="254">
        <f t="shared" si="4"/>
        <v>12.407407407407412</v>
      </c>
      <c r="F185" s="261" t="str">
        <f t="shared" si="5"/>
        <v>+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60</v>
      </c>
      <c r="E186" s="254">
        <f t="shared" si="4"/>
        <v>1.212121212121211</v>
      </c>
      <c r="F186" s="261" t="str">
        <f t="shared" si="5"/>
        <v>-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42.272727272727273</v>
      </c>
      <c r="E187" s="254">
        <f t="shared" si="4"/>
        <v>3.2828282828282838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5.8453608247422677</v>
      </c>
      <c r="E188" s="254">
        <f t="shared" si="4"/>
        <v>0.19630584192439926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20.801068090787716</v>
      </c>
      <c r="E194" s="254">
        <f t="shared" si="4"/>
        <v>2.411492295685715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25</v>
      </c>
      <c r="E195" s="254">
        <f t="shared" si="4"/>
        <v>1.2903225806451601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120.55555555555556</v>
      </c>
      <c r="E197" s="254">
        <f t="shared" si="6"/>
        <v>26.841269841269849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148.18181818181819</v>
      </c>
      <c r="E198" s="254">
        <f t="shared" si="6"/>
        <v>13.699369936993662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135</v>
      </c>
      <c r="E199" s="254">
        <f t="shared" si="6"/>
        <v>15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41.521739130434781</v>
      </c>
      <c r="E203" s="254">
        <f t="shared" si="6"/>
        <v>1.5217391304347814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42.941176470588232</v>
      </c>
      <c r="E204" s="254">
        <f t="shared" si="6"/>
        <v>3.566176470588232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37.727272727272727</v>
      </c>
      <c r="E206" s="254">
        <f t="shared" si="6"/>
        <v>1.0606060606060623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56</v>
      </c>
      <c r="E207" s="254">
        <f t="shared" si="6"/>
        <v>11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38.333333333333336</v>
      </c>
      <c r="E211" s="254">
        <f t="shared" si="6"/>
        <v>1.6666666666666643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778.57142857142856</v>
      </c>
      <c r="E230" s="254">
        <f t="shared" si="6"/>
        <v>40.65583208385965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</v>
      </c>
      <c r="E231" s="254">
        <f t="shared" si="6"/>
        <v>3.0666864052175669E-5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25.263157894736842</v>
      </c>
      <c r="E232" s="254">
        <f t="shared" si="6"/>
        <v>0.44873797109811875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500</v>
      </c>
      <c r="E238" s="254">
        <f t="shared" si="6"/>
        <v>5.9829059829059474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9.5613026819923377</v>
      </c>
      <c r="E243" s="254">
        <f t="shared" si="6"/>
        <v>1.7128690556681647E-2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350</v>
      </c>
      <c r="E245" s="254">
        <f t="shared" si="6"/>
        <v>4.393348691621668E-3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1.1064087061668681</v>
      </c>
      <c r="E250" s="254">
        <f t="shared" si="6"/>
        <v>0.10640870616686815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96" priority="1" operator="equal">
      <formula>"মূল্য হ্রাস"</formula>
    </cfRule>
    <cfRule type="cellIs" dxfId="395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80" t="s">
        <v>245</v>
      </c>
      <c r="B1" s="480"/>
      <c r="C1" s="480"/>
      <c r="F1" s="158">
        <f>P!F3</f>
        <v>45853</v>
      </c>
    </row>
    <row r="2" spans="1:8" ht="31.5" customHeight="1">
      <c r="A2" s="487" t="s">
        <v>449</v>
      </c>
      <c r="B2" s="487"/>
      <c r="C2" s="487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465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466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467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468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469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470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461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462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463</v>
      </c>
      <c r="C15" s="201">
        <v>7700</v>
      </c>
      <c r="D15" s="210">
        <f t="shared" si="0"/>
        <v>7700</v>
      </c>
      <c r="E15" s="201">
        <f>SUM($D$3:D15)</f>
        <v>122970</v>
      </c>
      <c r="F15" s="165">
        <f t="shared" si="1"/>
        <v>12</v>
      </c>
    </row>
    <row r="16" spans="1:8" ht="19.5" hidden="1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122970</v>
      </c>
      <c r="F16" s="165">
        <f t="shared" si="1"/>
        <v>12</v>
      </c>
    </row>
    <row r="17" spans="1:6" ht="19.5" hidden="1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122970</v>
      </c>
      <c r="F17" s="165">
        <f t="shared" si="1"/>
        <v>12</v>
      </c>
    </row>
    <row r="18" spans="1:6" ht="19.5" hidden="1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122970</v>
      </c>
      <c r="F18" s="165">
        <f t="shared" si="1"/>
        <v>12</v>
      </c>
    </row>
    <row r="19" spans="1:6" ht="19.5" hidden="1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122970</v>
      </c>
      <c r="F19" s="165">
        <f t="shared" si="1"/>
        <v>12</v>
      </c>
    </row>
    <row r="20" spans="1:6" ht="19.5" hidden="1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122970</v>
      </c>
      <c r="F20" s="165">
        <f t="shared" si="1"/>
        <v>12</v>
      </c>
    </row>
    <row r="21" spans="1:6" ht="19.5" hidden="1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122970</v>
      </c>
      <c r="F21" s="165">
        <f t="shared" si="1"/>
        <v>12</v>
      </c>
    </row>
    <row r="22" spans="1:6" ht="19.5" hidden="1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122970</v>
      </c>
      <c r="F22" s="165">
        <f t="shared" si="1"/>
        <v>12</v>
      </c>
    </row>
    <row r="23" spans="1:6" ht="19.5" hidden="1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122970</v>
      </c>
      <c r="F23" s="165">
        <f t="shared" si="1"/>
        <v>12</v>
      </c>
    </row>
    <row r="24" spans="1:6" ht="19.5" hidden="1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122970</v>
      </c>
      <c r="F24" s="165">
        <f t="shared" si="1"/>
        <v>12</v>
      </c>
    </row>
    <row r="25" spans="1:6" ht="19.5" hidden="1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122970</v>
      </c>
      <c r="F25" s="165"/>
    </row>
    <row r="26" spans="1:6" ht="19.5" hidden="1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122970</v>
      </c>
      <c r="F26" s="165"/>
    </row>
    <row r="27" spans="1:6" ht="19.5" hidden="1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122970</v>
      </c>
      <c r="F27" s="165"/>
    </row>
    <row r="28" spans="1:6" ht="19.5" hidden="1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122970</v>
      </c>
      <c r="F28" s="165"/>
    </row>
    <row r="29" spans="1:6" ht="19.5" hidden="1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122970</v>
      </c>
      <c r="F29" s="165"/>
    </row>
    <row r="30" spans="1:6" ht="19.5" hidden="1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122970</v>
      </c>
      <c r="F30" s="165"/>
    </row>
    <row r="31" spans="1:6" ht="19.5" hidden="1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122970</v>
      </c>
      <c r="F31" s="165"/>
    </row>
    <row r="32" spans="1:6" ht="19.5" hidden="1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122970</v>
      </c>
      <c r="F32" s="165"/>
    </row>
    <row r="33" spans="1:6" ht="19.5" hidden="1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122970</v>
      </c>
      <c r="F33" s="165"/>
    </row>
    <row r="34" spans="1:6" ht="19.5" hidden="1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122970</v>
      </c>
      <c r="F34" s="165"/>
    </row>
    <row r="35" spans="1:6" ht="19.5" hidden="1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122970</v>
      </c>
      <c r="F35" s="165"/>
    </row>
    <row r="36" spans="1:6" ht="19.5" hidden="1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122970</v>
      </c>
      <c r="F36" s="165"/>
    </row>
    <row r="37" spans="1:6" ht="19.5" hidden="1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122970</v>
      </c>
      <c r="F37" s="165"/>
    </row>
    <row r="38" spans="1:6" ht="19.5" hidden="1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122970</v>
      </c>
      <c r="F38" s="165"/>
    </row>
    <row r="39" spans="1:6" ht="19.5" hidden="1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122970</v>
      </c>
      <c r="F39" s="165"/>
    </row>
    <row r="40" spans="1:6" ht="19.5" hidden="1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122970</v>
      </c>
      <c r="F40" s="165"/>
    </row>
    <row r="41" spans="1:6" ht="19.5" hidden="1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122970</v>
      </c>
      <c r="F41" s="165"/>
    </row>
    <row r="42" spans="1:6" ht="19.5" hidden="1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122970</v>
      </c>
      <c r="F42" s="165"/>
    </row>
    <row r="43" spans="1:6" ht="19.5" hidden="1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122970</v>
      </c>
      <c r="F43" s="165"/>
    </row>
    <row r="44" spans="1:6" ht="19.5" hidden="1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122970</v>
      </c>
      <c r="F44" s="165"/>
    </row>
    <row r="45" spans="1:6" ht="19.5" hidden="1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122970</v>
      </c>
      <c r="F45" s="165"/>
    </row>
    <row r="46" spans="1:6" ht="19.5" hidden="1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122970</v>
      </c>
      <c r="F46" s="165"/>
    </row>
    <row r="47" spans="1:6" ht="19.5" hidden="1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122970</v>
      </c>
      <c r="F47" s="165"/>
    </row>
    <row r="48" spans="1:6" ht="19.5" hidden="1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122970</v>
      </c>
      <c r="F48" s="165"/>
    </row>
    <row r="49" spans="1:6" ht="19.5" hidden="1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122970</v>
      </c>
      <c r="F49" s="165"/>
    </row>
    <row r="50" spans="1:6" ht="19.5" hidden="1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122970</v>
      </c>
      <c r="F50" s="165"/>
    </row>
    <row r="51" spans="1:6" ht="19.5" hidden="1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122970</v>
      </c>
      <c r="F51" s="165">
        <f t="shared" si="1"/>
        <v>12</v>
      </c>
    </row>
    <row r="52" spans="1:6" ht="19.5" hidden="1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122970</v>
      </c>
      <c r="F52" s="165">
        <f t="shared" si="1"/>
        <v>12</v>
      </c>
    </row>
    <row r="53" spans="1:6" ht="19.5" hidden="1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122970</v>
      </c>
      <c r="F53" s="165">
        <f t="shared" si="1"/>
        <v>12</v>
      </c>
    </row>
    <row r="54" spans="1:6" ht="19.5" hidden="1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122970</v>
      </c>
      <c r="F54" s="165"/>
    </row>
    <row r="55" spans="1:6" ht="19.5" hidden="1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122970</v>
      </c>
      <c r="F55" s="165"/>
    </row>
    <row r="56" spans="1:6" ht="19.5" hidden="1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122970</v>
      </c>
      <c r="F56" s="165"/>
    </row>
    <row r="57" spans="1:6" ht="19.5" hidden="1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122970</v>
      </c>
      <c r="F57" s="165"/>
    </row>
    <row r="58" spans="1:6" ht="19.5" hidden="1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122970</v>
      </c>
      <c r="F58" s="165"/>
    </row>
    <row r="59" spans="1:6" ht="19.5">
      <c r="A59" s="176"/>
      <c r="B59" s="167" t="s">
        <v>243</v>
      </c>
      <c r="C59" s="168">
        <f>SUM(C4:C58)</f>
        <v>122970</v>
      </c>
      <c r="D59" s="211"/>
      <c r="E59" s="207"/>
    </row>
    <row r="60" spans="1:6" ht="19.5">
      <c r="A60" s="488" t="s">
        <v>534</v>
      </c>
      <c r="B60" s="488"/>
      <c r="C60" s="488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2"/>
  <sheetViews>
    <sheetView showGridLines="0" zoomScaleNormal="100" workbookViewId="0">
      <selection activeCell="B7" sqref="B7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80" t="s">
        <v>245</v>
      </c>
      <c r="B1" s="480"/>
      <c r="C1" s="480"/>
      <c r="F1" s="158">
        <f>P!H3</f>
        <v>45854</v>
      </c>
    </row>
    <row r="2" spans="1:6" ht="31.5" customHeight="1">
      <c r="A2" s="487" t="s">
        <v>450</v>
      </c>
      <c r="B2" s="487"/>
      <c r="C2" s="487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465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9" si="0">C5</f>
        <v>49167</v>
      </c>
      <c r="E5" s="175">
        <f>SUM($D$3:D5)</f>
        <v>69147</v>
      </c>
      <c r="F5" s="165">
        <f t="shared" ref="F5:F25" si="1">A5</f>
        <v>2</v>
      </c>
    </row>
    <row r="6" spans="1:6">
      <c r="A6" s="185">
        <f>SUBTOTAL(103,B$4:B6)</f>
        <v>3</v>
      </c>
      <c r="B6" s="311" t="s">
        <v>469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473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476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474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475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477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478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479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452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480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481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482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473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483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484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485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486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8" t="s">
        <v>488</v>
      </c>
      <c r="C26" s="201">
        <v>1600</v>
      </c>
      <c r="D26" s="161">
        <f t="shared" si="0"/>
        <v>1600</v>
      </c>
      <c r="E26" s="175">
        <f>SUM($D$3:D26)</f>
        <v>179448</v>
      </c>
      <c r="F26" s="165">
        <f>A26</f>
        <v>23</v>
      </c>
    </row>
    <row r="27" spans="1:6">
      <c r="A27" s="185">
        <f>SUBTOTAL(103,B$4:B27)</f>
        <v>24</v>
      </c>
      <c r="B27" s="405" t="s">
        <v>487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>A27</f>
        <v>24</v>
      </c>
    </row>
    <row r="28" spans="1:6">
      <c r="A28" s="185">
        <f>SUBTOTAL(103,B$4:B28)</f>
        <v>25</v>
      </c>
      <c r="B28" s="406" t="s">
        <v>461</v>
      </c>
      <c r="C28" s="201">
        <v>3000</v>
      </c>
      <c r="D28" s="161">
        <f t="shared" si="0"/>
        <v>3000</v>
      </c>
      <c r="E28" s="175">
        <f>SUM($D$3:D28)</f>
        <v>185248</v>
      </c>
      <c r="F28" s="165">
        <f t="shared" ref="F28:F29" si="2">A28</f>
        <v>25</v>
      </c>
    </row>
    <row r="29" spans="1:6">
      <c r="A29" s="185">
        <f>SUBTOTAL(103,B$4:B29)</f>
        <v>26</v>
      </c>
      <c r="B29" s="157" t="s">
        <v>463</v>
      </c>
      <c r="C29" s="201">
        <v>9300</v>
      </c>
      <c r="D29" s="161">
        <f t="shared" si="0"/>
        <v>9300</v>
      </c>
      <c r="E29" s="175">
        <f>SUM($D$3:D29)</f>
        <v>194548</v>
      </c>
      <c r="F29" s="165">
        <f t="shared" si="2"/>
        <v>26</v>
      </c>
    </row>
    <row r="30" spans="1:6">
      <c r="A30" s="176"/>
      <c r="B30" s="167" t="s">
        <v>243</v>
      </c>
      <c r="C30" s="168">
        <f>SUM(C4:C29)</f>
        <v>194548</v>
      </c>
    </row>
    <row r="31" spans="1:6">
      <c r="A31" s="484" t="s">
        <v>573</v>
      </c>
      <c r="B31" s="485"/>
      <c r="C31" s="486"/>
    </row>
    <row r="32" spans="1:6">
      <c r="A32" s="299"/>
      <c r="B32" s="299"/>
      <c r="C32" s="299"/>
    </row>
  </sheetData>
  <mergeCells count="3">
    <mergeCell ref="A1:C1"/>
    <mergeCell ref="A2:C2"/>
    <mergeCell ref="A31:C31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B10" sqref="B10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7" t="s">
        <v>245</v>
      </c>
      <c r="B1" s="407"/>
      <c r="C1" s="407"/>
      <c r="F1" s="158">
        <f>P!J3</f>
        <v>45855</v>
      </c>
    </row>
    <row r="2" spans="1:6" ht="33" customHeight="1">
      <c r="A2" s="487" t="s">
        <v>495</v>
      </c>
      <c r="B2" s="487"/>
      <c r="C2" s="487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 t="s">
        <v>465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v>4</v>
      </c>
      <c r="B7" s="398" t="s">
        <v>469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v>6</v>
      </c>
      <c r="B9" s="157" t="s">
        <v>496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v>7</v>
      </c>
      <c r="B10" s="157">
        <v>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v>8</v>
      </c>
      <c r="B11" s="157" t="s">
        <v>497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v>9</v>
      </c>
      <c r="B12" s="157" t="s">
        <v>458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v>10</v>
      </c>
      <c r="B13" s="157" t="s">
        <v>452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v>11</v>
      </c>
      <c r="B14" s="157" t="s">
        <v>498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v>12</v>
      </c>
      <c r="B15" s="157" t="s">
        <v>499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v>13</v>
      </c>
      <c r="B16" s="157" t="s">
        <v>462</v>
      </c>
      <c r="C16" s="201">
        <v>1650</v>
      </c>
      <c r="D16" s="161">
        <f t="shared" si="0"/>
        <v>1650</v>
      </c>
      <c r="E16" s="182">
        <f>SUM($D$3:D16)</f>
        <v>37167</v>
      </c>
      <c r="F16" s="183">
        <f t="shared" si="1"/>
        <v>13</v>
      </c>
    </row>
    <row r="17" spans="1:6" ht="19.5">
      <c r="A17" s="185">
        <v>14</v>
      </c>
      <c r="B17" s="157" t="s">
        <v>463</v>
      </c>
      <c r="C17" s="201">
        <v>5400</v>
      </c>
      <c r="D17" s="161">
        <f t="shared" si="0"/>
        <v>5400</v>
      </c>
      <c r="E17" s="182">
        <f>SUM($D$3:D17)</f>
        <v>42567</v>
      </c>
      <c r="F17" s="183">
        <f t="shared" si="1"/>
        <v>14</v>
      </c>
    </row>
    <row r="18" spans="1:6" ht="19.5" hidden="1">
      <c r="A18" s="185">
        <v>15</v>
      </c>
      <c r="B18" s="157"/>
      <c r="C18" s="201"/>
      <c r="D18" s="161">
        <f t="shared" si="0"/>
        <v>0</v>
      </c>
      <c r="E18" s="182">
        <f>SUM($D$3:D18)</f>
        <v>42567</v>
      </c>
      <c r="F18" s="183">
        <f t="shared" si="1"/>
        <v>15</v>
      </c>
    </row>
    <row r="19" spans="1:6" ht="19.5" hidden="1">
      <c r="A19" s="185">
        <v>16</v>
      </c>
      <c r="B19" s="157"/>
      <c r="C19" s="201"/>
      <c r="D19" s="161">
        <f t="shared" si="0"/>
        <v>0</v>
      </c>
      <c r="E19" s="182">
        <f>SUM($D$3:D19)</f>
        <v>42567</v>
      </c>
      <c r="F19" s="183">
        <f t="shared" si="1"/>
        <v>16</v>
      </c>
    </row>
    <row r="20" spans="1:6" ht="19.5" hidden="1">
      <c r="A20" s="185">
        <v>17</v>
      </c>
      <c r="B20" s="157"/>
      <c r="C20" s="201"/>
      <c r="D20" s="161">
        <f t="shared" si="0"/>
        <v>0</v>
      </c>
      <c r="E20" s="182">
        <f>SUM($D$3:D20)</f>
        <v>42567</v>
      </c>
      <c r="F20" s="183">
        <f t="shared" si="1"/>
        <v>17</v>
      </c>
    </row>
    <row r="21" spans="1:6" ht="19.5" hidden="1">
      <c r="A21" s="185">
        <v>18</v>
      </c>
      <c r="B21" s="157"/>
      <c r="C21" s="201"/>
      <c r="D21" s="161">
        <f t="shared" si="0"/>
        <v>0</v>
      </c>
      <c r="E21" s="182">
        <f>SUM($D$3:D21)</f>
        <v>42567</v>
      </c>
      <c r="F21" s="183">
        <f t="shared" si="1"/>
        <v>18</v>
      </c>
    </row>
    <row r="22" spans="1:6" ht="19.5" hidden="1">
      <c r="A22" s="185">
        <v>19</v>
      </c>
      <c r="B22" s="202"/>
      <c r="C22" s="201"/>
      <c r="D22" s="161">
        <f t="shared" si="0"/>
        <v>0</v>
      </c>
      <c r="E22" s="182">
        <f>SUM($D$3:D22)</f>
        <v>42567</v>
      </c>
      <c r="F22" s="183">
        <f t="shared" si="1"/>
        <v>19</v>
      </c>
    </row>
    <row r="23" spans="1:6" ht="19.5" hidden="1">
      <c r="A23" s="185">
        <v>20</v>
      </c>
      <c r="B23" s="157"/>
      <c r="C23" s="201"/>
      <c r="D23" s="161">
        <f t="shared" si="0"/>
        <v>0</v>
      </c>
      <c r="E23" s="182">
        <f>SUM($D$3:D23)</f>
        <v>42567</v>
      </c>
      <c r="F23" s="183">
        <f t="shared" si="1"/>
        <v>20</v>
      </c>
    </row>
    <row r="24" spans="1:6" ht="19.5" hidden="1">
      <c r="A24" s="185">
        <v>21</v>
      </c>
      <c r="B24" s="233"/>
      <c r="C24" s="201"/>
      <c r="D24" s="161">
        <f t="shared" si="0"/>
        <v>0</v>
      </c>
      <c r="E24" s="182">
        <f>SUM($D$3:D24)</f>
        <v>42567</v>
      </c>
      <c r="F24" s="183">
        <f t="shared" si="1"/>
        <v>21</v>
      </c>
    </row>
    <row r="25" spans="1:6" ht="19.5" hidden="1">
      <c r="A25" s="185">
        <v>22</v>
      </c>
      <c r="B25" s="233"/>
      <c r="C25" s="201"/>
      <c r="D25" s="161">
        <f t="shared" si="0"/>
        <v>0</v>
      </c>
      <c r="E25" s="182">
        <f>SUM($D$3:D25)</f>
        <v>42567</v>
      </c>
      <c r="F25" s="183">
        <f t="shared" si="1"/>
        <v>22</v>
      </c>
    </row>
    <row r="26" spans="1:6" ht="19.5" hidden="1">
      <c r="A26" s="185">
        <v>23</v>
      </c>
      <c r="B26" s="233"/>
      <c r="C26" s="201"/>
      <c r="D26" s="161">
        <f t="shared" si="0"/>
        <v>0</v>
      </c>
      <c r="E26" s="182">
        <f>SUM($D$3:D26)</f>
        <v>42567</v>
      </c>
      <c r="F26" s="183">
        <f t="shared" si="1"/>
        <v>23</v>
      </c>
    </row>
    <row r="27" spans="1:6" ht="19.5" hidden="1">
      <c r="A27" s="185">
        <v>24</v>
      </c>
      <c r="B27" s="157"/>
      <c r="C27" s="201"/>
      <c r="D27" s="161">
        <f t="shared" si="0"/>
        <v>0</v>
      </c>
      <c r="E27" s="182">
        <f>SUM($D$3:D27)</f>
        <v>42567</v>
      </c>
      <c r="F27" s="183">
        <f t="shared" si="1"/>
        <v>24</v>
      </c>
    </row>
    <row r="28" spans="1:6" ht="19.5" hidden="1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 hidden="1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42567</v>
      </c>
    </row>
    <row r="31" spans="1:6" ht="19.5">
      <c r="A31" s="484" t="s">
        <v>554</v>
      </c>
      <c r="B31" s="485"/>
      <c r="C31" s="486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B9" sqref="B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80" t="s">
        <v>245</v>
      </c>
      <c r="B1" s="480"/>
      <c r="C1" s="480"/>
      <c r="F1" s="158">
        <f>P!L3</f>
        <v>45856</v>
      </c>
    </row>
    <row r="2" spans="1:6" ht="29.25" customHeight="1">
      <c r="A2" s="487" t="s">
        <v>502</v>
      </c>
      <c r="B2" s="487"/>
      <c r="C2" s="487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 t="s">
        <v>465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v>2</v>
      </c>
      <c r="B5" s="157" t="s">
        <v>503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0" si="1">A5</f>
        <v>2</v>
      </c>
    </row>
    <row r="6" spans="1:6">
      <c r="A6" s="185">
        <v>3</v>
      </c>
      <c r="B6" s="157" t="s">
        <v>469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v>4</v>
      </c>
      <c r="B7" s="157" t="s">
        <v>504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v>5</v>
      </c>
      <c r="B8" s="157" t="s">
        <v>484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v>6</v>
      </c>
      <c r="B9" s="316" t="s">
        <v>463</v>
      </c>
      <c r="C9" s="201">
        <v>5000</v>
      </c>
      <c r="D9" s="161">
        <f t="shared" si="0"/>
        <v>5000</v>
      </c>
      <c r="E9" s="175">
        <f>SUM($D$3:D9)</f>
        <v>47473</v>
      </c>
      <c r="F9" s="165">
        <f t="shared" si="1"/>
        <v>6</v>
      </c>
    </row>
    <row r="10" spans="1:6" hidden="1">
      <c r="A10" s="185">
        <v>7</v>
      </c>
      <c r="B10" s="157"/>
      <c r="C10" s="201"/>
      <c r="D10" s="161">
        <f t="shared" si="0"/>
        <v>0</v>
      </c>
      <c r="E10" s="175">
        <f>SUM($D$3:D10)</f>
        <v>47473</v>
      </c>
      <c r="F10" s="165">
        <f t="shared" si="1"/>
        <v>7</v>
      </c>
    </row>
    <row r="11" spans="1:6" hidden="1">
      <c r="A11" s="185">
        <v>8</v>
      </c>
      <c r="B11" s="157"/>
      <c r="C11" s="201"/>
      <c r="D11" s="184">
        <f t="shared" si="0"/>
        <v>0</v>
      </c>
      <c r="E11" s="175">
        <f>SUM($D$3:D11)</f>
        <v>47473</v>
      </c>
      <c r="F11" s="165">
        <f t="shared" si="1"/>
        <v>8</v>
      </c>
    </row>
    <row r="12" spans="1:6" hidden="1">
      <c r="A12" s="185">
        <v>9</v>
      </c>
      <c r="B12" s="157"/>
      <c r="C12" s="201"/>
      <c r="D12" s="184">
        <f t="shared" si="0"/>
        <v>0</v>
      </c>
      <c r="E12" s="175">
        <f>SUM($D$3:D12)</f>
        <v>47473</v>
      </c>
      <c r="F12" s="165">
        <f t="shared" si="1"/>
        <v>9</v>
      </c>
    </row>
    <row r="13" spans="1:6" hidden="1">
      <c r="A13" s="185">
        <v>10</v>
      </c>
      <c r="B13" s="157"/>
      <c r="C13" s="201"/>
      <c r="D13" s="184">
        <f t="shared" si="0"/>
        <v>0</v>
      </c>
      <c r="E13" s="175">
        <f>SUM($D$3:D13)</f>
        <v>47473</v>
      </c>
      <c r="F13" s="165">
        <f t="shared" si="1"/>
        <v>10</v>
      </c>
    </row>
    <row r="14" spans="1:6" hidden="1">
      <c r="A14" s="185">
        <v>11</v>
      </c>
      <c r="B14" s="157"/>
      <c r="C14" s="201"/>
      <c r="D14" s="184">
        <f t="shared" si="0"/>
        <v>0</v>
      </c>
      <c r="E14" s="175">
        <f>SUM($D$3:D14)</f>
        <v>47473</v>
      </c>
      <c r="F14" s="165">
        <f t="shared" si="1"/>
        <v>11</v>
      </c>
    </row>
    <row r="15" spans="1:6" hidden="1">
      <c r="A15" s="185">
        <v>12</v>
      </c>
      <c r="B15" s="157"/>
      <c r="C15" s="201"/>
      <c r="D15" s="184">
        <f t="shared" si="0"/>
        <v>0</v>
      </c>
      <c r="E15" s="175">
        <f>SUM($D$3:D15)</f>
        <v>47473</v>
      </c>
      <c r="F15" s="165">
        <f t="shared" si="1"/>
        <v>12</v>
      </c>
    </row>
    <row r="16" spans="1:6" hidden="1">
      <c r="A16" s="185">
        <v>13</v>
      </c>
      <c r="B16" s="157"/>
      <c r="C16" s="201"/>
      <c r="D16" s="184">
        <f t="shared" si="0"/>
        <v>0</v>
      </c>
      <c r="E16" s="175">
        <f>SUM($D$3:D16)</f>
        <v>47473</v>
      </c>
      <c r="F16" s="165"/>
    </row>
    <row r="17" spans="1:6" hidden="1">
      <c r="A17" s="185">
        <v>14</v>
      </c>
      <c r="B17" s="157"/>
      <c r="C17" s="201"/>
      <c r="D17" s="184">
        <f t="shared" si="0"/>
        <v>0</v>
      </c>
      <c r="E17" s="175">
        <f>SUM($D$3:D17)</f>
        <v>47473</v>
      </c>
      <c r="F17" s="165">
        <f t="shared" si="1"/>
        <v>14</v>
      </c>
    </row>
    <row r="18" spans="1:6" hidden="1">
      <c r="A18" s="185">
        <v>15</v>
      </c>
      <c r="B18" s="157"/>
      <c r="C18" s="201"/>
      <c r="D18" s="184">
        <f t="shared" si="0"/>
        <v>0</v>
      </c>
      <c r="E18" s="175">
        <f>SUM($D$3:D18)</f>
        <v>47473</v>
      </c>
      <c r="F18" s="165">
        <f t="shared" si="1"/>
        <v>15</v>
      </c>
    </row>
    <row r="19" spans="1:6" hidden="1">
      <c r="A19" s="185">
        <v>16</v>
      </c>
      <c r="B19" s="157"/>
      <c r="C19" s="201"/>
      <c r="D19" s="184">
        <f t="shared" si="0"/>
        <v>0</v>
      </c>
      <c r="E19" s="175">
        <f>SUM($D$3:D19)</f>
        <v>47473</v>
      </c>
      <c r="F19" s="165">
        <f t="shared" si="1"/>
        <v>16</v>
      </c>
    </row>
    <row r="20" spans="1:6" hidden="1">
      <c r="A20" s="185">
        <v>17</v>
      </c>
      <c r="B20" s="157"/>
      <c r="C20" s="201"/>
      <c r="D20" s="184">
        <f t="shared" si="0"/>
        <v>0</v>
      </c>
      <c r="E20" s="175">
        <f>SUM($D$3:D20)</f>
        <v>47473</v>
      </c>
      <c r="F20" s="165">
        <f t="shared" si="1"/>
        <v>17</v>
      </c>
    </row>
    <row r="21" spans="1:6" hidden="1">
      <c r="A21" s="185">
        <v>18</v>
      </c>
      <c r="B21" s="251"/>
      <c r="C21" s="201"/>
      <c r="D21" s="184">
        <f t="shared" si="0"/>
        <v>0</v>
      </c>
      <c r="E21" s="175">
        <f>SUM($D$3:D21)</f>
        <v>47473</v>
      </c>
      <c r="F21" s="165"/>
    </row>
    <row r="22" spans="1:6" hidden="1">
      <c r="A22" s="185">
        <v>19</v>
      </c>
      <c r="B22" s="251"/>
      <c r="C22" s="201"/>
      <c r="D22" s="184">
        <f t="shared" si="0"/>
        <v>0</v>
      </c>
      <c r="E22" s="175">
        <f>SUM($D$3:D22)</f>
        <v>47473</v>
      </c>
      <c r="F22" s="165"/>
    </row>
    <row r="23" spans="1:6" hidden="1">
      <c r="A23" s="185">
        <v>20</v>
      </c>
      <c r="B23" s="251"/>
      <c r="C23" s="201"/>
      <c r="D23" s="184">
        <f t="shared" si="0"/>
        <v>0</v>
      </c>
      <c r="E23" s="175">
        <f>SUM($D$3:D23)</f>
        <v>47473</v>
      </c>
      <c r="F23" s="165"/>
    </row>
    <row r="24" spans="1:6">
      <c r="A24" s="185"/>
      <c r="B24" s="167" t="s">
        <v>243</v>
      </c>
      <c r="C24" s="168">
        <f>SUM(C4:C23)</f>
        <v>47473</v>
      </c>
    </row>
    <row r="25" spans="1:6">
      <c r="A25" s="484" t="s">
        <v>535</v>
      </c>
      <c r="B25" s="485"/>
      <c r="C25" s="486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6" sqref="B6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80" t="s">
        <v>245</v>
      </c>
      <c r="B1" s="480"/>
      <c r="C1" s="480"/>
      <c r="G1" s="158">
        <f>P!N3</f>
        <v>45857</v>
      </c>
    </row>
    <row r="2" spans="1:7" ht="39.75" customHeight="1">
      <c r="A2" s="487" t="s">
        <v>505</v>
      </c>
      <c r="B2" s="487"/>
      <c r="C2" s="487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 t="s">
        <v>465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v>3</v>
      </c>
      <c r="B6" s="317" t="s">
        <v>469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v>4</v>
      </c>
      <c r="B7" s="317" t="s">
        <v>506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v>6</v>
      </c>
      <c r="B9" s="317" t="s">
        <v>463</v>
      </c>
      <c r="C9" s="201">
        <v>9100</v>
      </c>
      <c r="D9" s="174">
        <f t="shared" si="0"/>
        <v>9100</v>
      </c>
      <c r="E9" s="175">
        <f>SUM($D$3:D9)</f>
        <v>113523</v>
      </c>
      <c r="F9" s="187">
        <f t="shared" si="1"/>
        <v>6</v>
      </c>
    </row>
    <row r="10" spans="1:7" ht="19.5" hidden="1">
      <c r="A10" s="185">
        <v>7</v>
      </c>
      <c r="B10" s="157"/>
      <c r="C10" s="201"/>
      <c r="D10" s="174">
        <f t="shared" si="0"/>
        <v>0</v>
      </c>
      <c r="E10" s="175">
        <f>SUM($D$3:D10)</f>
        <v>113523</v>
      </c>
      <c r="F10" s="187">
        <f t="shared" si="1"/>
        <v>7</v>
      </c>
    </row>
    <row r="11" spans="1:7" ht="19.5" hidden="1">
      <c r="A11" s="185">
        <v>8</v>
      </c>
      <c r="B11" s="157"/>
      <c r="C11" s="201"/>
      <c r="D11" s="174">
        <f t="shared" si="0"/>
        <v>0</v>
      </c>
      <c r="E11" s="175">
        <f>SUM($D$3:D11)</f>
        <v>113523</v>
      </c>
      <c r="F11" s="187">
        <f t="shared" si="1"/>
        <v>8</v>
      </c>
    </row>
    <row r="12" spans="1:7" ht="19.5" hidden="1">
      <c r="A12" s="185">
        <v>9</v>
      </c>
      <c r="B12" s="157"/>
      <c r="C12" s="201"/>
      <c r="D12" s="174">
        <f t="shared" si="0"/>
        <v>0</v>
      </c>
      <c r="E12" s="175">
        <f>SUM($D$3:D12)</f>
        <v>113523</v>
      </c>
      <c r="F12" s="187">
        <f t="shared" si="1"/>
        <v>9</v>
      </c>
    </row>
    <row r="13" spans="1:7" ht="19.5" hidden="1">
      <c r="A13" s="185">
        <v>10</v>
      </c>
      <c r="B13" s="157"/>
      <c r="C13" s="201"/>
      <c r="D13" s="174">
        <f t="shared" si="0"/>
        <v>0</v>
      </c>
      <c r="E13" s="175">
        <f>SUM($D$3:D13)</f>
        <v>113523</v>
      </c>
      <c r="F13" s="187">
        <f t="shared" si="1"/>
        <v>10</v>
      </c>
    </row>
    <row r="14" spans="1:7" ht="19.5" hidden="1">
      <c r="A14" s="185">
        <v>11</v>
      </c>
      <c r="B14" s="157"/>
      <c r="C14" s="201"/>
      <c r="D14" s="174">
        <f t="shared" si="0"/>
        <v>0</v>
      </c>
      <c r="E14" s="175">
        <f>SUM($D$3:D14)</f>
        <v>113523</v>
      </c>
      <c r="F14" s="187">
        <f t="shared" si="1"/>
        <v>11</v>
      </c>
    </row>
    <row r="15" spans="1:7" ht="19.5" hidden="1">
      <c r="A15" s="185">
        <v>12</v>
      </c>
      <c r="B15" s="157"/>
      <c r="C15" s="201"/>
      <c r="D15" s="174">
        <f t="shared" si="0"/>
        <v>0</v>
      </c>
      <c r="E15" s="175">
        <f>SUM($D$3:D15)</f>
        <v>113523</v>
      </c>
      <c r="F15" s="187">
        <f t="shared" si="1"/>
        <v>12</v>
      </c>
    </row>
    <row r="16" spans="1:7" ht="19.5" hidden="1">
      <c r="A16" s="185">
        <v>13</v>
      </c>
      <c r="B16" s="157"/>
      <c r="C16" s="201"/>
      <c r="D16" s="174">
        <f t="shared" si="0"/>
        <v>0</v>
      </c>
      <c r="E16" s="175">
        <f>SUM($D$3:D16)</f>
        <v>113523</v>
      </c>
      <c r="F16" s="187">
        <f t="shared" si="1"/>
        <v>13</v>
      </c>
    </row>
    <row r="17" spans="1:6" ht="19.5" hidden="1">
      <c r="A17" s="185">
        <v>14</v>
      </c>
      <c r="B17" s="157"/>
      <c r="C17" s="201"/>
      <c r="D17" s="174">
        <f t="shared" si="0"/>
        <v>0</v>
      </c>
      <c r="E17" s="175">
        <f>SUM($D$3:D17)</f>
        <v>113523</v>
      </c>
      <c r="F17" s="187">
        <f t="shared" si="1"/>
        <v>14</v>
      </c>
    </row>
    <row r="18" spans="1:6" ht="19.5" hidden="1">
      <c r="A18" s="185">
        <v>15</v>
      </c>
      <c r="B18" s="157"/>
      <c r="C18" s="201"/>
      <c r="D18" s="174">
        <f t="shared" si="0"/>
        <v>0</v>
      </c>
      <c r="E18" s="175">
        <f>SUM($D$3:D18)</f>
        <v>113523</v>
      </c>
      <c r="F18" s="187">
        <f t="shared" si="1"/>
        <v>15</v>
      </c>
    </row>
    <row r="19" spans="1:6" ht="19.5" hidden="1">
      <c r="A19" s="185">
        <v>16</v>
      </c>
      <c r="B19" s="157"/>
      <c r="C19" s="201"/>
      <c r="D19" s="174">
        <f t="shared" si="0"/>
        <v>0</v>
      </c>
      <c r="E19" s="175">
        <f>SUM($D$3:D19)</f>
        <v>113523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113523</v>
      </c>
    </row>
    <row r="21" spans="1:6" ht="19.5">
      <c r="A21" s="484" t="s">
        <v>572</v>
      </c>
      <c r="B21" s="485"/>
      <c r="C21" s="486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F16" sqref="F16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80" t="s">
        <v>245</v>
      </c>
      <c r="B1" s="480"/>
      <c r="C1" s="480"/>
      <c r="G1" s="158">
        <f>P!P3</f>
        <v>45858</v>
      </c>
    </row>
    <row r="2" spans="1:7" ht="31.5" customHeight="1">
      <c r="A2" s="487" t="s">
        <v>508</v>
      </c>
      <c r="B2" s="487"/>
      <c r="C2" s="487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465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6" si="1">A5</f>
        <v>2</v>
      </c>
    </row>
    <row r="6" spans="1:7">
      <c r="A6" s="185">
        <f>SUBTOTAL(103,B$4:B6)</f>
        <v>3</v>
      </c>
      <c r="B6" s="318" t="s">
        <v>509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466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510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459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511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512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 t="shared" si="1"/>
        <v>9</v>
      </c>
    </row>
    <row r="13" spans="1:7">
      <c r="A13" s="185">
        <f>SUBTOTAL(103,B$4:B13)</f>
        <v>10</v>
      </c>
      <c r="B13" s="404" t="s">
        <v>507</v>
      </c>
      <c r="C13" s="201">
        <v>2180</v>
      </c>
      <c r="D13" s="161">
        <f t="shared" si="0"/>
        <v>2180</v>
      </c>
      <c r="E13" s="175">
        <f>SUM($D$3:D13)</f>
        <v>38774</v>
      </c>
      <c r="F13" s="190">
        <f t="shared" si="1"/>
        <v>10</v>
      </c>
    </row>
    <row r="14" spans="1:7">
      <c r="A14" s="185">
        <f>SUBTOTAL(103,B$4:B14)</f>
        <v>11</v>
      </c>
      <c r="B14" s="157" t="s">
        <v>513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si="1"/>
        <v>11</v>
      </c>
    </row>
    <row r="15" spans="1:7">
      <c r="A15" s="185">
        <f>SUBTOTAL(103,B$4:B15)</f>
        <v>12</v>
      </c>
      <c r="B15" s="202" t="s">
        <v>514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1"/>
        <v>12</v>
      </c>
    </row>
    <row r="16" spans="1:7">
      <c r="A16" s="185">
        <f>SUBTOTAL(103,B$4:B16)</f>
        <v>13</v>
      </c>
      <c r="B16" s="157" t="s">
        <v>463</v>
      </c>
      <c r="C16" s="201">
        <v>3500</v>
      </c>
      <c r="D16" s="161">
        <f t="shared" si="0"/>
        <v>3500</v>
      </c>
      <c r="E16" s="175">
        <f>SUM($D$3:D16)</f>
        <v>67124</v>
      </c>
      <c r="F16" s="190">
        <f t="shared" si="1"/>
        <v>13</v>
      </c>
    </row>
    <row r="17" spans="1:6" hidden="1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67124</v>
      </c>
      <c r="F17" s="190">
        <f t="shared" ref="F17:F39" si="2">A17</f>
        <v>13</v>
      </c>
    </row>
    <row r="18" spans="1:6" hidden="1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67124</v>
      </c>
      <c r="F18" s="190">
        <f t="shared" si="2"/>
        <v>13</v>
      </c>
    </row>
    <row r="19" spans="1:6" hidden="1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67124</v>
      </c>
      <c r="F19" s="190">
        <f t="shared" si="2"/>
        <v>13</v>
      </c>
    </row>
    <row r="20" spans="1:6" hidden="1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67124</v>
      </c>
      <c r="F20" s="190">
        <f t="shared" si="2"/>
        <v>13</v>
      </c>
    </row>
    <row r="21" spans="1:6" hidden="1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67124</v>
      </c>
      <c r="F21" s="190">
        <f t="shared" si="2"/>
        <v>13</v>
      </c>
    </row>
    <row r="22" spans="1:6" hidden="1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67124</v>
      </c>
      <c r="F22" s="190">
        <f t="shared" si="2"/>
        <v>13</v>
      </c>
    </row>
    <row r="23" spans="1:6" hidden="1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67124</v>
      </c>
      <c r="F23" s="190">
        <f t="shared" si="2"/>
        <v>13</v>
      </c>
    </row>
    <row r="24" spans="1:6" hidden="1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67124</v>
      </c>
      <c r="F24" s="190">
        <f t="shared" si="2"/>
        <v>13</v>
      </c>
    </row>
    <row r="25" spans="1:6" hidden="1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67124</v>
      </c>
      <c r="F25" s="190">
        <f t="shared" si="2"/>
        <v>13</v>
      </c>
    </row>
    <row r="26" spans="1:6" hidden="1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67124</v>
      </c>
      <c r="F26" s="190">
        <f t="shared" si="2"/>
        <v>13</v>
      </c>
    </row>
    <row r="27" spans="1:6" hidden="1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67124</v>
      </c>
      <c r="F27" s="190">
        <f t="shared" si="2"/>
        <v>13</v>
      </c>
    </row>
    <row r="28" spans="1:6" hidden="1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67124</v>
      </c>
      <c r="F28" s="190">
        <f t="shared" si="2"/>
        <v>13</v>
      </c>
    </row>
    <row r="29" spans="1:6" hidden="1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67124</v>
      </c>
      <c r="F29" s="190">
        <f t="shared" si="2"/>
        <v>13</v>
      </c>
    </row>
    <row r="30" spans="1:6" hidden="1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67124</v>
      </c>
      <c r="F30" s="190">
        <f t="shared" si="2"/>
        <v>13</v>
      </c>
    </row>
    <row r="31" spans="1:6" hidden="1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67124</v>
      </c>
      <c r="F31" s="190">
        <f t="shared" si="2"/>
        <v>13</v>
      </c>
    </row>
    <row r="32" spans="1:6" hidden="1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67124</v>
      </c>
      <c r="F32" s="190">
        <f t="shared" si="2"/>
        <v>13</v>
      </c>
    </row>
    <row r="33" spans="1:6" hidden="1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67124</v>
      </c>
      <c r="F33" s="190">
        <f t="shared" si="2"/>
        <v>13</v>
      </c>
    </row>
    <row r="34" spans="1:6" hidden="1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67124</v>
      </c>
      <c r="F34" s="190">
        <f t="shared" si="2"/>
        <v>13</v>
      </c>
    </row>
    <row r="35" spans="1:6" hidden="1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67124</v>
      </c>
      <c r="F35" s="190">
        <f t="shared" si="2"/>
        <v>13</v>
      </c>
    </row>
    <row r="36" spans="1:6" hidden="1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67124</v>
      </c>
      <c r="F36" s="190">
        <f t="shared" si="2"/>
        <v>13</v>
      </c>
    </row>
    <row r="37" spans="1:6" hidden="1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67124</v>
      </c>
      <c r="F37" s="190">
        <f t="shared" si="2"/>
        <v>13</v>
      </c>
    </row>
    <row r="38" spans="1:6" hidden="1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67124</v>
      </c>
      <c r="F38" s="190">
        <f t="shared" si="2"/>
        <v>13</v>
      </c>
    </row>
    <row r="39" spans="1:6" hidden="1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67124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67124</v>
      </c>
      <c r="D40" s="161"/>
      <c r="E40" s="175"/>
      <c r="F40" s="190"/>
    </row>
    <row r="41" spans="1:6">
      <c r="A41" s="484" t="s">
        <v>536</v>
      </c>
      <c r="B41" s="485"/>
      <c r="C41" s="486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P!R3</f>
        <v>45859</v>
      </c>
    </row>
    <row r="2" spans="1:7" ht="34.5" customHeight="1">
      <c r="A2" s="487" t="s">
        <v>516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465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517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518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469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519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520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521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522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523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524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484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463</v>
      </c>
      <c r="C15" s="196">
        <v>5100</v>
      </c>
      <c r="D15" s="193">
        <f t="shared" si="2"/>
        <v>5100</v>
      </c>
      <c r="E15" s="195">
        <f>SUM($D$3:D15)</f>
        <v>73517</v>
      </c>
      <c r="F15" s="163">
        <f t="shared" si="1"/>
        <v>12</v>
      </c>
    </row>
    <row r="16" spans="1:7" hidden="1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73517</v>
      </c>
      <c r="F16" s="163">
        <f t="shared" si="1"/>
        <v>12</v>
      </c>
    </row>
    <row r="17" spans="1:6" hidden="1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73517</v>
      </c>
      <c r="F17" s="163">
        <f t="shared" si="1"/>
        <v>12</v>
      </c>
    </row>
    <row r="18" spans="1:6" hidden="1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73517</v>
      </c>
      <c r="F18" s="163">
        <f t="shared" si="1"/>
        <v>12</v>
      </c>
    </row>
    <row r="19" spans="1:6" hidden="1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73517</v>
      </c>
      <c r="F19" s="163">
        <f t="shared" si="1"/>
        <v>12</v>
      </c>
    </row>
    <row r="20" spans="1:6" hidden="1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73517</v>
      </c>
      <c r="F20" s="163">
        <f t="shared" si="1"/>
        <v>12</v>
      </c>
    </row>
    <row r="21" spans="1:6" hidden="1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73517</v>
      </c>
      <c r="F21" s="163">
        <f t="shared" si="1"/>
        <v>12</v>
      </c>
    </row>
    <row r="22" spans="1:6" hidden="1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73517</v>
      </c>
      <c r="F22" s="163">
        <f t="shared" si="1"/>
        <v>12</v>
      </c>
    </row>
    <row r="23" spans="1:6" hidden="1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73517</v>
      </c>
      <c r="F23" s="163">
        <f t="shared" si="1"/>
        <v>12</v>
      </c>
    </row>
    <row r="24" spans="1:6" hidden="1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73517</v>
      </c>
      <c r="F24" s="163">
        <f t="shared" si="1"/>
        <v>12</v>
      </c>
    </row>
    <row r="25" spans="1:6" hidden="1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73517</v>
      </c>
      <c r="F25" s="163">
        <f t="shared" si="1"/>
        <v>12</v>
      </c>
    </row>
    <row r="26" spans="1:6" hidden="1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73517</v>
      </c>
      <c r="F26" s="163">
        <f t="shared" si="1"/>
        <v>12</v>
      </c>
    </row>
    <row r="27" spans="1:6" hidden="1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73517</v>
      </c>
      <c r="F27" s="163">
        <f t="shared" si="1"/>
        <v>12</v>
      </c>
    </row>
    <row r="28" spans="1:6" hidden="1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73517</v>
      </c>
      <c r="F28" s="163">
        <f t="shared" si="1"/>
        <v>12</v>
      </c>
    </row>
    <row r="29" spans="1:6" hidden="1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73517</v>
      </c>
      <c r="F29" s="163">
        <f t="shared" si="1"/>
        <v>12</v>
      </c>
    </row>
    <row r="30" spans="1:6" hidden="1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73517</v>
      </c>
      <c r="F30" s="163">
        <f t="shared" si="1"/>
        <v>12</v>
      </c>
    </row>
    <row r="31" spans="1:6" hidden="1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73517</v>
      </c>
      <c r="F31" s="163">
        <f t="shared" si="1"/>
        <v>12</v>
      </c>
    </row>
    <row r="32" spans="1:6" hidden="1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73517</v>
      </c>
      <c r="F32" s="163">
        <f t="shared" si="1"/>
        <v>12</v>
      </c>
    </row>
    <row r="33" spans="1:6" hidden="1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73517</v>
      </c>
      <c r="F33" s="163">
        <f t="shared" si="1"/>
        <v>12</v>
      </c>
    </row>
    <row r="34" spans="1:6" hidden="1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73517</v>
      </c>
      <c r="F34" s="163">
        <f t="shared" si="1"/>
        <v>12</v>
      </c>
    </row>
    <row r="35" spans="1:6" hidden="1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73517</v>
      </c>
      <c r="F35" s="163">
        <f t="shared" si="1"/>
        <v>12</v>
      </c>
    </row>
    <row r="36" spans="1:6" hidden="1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73517</v>
      </c>
      <c r="F36" s="163">
        <f t="shared" si="1"/>
        <v>12</v>
      </c>
    </row>
    <row r="37" spans="1:6" hidden="1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73517</v>
      </c>
      <c r="F37" s="163">
        <f t="shared" si="1"/>
        <v>12</v>
      </c>
    </row>
    <row r="38" spans="1:6" hidden="1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73517</v>
      </c>
      <c r="F38" s="163">
        <f t="shared" si="1"/>
        <v>12</v>
      </c>
    </row>
    <row r="39" spans="1:6" hidden="1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73517</v>
      </c>
      <c r="F39" s="163">
        <f t="shared" si="1"/>
        <v>12</v>
      </c>
    </row>
    <row r="40" spans="1:6" hidden="1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73517</v>
      </c>
      <c r="F40" s="163">
        <f t="shared" si="1"/>
        <v>12</v>
      </c>
    </row>
    <row r="41" spans="1:6" hidden="1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73517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73517</v>
      </c>
    </row>
    <row r="43" spans="1:6">
      <c r="A43" s="484" t="s">
        <v>537</v>
      </c>
      <c r="B43" s="485"/>
      <c r="C43" s="486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P!T3</f>
        <v>45860</v>
      </c>
    </row>
    <row r="2" spans="1:7" ht="34.5" customHeight="1">
      <c r="A2" s="487" t="s">
        <v>531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13376</v>
      </c>
      <c r="D4" s="193">
        <f t="shared" ref="D4:D41" si="0">C4</f>
        <v>13376</v>
      </c>
      <c r="E4" s="195">
        <f>SUM($D$3:D4)</f>
        <v>13376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229</v>
      </c>
      <c r="C5" s="201">
        <v>11636</v>
      </c>
      <c r="D5" s="193">
        <f t="shared" si="0"/>
        <v>11636</v>
      </c>
      <c r="E5" s="195">
        <f>SUM($D$3:D5)</f>
        <v>25012</v>
      </c>
      <c r="F5" s="163">
        <f t="shared" si="1"/>
        <v>2</v>
      </c>
    </row>
    <row r="6" spans="1:7">
      <c r="A6" s="185">
        <f>SUBTOTAL(103,B$4:B6)</f>
        <v>3</v>
      </c>
      <c r="B6" s="264" t="s">
        <v>518</v>
      </c>
      <c r="C6" s="201">
        <v>6660</v>
      </c>
      <c r="D6" s="193">
        <f t="shared" si="0"/>
        <v>6660</v>
      </c>
      <c r="E6" s="195">
        <f>SUM($D$3:D6)</f>
        <v>31672</v>
      </c>
      <c r="F6" s="163">
        <f t="shared" si="1"/>
        <v>3</v>
      </c>
    </row>
    <row r="7" spans="1:7">
      <c r="A7" s="185">
        <f>SUBTOTAL(103,B$4:B7)</f>
        <v>4</v>
      </c>
      <c r="B7" s="264" t="s">
        <v>469</v>
      </c>
      <c r="C7" s="201">
        <v>4366</v>
      </c>
      <c r="D7" s="193">
        <f t="shared" si="0"/>
        <v>4366</v>
      </c>
      <c r="E7" s="195">
        <f>SUM($D$3:D7)</f>
        <v>36038</v>
      </c>
      <c r="F7" s="163">
        <f t="shared" si="1"/>
        <v>4</v>
      </c>
    </row>
    <row r="8" spans="1:7">
      <c r="A8" s="185">
        <f>SUBTOTAL(103,B$4:B8)</f>
        <v>5</v>
      </c>
      <c r="B8" s="264" t="s">
        <v>538</v>
      </c>
      <c r="C8" s="201">
        <v>1600</v>
      </c>
      <c r="D8" s="193">
        <f t="shared" si="0"/>
        <v>1600</v>
      </c>
      <c r="E8" s="195">
        <f>SUM($D$3:D8)</f>
        <v>37638</v>
      </c>
      <c r="F8" s="163">
        <f t="shared" si="1"/>
        <v>5</v>
      </c>
    </row>
    <row r="9" spans="1:7">
      <c r="A9" s="185">
        <f>SUBTOTAL(103,B$4:B9)</f>
        <v>6</v>
      </c>
      <c r="B9" s="264" t="s">
        <v>539</v>
      </c>
      <c r="C9" s="201">
        <v>2475</v>
      </c>
      <c r="D9" s="193">
        <f t="shared" si="0"/>
        <v>2475</v>
      </c>
      <c r="E9" s="195">
        <f>SUM($D$3:D9)</f>
        <v>40113</v>
      </c>
      <c r="F9" s="163">
        <f t="shared" si="1"/>
        <v>6</v>
      </c>
    </row>
    <row r="10" spans="1:7">
      <c r="A10" s="185">
        <f>SUBTOTAL(103,B$4:B10)</f>
        <v>7</v>
      </c>
      <c r="B10" s="264" t="s">
        <v>540</v>
      </c>
      <c r="C10" s="201">
        <v>720</v>
      </c>
      <c r="D10" s="193">
        <f t="shared" si="0"/>
        <v>720</v>
      </c>
      <c r="E10" s="195">
        <f>SUM($D$3:D10)</f>
        <v>40833</v>
      </c>
      <c r="F10" s="163">
        <f t="shared" si="1"/>
        <v>7</v>
      </c>
    </row>
    <row r="11" spans="1:7">
      <c r="A11" s="185">
        <f>SUBTOTAL(103,B$4:B11)</f>
        <v>8</v>
      </c>
      <c r="B11" s="264" t="s">
        <v>541</v>
      </c>
      <c r="C11" s="201">
        <v>380</v>
      </c>
      <c r="D11" s="193">
        <f t="shared" si="0"/>
        <v>380</v>
      </c>
      <c r="E11" s="195">
        <f>SUM($D$3:D11)</f>
        <v>41213</v>
      </c>
      <c r="F11" s="163">
        <f t="shared" si="1"/>
        <v>8</v>
      </c>
    </row>
    <row r="12" spans="1:7">
      <c r="A12" s="185">
        <f>SUBTOTAL(103,B$4:B12)</f>
        <v>9</v>
      </c>
      <c r="B12" s="264" t="s">
        <v>542</v>
      </c>
      <c r="C12" s="201">
        <v>1810</v>
      </c>
      <c r="D12" s="193">
        <f t="shared" si="0"/>
        <v>1810</v>
      </c>
      <c r="E12" s="195">
        <f>SUM($D$3:D12)</f>
        <v>43023</v>
      </c>
      <c r="F12" s="163">
        <f t="shared" si="1"/>
        <v>9</v>
      </c>
    </row>
    <row r="13" spans="1:7">
      <c r="A13" s="185">
        <f>SUBTOTAL(103,B$4:B13)</f>
        <v>10</v>
      </c>
      <c r="B13" s="264" t="s">
        <v>543</v>
      </c>
      <c r="C13" s="201">
        <v>800</v>
      </c>
      <c r="D13" s="193">
        <f t="shared" si="0"/>
        <v>800</v>
      </c>
      <c r="E13" s="195">
        <f>SUM($D$3:D13)</f>
        <v>43823</v>
      </c>
      <c r="F13" s="163">
        <f t="shared" si="1"/>
        <v>10</v>
      </c>
    </row>
    <row r="14" spans="1:7">
      <c r="A14" s="185">
        <f>SUBTOTAL(103,B$4:B14)</f>
        <v>11</v>
      </c>
      <c r="B14" s="171" t="s">
        <v>544</v>
      </c>
      <c r="C14" s="196">
        <v>1560</v>
      </c>
      <c r="D14" s="193">
        <f t="shared" si="0"/>
        <v>1560</v>
      </c>
      <c r="E14" s="195">
        <f>SUM($D$3:D14)</f>
        <v>45383</v>
      </c>
      <c r="F14" s="163">
        <f t="shared" si="1"/>
        <v>11</v>
      </c>
    </row>
    <row r="15" spans="1:7">
      <c r="A15" s="185">
        <f>SUBTOTAL(103,B$4:B15)</f>
        <v>12</v>
      </c>
      <c r="B15" s="264" t="s">
        <v>545</v>
      </c>
      <c r="C15" s="196">
        <v>480</v>
      </c>
      <c r="D15" s="193">
        <f t="shared" si="0"/>
        <v>480</v>
      </c>
      <c r="E15" s="195">
        <f>SUM($D$3:D15)</f>
        <v>45863</v>
      </c>
      <c r="F15" s="163">
        <f t="shared" si="1"/>
        <v>12</v>
      </c>
    </row>
    <row r="16" spans="1:7">
      <c r="A16" s="185">
        <f>SUBTOTAL(103,B$4:B16)</f>
        <v>13</v>
      </c>
      <c r="B16" s="264" t="s">
        <v>484</v>
      </c>
      <c r="C16" s="196">
        <v>1180</v>
      </c>
      <c r="D16" s="193">
        <f t="shared" si="0"/>
        <v>1180</v>
      </c>
      <c r="E16" s="195">
        <f>SUM($D$3:D16)</f>
        <v>47043</v>
      </c>
      <c r="F16" s="163">
        <f t="shared" si="1"/>
        <v>13</v>
      </c>
    </row>
    <row r="17" spans="1:6">
      <c r="A17" s="185">
        <f>SUBTOTAL(103,B$4:B17)</f>
        <v>14</v>
      </c>
      <c r="B17" s="264" t="s">
        <v>463</v>
      </c>
      <c r="C17" s="196">
        <v>3800</v>
      </c>
      <c r="D17" s="193">
        <f t="shared" si="0"/>
        <v>3800</v>
      </c>
      <c r="E17" s="195">
        <f>SUM($D$3:D17)</f>
        <v>50843</v>
      </c>
      <c r="F17" s="163">
        <f t="shared" si="1"/>
        <v>14</v>
      </c>
    </row>
    <row r="18" spans="1:6" hidden="1">
      <c r="A18" s="185">
        <f>SUBTOTAL(103,B$4:B18)</f>
        <v>14</v>
      </c>
      <c r="B18" s="264"/>
      <c r="C18" s="196"/>
      <c r="D18" s="193">
        <f t="shared" si="0"/>
        <v>0</v>
      </c>
      <c r="E18" s="195">
        <f>SUM($D$3:D18)</f>
        <v>50843</v>
      </c>
      <c r="F18" s="163">
        <f t="shared" si="1"/>
        <v>14</v>
      </c>
    </row>
    <row r="19" spans="1:6" hidden="1">
      <c r="A19" s="185">
        <f>SUBTOTAL(103,B$4:B19)</f>
        <v>14</v>
      </c>
      <c r="B19" s="264"/>
      <c r="C19" s="196"/>
      <c r="D19" s="193">
        <f t="shared" si="0"/>
        <v>0</v>
      </c>
      <c r="E19" s="195">
        <f>SUM($D$3:D19)</f>
        <v>50843</v>
      </c>
      <c r="F19" s="163">
        <f t="shared" si="1"/>
        <v>14</v>
      </c>
    </row>
    <row r="20" spans="1:6" hidden="1">
      <c r="A20" s="185">
        <f>SUBTOTAL(103,B$4:B20)</f>
        <v>14</v>
      </c>
      <c r="B20" s="264"/>
      <c r="C20" s="196"/>
      <c r="D20" s="193">
        <f t="shared" si="0"/>
        <v>0</v>
      </c>
      <c r="E20" s="195">
        <f>SUM($D$3:D20)</f>
        <v>50843</v>
      </c>
      <c r="F20" s="163">
        <f t="shared" si="1"/>
        <v>14</v>
      </c>
    </row>
    <row r="21" spans="1:6" hidden="1">
      <c r="A21" s="185">
        <f>SUBTOTAL(103,B$4:B21)</f>
        <v>14</v>
      </c>
      <c r="B21" s="264"/>
      <c r="C21" s="196"/>
      <c r="D21" s="193">
        <f t="shared" si="0"/>
        <v>0</v>
      </c>
      <c r="E21" s="195">
        <f>SUM($D$3:D21)</f>
        <v>50843</v>
      </c>
      <c r="F21" s="163">
        <f t="shared" si="1"/>
        <v>14</v>
      </c>
    </row>
    <row r="22" spans="1:6" hidden="1">
      <c r="A22" s="185">
        <f>SUBTOTAL(103,B$4:B22)</f>
        <v>14</v>
      </c>
      <c r="B22" s="264"/>
      <c r="C22" s="196"/>
      <c r="D22" s="193">
        <f t="shared" si="0"/>
        <v>0</v>
      </c>
      <c r="E22" s="195">
        <f>SUM($D$3:D22)</f>
        <v>50843</v>
      </c>
      <c r="F22" s="163">
        <f t="shared" si="1"/>
        <v>14</v>
      </c>
    </row>
    <row r="23" spans="1:6" hidden="1">
      <c r="A23" s="185">
        <f>SUBTOTAL(103,B$4:B23)</f>
        <v>14</v>
      </c>
      <c r="B23" s="264"/>
      <c r="C23" s="196"/>
      <c r="D23" s="193">
        <f t="shared" si="0"/>
        <v>0</v>
      </c>
      <c r="E23" s="195">
        <f>SUM($D$3:D23)</f>
        <v>50843</v>
      </c>
      <c r="F23" s="163">
        <f t="shared" si="1"/>
        <v>14</v>
      </c>
    </row>
    <row r="24" spans="1:6" hidden="1">
      <c r="A24" s="185">
        <f>SUBTOTAL(103,B$4:B24)</f>
        <v>14</v>
      </c>
      <c r="B24" s="264"/>
      <c r="C24" s="196"/>
      <c r="D24" s="193">
        <f t="shared" si="0"/>
        <v>0</v>
      </c>
      <c r="E24" s="195">
        <f>SUM($D$3:D24)</f>
        <v>50843</v>
      </c>
      <c r="F24" s="163">
        <f t="shared" si="1"/>
        <v>14</v>
      </c>
    </row>
    <row r="25" spans="1:6" hidden="1">
      <c r="A25" s="185">
        <f>SUBTOTAL(103,B$4:B25)</f>
        <v>14</v>
      </c>
      <c r="B25" s="264"/>
      <c r="C25" s="196"/>
      <c r="D25" s="193">
        <f t="shared" si="0"/>
        <v>0</v>
      </c>
      <c r="E25" s="195">
        <f>SUM($D$3:D25)</f>
        <v>50843</v>
      </c>
      <c r="F25" s="163">
        <f t="shared" si="1"/>
        <v>14</v>
      </c>
    </row>
    <row r="26" spans="1:6" hidden="1">
      <c r="A26" s="185">
        <f>SUBTOTAL(103,B$4:B26)</f>
        <v>14</v>
      </c>
      <c r="B26" s="264"/>
      <c r="C26" s="196"/>
      <c r="D26" s="193">
        <f t="shared" si="0"/>
        <v>0</v>
      </c>
      <c r="E26" s="195">
        <f>SUM($D$3:D26)</f>
        <v>50843</v>
      </c>
      <c r="F26" s="163">
        <f t="shared" si="1"/>
        <v>14</v>
      </c>
    </row>
    <row r="27" spans="1:6" hidden="1">
      <c r="A27" s="185">
        <f>SUBTOTAL(103,B$4:B27)</f>
        <v>14</v>
      </c>
      <c r="B27" s="264"/>
      <c r="C27" s="196"/>
      <c r="D27" s="193">
        <f t="shared" si="0"/>
        <v>0</v>
      </c>
      <c r="E27" s="195">
        <f>SUM($D$3:D27)</f>
        <v>50843</v>
      </c>
      <c r="F27" s="163">
        <f t="shared" si="1"/>
        <v>14</v>
      </c>
    </row>
    <row r="28" spans="1:6" hidden="1">
      <c r="A28" s="185">
        <f>SUBTOTAL(103,B$4:B28)</f>
        <v>14</v>
      </c>
      <c r="B28" s="264"/>
      <c r="C28" s="196"/>
      <c r="D28" s="193">
        <f t="shared" si="0"/>
        <v>0</v>
      </c>
      <c r="E28" s="195">
        <f>SUM($D$3:D28)</f>
        <v>50843</v>
      </c>
      <c r="F28" s="163">
        <f t="shared" si="1"/>
        <v>14</v>
      </c>
    </row>
    <row r="29" spans="1:6" hidden="1">
      <c r="A29" s="185">
        <f>SUBTOTAL(103,B$4:B29)</f>
        <v>14</v>
      </c>
      <c r="B29" s="264"/>
      <c r="C29" s="196"/>
      <c r="D29" s="193">
        <f t="shared" si="0"/>
        <v>0</v>
      </c>
      <c r="E29" s="195">
        <f>SUM($D$3:D29)</f>
        <v>50843</v>
      </c>
      <c r="F29" s="163">
        <f t="shared" si="1"/>
        <v>14</v>
      </c>
    </row>
    <row r="30" spans="1:6" hidden="1">
      <c r="A30" s="185">
        <f>SUBTOTAL(103,B$4:B30)</f>
        <v>14</v>
      </c>
      <c r="B30" s="264"/>
      <c r="C30" s="196"/>
      <c r="D30" s="193">
        <f t="shared" si="0"/>
        <v>0</v>
      </c>
      <c r="E30" s="195">
        <f>SUM($D$3:D30)</f>
        <v>50843</v>
      </c>
      <c r="F30" s="163">
        <f t="shared" si="1"/>
        <v>14</v>
      </c>
    </row>
    <row r="31" spans="1:6" hidden="1">
      <c r="A31" s="185">
        <f>SUBTOTAL(103,B$4:B31)</f>
        <v>14</v>
      </c>
      <c r="B31" s="264"/>
      <c r="C31" s="196"/>
      <c r="D31" s="193">
        <f t="shared" si="0"/>
        <v>0</v>
      </c>
      <c r="E31" s="195">
        <f>SUM($D$3:D31)</f>
        <v>50843</v>
      </c>
      <c r="F31" s="163">
        <f t="shared" si="1"/>
        <v>14</v>
      </c>
    </row>
    <row r="32" spans="1:6" hidden="1">
      <c r="A32" s="185">
        <f>SUBTOTAL(103,B$4:B32)</f>
        <v>14</v>
      </c>
      <c r="B32" s="264"/>
      <c r="C32" s="196"/>
      <c r="D32" s="193">
        <f t="shared" si="0"/>
        <v>0</v>
      </c>
      <c r="E32" s="195">
        <f>SUM($D$3:D32)</f>
        <v>50843</v>
      </c>
      <c r="F32" s="163">
        <f t="shared" si="1"/>
        <v>14</v>
      </c>
    </row>
    <row r="33" spans="1:6" hidden="1">
      <c r="A33" s="185">
        <f>SUBTOTAL(103,B$4:B33)</f>
        <v>14</v>
      </c>
      <c r="B33" s="264"/>
      <c r="C33" s="196"/>
      <c r="D33" s="193">
        <f t="shared" si="0"/>
        <v>0</v>
      </c>
      <c r="E33" s="195">
        <f>SUM($D$3:D33)</f>
        <v>50843</v>
      </c>
      <c r="F33" s="163">
        <f t="shared" si="1"/>
        <v>14</v>
      </c>
    </row>
    <row r="34" spans="1:6" hidden="1">
      <c r="A34" s="185">
        <f>SUBTOTAL(103,B$4:B34)</f>
        <v>14</v>
      </c>
      <c r="B34" s="264"/>
      <c r="C34" s="196"/>
      <c r="D34" s="193">
        <f t="shared" si="0"/>
        <v>0</v>
      </c>
      <c r="E34" s="195">
        <f>SUM($D$3:D34)</f>
        <v>50843</v>
      </c>
      <c r="F34" s="163">
        <f t="shared" si="1"/>
        <v>14</v>
      </c>
    </row>
    <row r="35" spans="1:6" hidden="1">
      <c r="A35" s="185">
        <f>SUBTOTAL(103,B$4:B35)</f>
        <v>14</v>
      </c>
      <c r="B35" s="264"/>
      <c r="C35" s="196"/>
      <c r="D35" s="193">
        <f t="shared" si="0"/>
        <v>0</v>
      </c>
      <c r="E35" s="195">
        <f>SUM($D$3:D35)</f>
        <v>50843</v>
      </c>
      <c r="F35" s="163">
        <f t="shared" si="1"/>
        <v>14</v>
      </c>
    </row>
    <row r="36" spans="1:6" hidden="1">
      <c r="A36" s="185">
        <f>SUBTOTAL(103,B$4:B36)</f>
        <v>14</v>
      </c>
      <c r="B36" s="264"/>
      <c r="C36" s="196"/>
      <c r="D36" s="193">
        <f t="shared" si="0"/>
        <v>0</v>
      </c>
      <c r="E36" s="195">
        <f>SUM($D$3:D36)</f>
        <v>50843</v>
      </c>
      <c r="F36" s="163">
        <f t="shared" si="1"/>
        <v>14</v>
      </c>
    </row>
    <row r="37" spans="1:6" hidden="1">
      <c r="A37" s="185">
        <f>SUBTOTAL(103,B$4:B37)</f>
        <v>14</v>
      </c>
      <c r="B37" s="264"/>
      <c r="C37" s="196"/>
      <c r="D37" s="193">
        <f t="shared" si="0"/>
        <v>0</v>
      </c>
      <c r="E37" s="195">
        <f>SUM($D$3:D37)</f>
        <v>50843</v>
      </c>
      <c r="F37" s="163">
        <f t="shared" si="1"/>
        <v>14</v>
      </c>
    </row>
    <row r="38" spans="1:6" hidden="1">
      <c r="A38" s="185">
        <f>SUBTOTAL(103,B$4:B38)</f>
        <v>14</v>
      </c>
      <c r="B38" s="264"/>
      <c r="C38" s="196"/>
      <c r="D38" s="193">
        <f t="shared" si="0"/>
        <v>0</v>
      </c>
      <c r="E38" s="195">
        <f>SUM($D$3:D38)</f>
        <v>50843</v>
      </c>
      <c r="F38" s="163">
        <f t="shared" si="1"/>
        <v>14</v>
      </c>
    </row>
    <row r="39" spans="1:6" hidden="1">
      <c r="A39" s="185">
        <f>SUBTOTAL(103,B$4:B39)</f>
        <v>14</v>
      </c>
      <c r="B39" s="264"/>
      <c r="C39" s="196"/>
      <c r="D39" s="193">
        <f t="shared" si="0"/>
        <v>0</v>
      </c>
      <c r="E39" s="195">
        <f>SUM($D$3:D39)</f>
        <v>50843</v>
      </c>
      <c r="F39" s="163">
        <f t="shared" si="1"/>
        <v>14</v>
      </c>
    </row>
    <row r="40" spans="1:6" hidden="1">
      <c r="A40" s="185">
        <f>SUBTOTAL(103,B$4:B40)</f>
        <v>14</v>
      </c>
      <c r="B40" s="264"/>
      <c r="C40" s="196"/>
      <c r="D40" s="193">
        <f t="shared" si="0"/>
        <v>0</v>
      </c>
      <c r="E40" s="195">
        <f>SUM($D$3:D40)</f>
        <v>50843</v>
      </c>
      <c r="F40" s="163">
        <f t="shared" si="1"/>
        <v>14</v>
      </c>
    </row>
    <row r="41" spans="1:6" hidden="1">
      <c r="A41" s="185">
        <f>SUBTOTAL(103,B$4:B41)</f>
        <v>14</v>
      </c>
      <c r="B41" s="264"/>
      <c r="C41" s="196"/>
      <c r="D41" s="193">
        <f t="shared" si="0"/>
        <v>0</v>
      </c>
      <c r="E41" s="195">
        <f>SUM($D$3:D41)</f>
        <v>50843</v>
      </c>
      <c r="F41" s="163">
        <f t="shared" si="1"/>
        <v>14</v>
      </c>
    </row>
    <row r="42" spans="1:6">
      <c r="A42" s="185"/>
      <c r="B42" s="167" t="s">
        <v>243</v>
      </c>
      <c r="C42" s="168">
        <f>SUM(C4:C41)</f>
        <v>50843</v>
      </c>
    </row>
    <row r="43" spans="1:6">
      <c r="A43" s="484" t="s">
        <v>566</v>
      </c>
      <c r="B43" s="485"/>
      <c r="C43" s="486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P!V3</f>
        <v>45861</v>
      </c>
    </row>
    <row r="2" spans="1:7" ht="34.5" customHeight="1">
      <c r="A2" s="487" t="s">
        <v>532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4915</v>
      </c>
      <c r="D4" s="193">
        <f t="shared" ref="D4:D41" si="0">C4</f>
        <v>4915</v>
      </c>
      <c r="E4" s="195">
        <f>SUM($D$3:D4)</f>
        <v>4915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546</v>
      </c>
      <c r="C5" s="201">
        <v>400</v>
      </c>
      <c r="D5" s="193">
        <f t="shared" si="0"/>
        <v>400</v>
      </c>
      <c r="E5" s="195">
        <f>SUM($D$3:D5)</f>
        <v>5315</v>
      </c>
      <c r="F5" s="163">
        <f t="shared" si="1"/>
        <v>2</v>
      </c>
    </row>
    <row r="6" spans="1:7">
      <c r="A6" s="185">
        <f>SUBTOTAL(103,B$4:B6)</f>
        <v>3</v>
      </c>
      <c r="B6" s="264" t="s">
        <v>469</v>
      </c>
      <c r="C6" s="201">
        <v>1950</v>
      </c>
      <c r="D6" s="193">
        <f t="shared" si="0"/>
        <v>1950</v>
      </c>
      <c r="E6" s="195">
        <f>SUM($D$3:D6)</f>
        <v>7265</v>
      </c>
      <c r="F6" s="163">
        <f t="shared" si="1"/>
        <v>3</v>
      </c>
    </row>
    <row r="7" spans="1:7">
      <c r="A7" s="185">
        <f>SUBTOTAL(103,B$4:B7)</f>
        <v>4</v>
      </c>
      <c r="B7" s="264" t="s">
        <v>458</v>
      </c>
      <c r="C7" s="201">
        <v>450</v>
      </c>
      <c r="D7" s="193">
        <f t="shared" si="0"/>
        <v>450</v>
      </c>
      <c r="E7" s="195">
        <f>SUM($D$3:D7)</f>
        <v>7715</v>
      </c>
      <c r="F7" s="163">
        <f t="shared" si="1"/>
        <v>4</v>
      </c>
    </row>
    <row r="8" spans="1:7">
      <c r="A8" s="185">
        <f>SUBTOTAL(103,B$4:B8)</f>
        <v>5</v>
      </c>
      <c r="B8" s="264" t="s">
        <v>548</v>
      </c>
      <c r="C8" s="201">
        <v>360</v>
      </c>
      <c r="D8" s="193">
        <f t="shared" si="0"/>
        <v>360</v>
      </c>
      <c r="E8" s="195">
        <f>SUM($D$3:D8)</f>
        <v>8075</v>
      </c>
      <c r="F8" s="163">
        <f t="shared" si="1"/>
        <v>5</v>
      </c>
    </row>
    <row r="9" spans="1:7">
      <c r="A9" s="185">
        <f>SUBTOTAL(103,B$4:B9)</f>
        <v>6</v>
      </c>
      <c r="B9" s="264" t="s">
        <v>547</v>
      </c>
      <c r="C9" s="201">
        <v>1110</v>
      </c>
      <c r="D9" s="193">
        <f t="shared" si="0"/>
        <v>1110</v>
      </c>
      <c r="E9" s="195">
        <f>SUM($D$3:D9)</f>
        <v>9185</v>
      </c>
      <c r="F9" s="163">
        <f t="shared" si="1"/>
        <v>6</v>
      </c>
    </row>
    <row r="10" spans="1:7">
      <c r="A10" s="185">
        <f>SUBTOTAL(103,B$4:B10)</f>
        <v>7</v>
      </c>
      <c r="B10" s="264" t="s">
        <v>549</v>
      </c>
      <c r="C10" s="201">
        <v>300</v>
      </c>
      <c r="D10" s="193">
        <f t="shared" si="0"/>
        <v>300</v>
      </c>
      <c r="E10" s="195">
        <f>SUM($D$3:D10)</f>
        <v>9485</v>
      </c>
      <c r="F10" s="163">
        <f t="shared" si="1"/>
        <v>7</v>
      </c>
    </row>
    <row r="11" spans="1:7">
      <c r="A11" s="185">
        <f>SUBTOTAL(103,B$4:B11)</f>
        <v>8</v>
      </c>
      <c r="B11" s="264" t="s">
        <v>484</v>
      </c>
      <c r="C11" s="201">
        <v>621</v>
      </c>
      <c r="D11" s="193">
        <f t="shared" si="0"/>
        <v>621</v>
      </c>
      <c r="E11" s="195">
        <f>SUM($D$3:D11)</f>
        <v>10106</v>
      </c>
      <c r="F11" s="163">
        <f t="shared" si="1"/>
        <v>8</v>
      </c>
    </row>
    <row r="12" spans="1:7">
      <c r="A12" s="185">
        <f>SUBTOTAL(103,B$4:B12)</f>
        <v>9</v>
      </c>
      <c r="B12" s="264" t="s">
        <v>463</v>
      </c>
      <c r="C12" s="201">
        <v>2600</v>
      </c>
      <c r="D12" s="193">
        <f t="shared" si="0"/>
        <v>2600</v>
      </c>
      <c r="E12" s="195">
        <f>SUM($D$3:D12)</f>
        <v>12706</v>
      </c>
      <c r="F12" s="163">
        <f t="shared" si="1"/>
        <v>9</v>
      </c>
    </row>
    <row r="13" spans="1:7" hidden="1">
      <c r="A13" s="185">
        <f>SUBTOTAL(103,B$4:B13)</f>
        <v>9</v>
      </c>
      <c r="B13" s="264"/>
      <c r="C13" s="201"/>
      <c r="D13" s="193">
        <f t="shared" si="0"/>
        <v>0</v>
      </c>
      <c r="E13" s="195">
        <f>SUM($D$3:D13)</f>
        <v>12706</v>
      </c>
      <c r="F13" s="163">
        <f t="shared" si="1"/>
        <v>9</v>
      </c>
    </row>
    <row r="14" spans="1:7" hidden="1">
      <c r="A14" s="185">
        <f>SUBTOTAL(103,B$4:B14)</f>
        <v>9</v>
      </c>
      <c r="B14" s="171"/>
      <c r="C14" s="196"/>
      <c r="D14" s="193">
        <f t="shared" si="0"/>
        <v>0</v>
      </c>
      <c r="E14" s="195">
        <f>SUM($D$3:D14)</f>
        <v>12706</v>
      </c>
      <c r="F14" s="163">
        <f t="shared" si="1"/>
        <v>9</v>
      </c>
    </row>
    <row r="15" spans="1:7" hidden="1">
      <c r="A15" s="185">
        <f>SUBTOTAL(103,B$4:B15)</f>
        <v>9</v>
      </c>
      <c r="B15" s="264"/>
      <c r="C15" s="196"/>
      <c r="D15" s="193">
        <f t="shared" si="0"/>
        <v>0</v>
      </c>
      <c r="E15" s="195">
        <f>SUM($D$3:D15)</f>
        <v>12706</v>
      </c>
      <c r="F15" s="163">
        <f t="shared" si="1"/>
        <v>9</v>
      </c>
    </row>
    <row r="16" spans="1:7" hidden="1">
      <c r="A16" s="185">
        <f>SUBTOTAL(103,B$4:B16)</f>
        <v>9</v>
      </c>
      <c r="B16" s="264"/>
      <c r="C16" s="196"/>
      <c r="D16" s="193">
        <f t="shared" si="0"/>
        <v>0</v>
      </c>
      <c r="E16" s="195">
        <f>SUM($D$3:D16)</f>
        <v>12706</v>
      </c>
      <c r="F16" s="163">
        <f t="shared" si="1"/>
        <v>9</v>
      </c>
    </row>
    <row r="17" spans="1:6" hidden="1">
      <c r="A17" s="185">
        <f>SUBTOTAL(103,B$4:B17)</f>
        <v>9</v>
      </c>
      <c r="B17" s="264"/>
      <c r="C17" s="196"/>
      <c r="D17" s="193">
        <f t="shared" si="0"/>
        <v>0</v>
      </c>
      <c r="E17" s="195">
        <f>SUM($D$3:D17)</f>
        <v>12706</v>
      </c>
      <c r="F17" s="163">
        <f t="shared" si="1"/>
        <v>9</v>
      </c>
    </row>
    <row r="18" spans="1:6" hidden="1">
      <c r="A18" s="185">
        <f>SUBTOTAL(103,B$4:B18)</f>
        <v>9</v>
      </c>
      <c r="B18" s="264"/>
      <c r="C18" s="196"/>
      <c r="D18" s="193">
        <f t="shared" si="0"/>
        <v>0</v>
      </c>
      <c r="E18" s="195">
        <f>SUM($D$3:D18)</f>
        <v>12706</v>
      </c>
      <c r="F18" s="163">
        <f t="shared" si="1"/>
        <v>9</v>
      </c>
    </row>
    <row r="19" spans="1:6" hidden="1">
      <c r="A19" s="185">
        <f>SUBTOTAL(103,B$4:B19)</f>
        <v>9</v>
      </c>
      <c r="B19" s="264"/>
      <c r="C19" s="196"/>
      <c r="D19" s="193">
        <f t="shared" si="0"/>
        <v>0</v>
      </c>
      <c r="E19" s="195">
        <f>SUM($D$3:D19)</f>
        <v>12706</v>
      </c>
      <c r="F19" s="163">
        <f t="shared" si="1"/>
        <v>9</v>
      </c>
    </row>
    <row r="20" spans="1:6" hidden="1">
      <c r="A20" s="185">
        <f>SUBTOTAL(103,B$4:B20)</f>
        <v>9</v>
      </c>
      <c r="B20" s="264"/>
      <c r="C20" s="196"/>
      <c r="D20" s="193">
        <f t="shared" si="0"/>
        <v>0</v>
      </c>
      <c r="E20" s="195">
        <f>SUM($D$3:D20)</f>
        <v>12706</v>
      </c>
      <c r="F20" s="163">
        <f t="shared" si="1"/>
        <v>9</v>
      </c>
    </row>
    <row r="21" spans="1:6" hidden="1">
      <c r="A21" s="185">
        <f>SUBTOTAL(103,B$4:B21)</f>
        <v>9</v>
      </c>
      <c r="B21" s="264"/>
      <c r="C21" s="196"/>
      <c r="D21" s="193">
        <f t="shared" si="0"/>
        <v>0</v>
      </c>
      <c r="E21" s="195">
        <f>SUM($D$3:D21)</f>
        <v>12706</v>
      </c>
      <c r="F21" s="163">
        <f t="shared" si="1"/>
        <v>9</v>
      </c>
    </row>
    <row r="22" spans="1:6" hidden="1">
      <c r="A22" s="185">
        <f>SUBTOTAL(103,B$4:B22)</f>
        <v>9</v>
      </c>
      <c r="B22" s="264"/>
      <c r="C22" s="196"/>
      <c r="D22" s="193">
        <f t="shared" si="0"/>
        <v>0</v>
      </c>
      <c r="E22" s="195">
        <f>SUM($D$3:D22)</f>
        <v>12706</v>
      </c>
      <c r="F22" s="163">
        <f t="shared" si="1"/>
        <v>9</v>
      </c>
    </row>
    <row r="23" spans="1:6" hidden="1">
      <c r="A23" s="185">
        <f>SUBTOTAL(103,B$4:B23)</f>
        <v>9</v>
      </c>
      <c r="B23" s="264"/>
      <c r="C23" s="196"/>
      <c r="D23" s="193">
        <f t="shared" si="0"/>
        <v>0</v>
      </c>
      <c r="E23" s="195">
        <f>SUM($D$3:D23)</f>
        <v>12706</v>
      </c>
      <c r="F23" s="163">
        <f t="shared" si="1"/>
        <v>9</v>
      </c>
    </row>
    <row r="24" spans="1:6" hidden="1">
      <c r="A24" s="185">
        <f>SUBTOTAL(103,B$4:B24)</f>
        <v>9</v>
      </c>
      <c r="B24" s="264"/>
      <c r="C24" s="196"/>
      <c r="D24" s="193">
        <f t="shared" si="0"/>
        <v>0</v>
      </c>
      <c r="E24" s="195">
        <f>SUM($D$3:D24)</f>
        <v>12706</v>
      </c>
      <c r="F24" s="163">
        <f t="shared" si="1"/>
        <v>9</v>
      </c>
    </row>
    <row r="25" spans="1:6" hidden="1">
      <c r="A25" s="185">
        <f>SUBTOTAL(103,B$4:B25)</f>
        <v>9</v>
      </c>
      <c r="B25" s="264"/>
      <c r="C25" s="196"/>
      <c r="D25" s="193">
        <f t="shared" si="0"/>
        <v>0</v>
      </c>
      <c r="E25" s="195">
        <f>SUM($D$3:D25)</f>
        <v>12706</v>
      </c>
      <c r="F25" s="163">
        <f t="shared" si="1"/>
        <v>9</v>
      </c>
    </row>
    <row r="26" spans="1:6" hidden="1">
      <c r="A26" s="185">
        <f>SUBTOTAL(103,B$4:B26)</f>
        <v>9</v>
      </c>
      <c r="B26" s="264"/>
      <c r="C26" s="196"/>
      <c r="D26" s="193">
        <f t="shared" si="0"/>
        <v>0</v>
      </c>
      <c r="E26" s="195">
        <f>SUM($D$3:D26)</f>
        <v>12706</v>
      </c>
      <c r="F26" s="163">
        <f t="shared" si="1"/>
        <v>9</v>
      </c>
    </row>
    <row r="27" spans="1:6" hidden="1">
      <c r="A27" s="185">
        <f>SUBTOTAL(103,B$4:B27)</f>
        <v>9</v>
      </c>
      <c r="B27" s="264"/>
      <c r="C27" s="196"/>
      <c r="D27" s="193">
        <f t="shared" si="0"/>
        <v>0</v>
      </c>
      <c r="E27" s="195">
        <f>SUM($D$3:D27)</f>
        <v>12706</v>
      </c>
      <c r="F27" s="163">
        <f t="shared" si="1"/>
        <v>9</v>
      </c>
    </row>
    <row r="28" spans="1:6" hidden="1">
      <c r="A28" s="185">
        <f>SUBTOTAL(103,B$4:B28)</f>
        <v>9</v>
      </c>
      <c r="B28" s="264"/>
      <c r="C28" s="196"/>
      <c r="D28" s="193">
        <f t="shared" si="0"/>
        <v>0</v>
      </c>
      <c r="E28" s="195">
        <f>SUM($D$3:D28)</f>
        <v>12706</v>
      </c>
      <c r="F28" s="163">
        <f t="shared" si="1"/>
        <v>9</v>
      </c>
    </row>
    <row r="29" spans="1:6" hidden="1">
      <c r="A29" s="185">
        <f>SUBTOTAL(103,B$4:B29)</f>
        <v>9</v>
      </c>
      <c r="B29" s="264"/>
      <c r="C29" s="196"/>
      <c r="D29" s="193">
        <f t="shared" si="0"/>
        <v>0</v>
      </c>
      <c r="E29" s="195">
        <f>SUM($D$3:D29)</f>
        <v>12706</v>
      </c>
      <c r="F29" s="163">
        <f t="shared" si="1"/>
        <v>9</v>
      </c>
    </row>
    <row r="30" spans="1:6" hidden="1">
      <c r="A30" s="185">
        <f>SUBTOTAL(103,B$4:B30)</f>
        <v>9</v>
      </c>
      <c r="B30" s="264"/>
      <c r="C30" s="196"/>
      <c r="D30" s="193">
        <f t="shared" si="0"/>
        <v>0</v>
      </c>
      <c r="E30" s="195">
        <f>SUM($D$3:D30)</f>
        <v>12706</v>
      </c>
      <c r="F30" s="163">
        <f t="shared" si="1"/>
        <v>9</v>
      </c>
    </row>
    <row r="31" spans="1:6" hidden="1">
      <c r="A31" s="185">
        <f>SUBTOTAL(103,B$4:B31)</f>
        <v>9</v>
      </c>
      <c r="B31" s="264"/>
      <c r="C31" s="196"/>
      <c r="D31" s="193">
        <f t="shared" si="0"/>
        <v>0</v>
      </c>
      <c r="E31" s="195">
        <f>SUM($D$3:D31)</f>
        <v>12706</v>
      </c>
      <c r="F31" s="163">
        <f t="shared" si="1"/>
        <v>9</v>
      </c>
    </row>
    <row r="32" spans="1:6" hidden="1">
      <c r="A32" s="185">
        <f>SUBTOTAL(103,B$4:B32)</f>
        <v>9</v>
      </c>
      <c r="B32" s="264"/>
      <c r="C32" s="196"/>
      <c r="D32" s="193">
        <f t="shared" si="0"/>
        <v>0</v>
      </c>
      <c r="E32" s="195">
        <f>SUM($D$3:D32)</f>
        <v>12706</v>
      </c>
      <c r="F32" s="163">
        <f t="shared" si="1"/>
        <v>9</v>
      </c>
    </row>
    <row r="33" spans="1:6" hidden="1">
      <c r="A33" s="185">
        <f>SUBTOTAL(103,B$4:B33)</f>
        <v>9</v>
      </c>
      <c r="B33" s="264"/>
      <c r="C33" s="196"/>
      <c r="D33" s="193">
        <f t="shared" si="0"/>
        <v>0</v>
      </c>
      <c r="E33" s="195">
        <f>SUM($D$3:D33)</f>
        <v>12706</v>
      </c>
      <c r="F33" s="163">
        <f t="shared" si="1"/>
        <v>9</v>
      </c>
    </row>
    <row r="34" spans="1:6" hidden="1">
      <c r="A34" s="185">
        <f>SUBTOTAL(103,B$4:B34)</f>
        <v>9</v>
      </c>
      <c r="B34" s="264"/>
      <c r="C34" s="196"/>
      <c r="D34" s="193">
        <f t="shared" si="0"/>
        <v>0</v>
      </c>
      <c r="E34" s="195">
        <f>SUM($D$3:D34)</f>
        <v>12706</v>
      </c>
      <c r="F34" s="163">
        <f t="shared" si="1"/>
        <v>9</v>
      </c>
    </row>
    <row r="35" spans="1:6" hidden="1">
      <c r="A35" s="185">
        <f>SUBTOTAL(103,B$4:B35)</f>
        <v>9</v>
      </c>
      <c r="B35" s="264"/>
      <c r="C35" s="196"/>
      <c r="D35" s="193">
        <f t="shared" si="0"/>
        <v>0</v>
      </c>
      <c r="E35" s="195">
        <f>SUM($D$3:D35)</f>
        <v>12706</v>
      </c>
      <c r="F35" s="163">
        <f t="shared" si="1"/>
        <v>9</v>
      </c>
    </row>
    <row r="36" spans="1:6" hidden="1">
      <c r="A36" s="185">
        <f>SUBTOTAL(103,B$4:B36)</f>
        <v>9</v>
      </c>
      <c r="B36" s="264"/>
      <c r="C36" s="196"/>
      <c r="D36" s="193">
        <f t="shared" si="0"/>
        <v>0</v>
      </c>
      <c r="E36" s="195">
        <f>SUM($D$3:D36)</f>
        <v>12706</v>
      </c>
      <c r="F36" s="163">
        <f t="shared" si="1"/>
        <v>9</v>
      </c>
    </row>
    <row r="37" spans="1:6" hidden="1">
      <c r="A37" s="185">
        <f>SUBTOTAL(103,B$4:B37)</f>
        <v>9</v>
      </c>
      <c r="B37" s="264"/>
      <c r="C37" s="196"/>
      <c r="D37" s="193">
        <f t="shared" si="0"/>
        <v>0</v>
      </c>
      <c r="E37" s="195">
        <f>SUM($D$3:D37)</f>
        <v>12706</v>
      </c>
      <c r="F37" s="163">
        <f t="shared" si="1"/>
        <v>9</v>
      </c>
    </row>
    <row r="38" spans="1:6" hidden="1">
      <c r="A38" s="185">
        <f>SUBTOTAL(103,B$4:B38)</f>
        <v>9</v>
      </c>
      <c r="B38" s="264"/>
      <c r="C38" s="196"/>
      <c r="D38" s="193">
        <f t="shared" si="0"/>
        <v>0</v>
      </c>
      <c r="E38" s="195">
        <f>SUM($D$3:D38)</f>
        <v>12706</v>
      </c>
      <c r="F38" s="163">
        <f t="shared" si="1"/>
        <v>9</v>
      </c>
    </row>
    <row r="39" spans="1:6" hidden="1">
      <c r="A39" s="185">
        <f>SUBTOTAL(103,B$4:B39)</f>
        <v>9</v>
      </c>
      <c r="B39" s="264"/>
      <c r="C39" s="196"/>
      <c r="D39" s="193">
        <f t="shared" si="0"/>
        <v>0</v>
      </c>
      <c r="E39" s="195">
        <f>SUM($D$3:D39)</f>
        <v>12706</v>
      </c>
      <c r="F39" s="163">
        <f t="shared" si="1"/>
        <v>9</v>
      </c>
    </row>
    <row r="40" spans="1:6" ht="20.25" hidden="1" customHeight="1">
      <c r="A40" s="185">
        <f>SUBTOTAL(103,B$4:B40)</f>
        <v>9</v>
      </c>
      <c r="B40" s="264"/>
      <c r="C40" s="196"/>
      <c r="D40" s="193">
        <f t="shared" si="0"/>
        <v>0</v>
      </c>
      <c r="E40" s="195">
        <f>SUM($D$3:D40)</f>
        <v>12706</v>
      </c>
      <c r="F40" s="163">
        <f t="shared" si="1"/>
        <v>9</v>
      </c>
    </row>
    <row r="41" spans="1:6" hidden="1">
      <c r="A41" s="185">
        <f>SUBTOTAL(103,B$4:B41)</f>
        <v>9</v>
      </c>
      <c r="B41" s="264"/>
      <c r="C41" s="196"/>
      <c r="D41" s="193">
        <f t="shared" si="0"/>
        <v>0</v>
      </c>
      <c r="E41" s="195">
        <f>SUM($D$3:D41)</f>
        <v>12706</v>
      </c>
      <c r="F41" s="163">
        <f t="shared" si="1"/>
        <v>9</v>
      </c>
    </row>
    <row r="42" spans="1:6">
      <c r="A42" s="185"/>
      <c r="B42" s="167" t="s">
        <v>243</v>
      </c>
      <c r="C42" s="168">
        <f>SUM(C4:C41)</f>
        <v>12706</v>
      </c>
    </row>
    <row r="43" spans="1:6">
      <c r="A43" s="484" t="s">
        <v>567</v>
      </c>
      <c r="B43" s="485"/>
      <c r="C43" s="486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P!X3</f>
        <v>45862</v>
      </c>
    </row>
    <row r="2" spans="1:7" ht="34.5" customHeight="1">
      <c r="A2" s="487" t="s">
        <v>441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405</v>
      </c>
      <c r="B43" s="485"/>
      <c r="C43" s="486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J12" sqref="J12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45869.521685995373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 t="s">
        <v>570</v>
      </c>
    </row>
    <row r="9" spans="2:10" ht="21">
      <c r="B9"/>
      <c r="C9"/>
      <c r="D9" s="53"/>
      <c r="I9" s="257" t="s">
        <v>360</v>
      </c>
      <c r="J9" s="259" t="s">
        <v>570</v>
      </c>
    </row>
    <row r="10" spans="2:10" ht="21.75" customHeight="1">
      <c r="B10"/>
      <c r="C10"/>
      <c r="D10" s="408" t="s">
        <v>319</v>
      </c>
      <c r="E10" s="408"/>
      <c r="F10" s="408"/>
      <c r="I10" s="257" t="s">
        <v>358</v>
      </c>
      <c r="J10" s="259" t="s">
        <v>570</v>
      </c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58900</v>
      </c>
      <c r="G11" s="28"/>
      <c r="I11" s="257" t="s">
        <v>359</v>
      </c>
      <c r="J11" s="259" t="s">
        <v>570</v>
      </c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525480.41765860387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293849.30181698699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8790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6300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14540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907859.71947559086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907859.71947559086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10">
        <f>'R'!H254</f>
        <v>885819</v>
      </c>
      <c r="F21" s="410"/>
    </row>
    <row r="22" spans="2:6">
      <c r="B22"/>
      <c r="C22"/>
      <c r="D22" s="71" t="s">
        <v>237</v>
      </c>
      <c r="E22" s="410">
        <f>'R'!J254</f>
        <v>100784.0837514351</v>
      </c>
      <c r="F22" s="410"/>
    </row>
    <row r="23" spans="2:6">
      <c r="B23"/>
      <c r="C23"/>
      <c r="D23" s="71" t="s">
        <v>238</v>
      </c>
      <c r="E23" s="410">
        <f>'R'!L254</f>
        <v>78743.364275844215</v>
      </c>
      <c r="F23" s="410"/>
    </row>
    <row r="24" spans="2:6">
      <c r="B24"/>
      <c r="C24"/>
      <c r="D24" s="79" t="s">
        <v>239</v>
      </c>
      <c r="E24" s="410">
        <f>'R'!F254</f>
        <v>907859.71947559086</v>
      </c>
      <c r="F24" s="410"/>
    </row>
    <row r="25" spans="2:6">
      <c r="B25"/>
      <c r="C25"/>
      <c r="D25" s="409" t="s">
        <v>342</v>
      </c>
      <c r="E25" s="409"/>
      <c r="F25" s="409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94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P!X3+1</f>
        <v>45863</v>
      </c>
    </row>
    <row r="2" spans="1:7" ht="34.5" customHeight="1">
      <c r="A2" s="487" t="s">
        <v>437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28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P!AB3</f>
        <v>45864</v>
      </c>
    </row>
    <row r="2" spans="1:7" ht="34.5" customHeight="1">
      <c r="A2" s="487" t="s">
        <v>439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P!AD3</f>
        <v>45865</v>
      </c>
    </row>
    <row r="2" spans="1:7" ht="34.5" customHeight="1">
      <c r="A2" s="487" t="s">
        <v>438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P!AH3</f>
        <v>45867</v>
      </c>
    </row>
    <row r="2" spans="1:7" ht="34.5" customHeight="1">
      <c r="A2" s="487" t="s">
        <v>440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12" sqref="B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P!AH3</f>
        <v>45867</v>
      </c>
    </row>
    <row r="2" spans="1:7" ht="34.5" customHeight="1">
      <c r="A2" s="487" t="s">
        <v>555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C5" sqref="C5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80" t="s">
        <v>245</v>
      </c>
      <c r="B1" s="480"/>
      <c r="C1" s="480"/>
      <c r="D1" s="480"/>
      <c r="E1" s="480"/>
    </row>
    <row r="2" spans="1:6" ht="51" customHeight="1">
      <c r="A2" s="487" t="s">
        <v>565</v>
      </c>
      <c r="B2" s="487"/>
      <c r="C2" s="487"/>
      <c r="D2" s="487"/>
      <c r="E2" s="487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160548</v>
      </c>
      <c r="E4" s="11" t="s">
        <v>411</v>
      </c>
      <c r="F4" s="24">
        <f>'1'!F18</f>
        <v>15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122970</v>
      </c>
      <c r="E5" s="11" t="s">
        <v>556</v>
      </c>
      <c r="F5" s="24">
        <f>'2'!F15</f>
        <v>12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'3'!C30</f>
        <v>194548</v>
      </c>
      <c r="E6" s="11" t="s">
        <v>557</v>
      </c>
      <c r="F6" s="24">
        <f>'3'!F29</f>
        <v>26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42567</v>
      </c>
      <c r="E7" s="11" t="s">
        <v>558</v>
      </c>
      <c r="F7" s="24">
        <f>'4'!F17</f>
        <v>14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47473</v>
      </c>
      <c r="E8" s="11" t="s">
        <v>559</v>
      </c>
      <c r="F8" s="24">
        <f>'5'!F9</f>
        <v>6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113523</v>
      </c>
      <c r="E9" s="11" t="s">
        <v>560</v>
      </c>
      <c r="F9" s="24">
        <f>'6'!F9</f>
        <v>6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67124</v>
      </c>
      <c r="E10" s="11" t="s">
        <v>561</v>
      </c>
      <c r="F10" s="24">
        <f>'7'!F16</f>
        <v>13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73517</v>
      </c>
      <c r="E11" s="11" t="s">
        <v>562</v>
      </c>
      <c r="F11" s="24">
        <f>'8'!F15</f>
        <v>12</v>
      </c>
    </row>
    <row r="12" spans="1:6" ht="36">
      <c r="A12" s="21">
        <v>9</v>
      </c>
      <c r="B12" s="205">
        <f>P!T3</f>
        <v>45860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50843</v>
      </c>
      <c r="E12" s="11" t="s">
        <v>563</v>
      </c>
      <c r="F12" s="24">
        <f>'9'!F41</f>
        <v>14</v>
      </c>
    </row>
    <row r="13" spans="1:6" ht="36">
      <c r="A13" s="21">
        <v>10</v>
      </c>
      <c r="B13" s="205">
        <f>P!V3</f>
        <v>45861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12706</v>
      </c>
      <c r="E13" s="11" t="s">
        <v>564</v>
      </c>
      <c r="F13" s="24">
        <f>'10'!F41</f>
        <v>9</v>
      </c>
    </row>
    <row r="14" spans="1:6" ht="41.25" hidden="1" customHeight="1">
      <c r="A14" s="21">
        <v>11</v>
      </c>
      <c r="B14" s="205">
        <f>P!X3</f>
        <v>45862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45863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45864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45865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45866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45867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90">
        <f>SUM(D4:D19)</f>
        <v>885819</v>
      </c>
      <c r="E20" s="491"/>
      <c r="F20" s="171"/>
    </row>
    <row r="21" spans="1:6" ht="19.5">
      <c r="C21" s="489" t="s">
        <v>574</v>
      </c>
      <c r="D21" s="489"/>
      <c r="E21" s="489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abSelected="1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2"/>
      <c r="B1" s="493"/>
      <c r="C1" s="494"/>
      <c r="D1" s="495">
        <f>P!D3</f>
        <v>45852</v>
      </c>
      <c r="E1" s="495"/>
      <c r="F1" s="495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42</v>
      </c>
      <c r="E5" s="203">
        <f>P!D7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7</v>
      </c>
      <c r="E6" s="203">
        <f>P!D8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7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3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1</v>
      </c>
      <c r="E12" s="203">
        <f>P!D14</f>
        <v>2</v>
      </c>
      <c r="F12" s="301" t="str">
        <f t="shared" si="0"/>
        <v>হ্যা</v>
      </c>
      <c r="G12" s="323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30</v>
      </c>
      <c r="E13" s="203">
        <f>P!D15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5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0.2</v>
      </c>
      <c r="E17" s="203">
        <f>P!D19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20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1</v>
      </c>
      <c r="E20" s="203">
        <f>P!D22</f>
        <v>1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1</v>
      </c>
      <c r="E21" s="203">
        <f>P!D23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324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5.0000000000000001E-4</v>
      </c>
      <c r="E29" s="203">
        <f>P!D31</f>
        <v>1E-3</v>
      </c>
      <c r="F29" s="301" t="str">
        <f t="shared" si="0"/>
        <v>হ্যা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5</v>
      </c>
      <c r="E34" s="203">
        <f>P!D36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0.5</v>
      </c>
      <c r="E39" s="203">
        <f>P!D41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30</v>
      </c>
      <c r="E41" s="203">
        <f>P!D43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30</v>
      </c>
      <c r="E45" s="203">
        <f>P!D47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4</v>
      </c>
      <c r="E50" s="203">
        <f>P!D52</f>
        <v>4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2</v>
      </c>
      <c r="E51" s="203">
        <f>P!D53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10</v>
      </c>
      <c r="E56" s="203">
        <f>P!D58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0.5</v>
      </c>
      <c r="E57" s="203">
        <f>P!D59</f>
        <v>0</v>
      </c>
      <c r="F57" s="301" t="str">
        <f t="shared" si="0"/>
        <v>হ্যা</v>
      </c>
      <c r="G57" s="323" t="str">
        <f t="shared" si="1"/>
        <v>--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5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1</v>
      </c>
      <c r="E59" s="203">
        <f>P!D61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3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0.5</v>
      </c>
      <c r="E61" s="203">
        <f>P!D63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1</v>
      </c>
      <c r="E62" s="203">
        <f>P!D64</f>
        <v>0.5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0.1</v>
      </c>
      <c r="E63" s="203">
        <f>P!D65</f>
        <v>0.1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1</v>
      </c>
      <c r="E66" s="203">
        <f>P!D68</f>
        <v>1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1</v>
      </c>
      <c r="E67" s="203">
        <f>P!D69</f>
        <v>1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0.1</v>
      </c>
      <c r="E68" s="203">
        <f>P!D70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0.3</v>
      </c>
      <c r="E69" s="203">
        <f>P!D71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0.2</v>
      </c>
      <c r="E70" s="203">
        <f>P!D72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5</v>
      </c>
      <c r="E71" s="203">
        <f>P!D73</f>
        <v>5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0.2</v>
      </c>
      <c r="E72" s="203">
        <f>P!D74</f>
        <v>0.2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0.2</v>
      </c>
      <c r="E73" s="203">
        <f>P!D75</f>
        <v>0.18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0.5</v>
      </c>
      <c r="E75" s="203">
        <f>P!D77</f>
        <v>0.4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0.1</v>
      </c>
      <c r="E77" s="203">
        <f>P!D79</f>
        <v>0.1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0.05</v>
      </c>
      <c r="E79" s="203">
        <f>P!D81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0.1</v>
      </c>
      <c r="E86" s="203">
        <f>P!D88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15</v>
      </c>
      <c r="E87" s="203">
        <f>P!D89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2</v>
      </c>
      <c r="E88" s="203">
        <f>P!D90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240</v>
      </c>
      <c r="E89" s="203">
        <f>P!D91</f>
        <v>240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4</v>
      </c>
      <c r="E95" s="203">
        <f>P!D97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1</v>
      </c>
      <c r="E98" s="203">
        <f>P!D100</f>
        <v>1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1</v>
      </c>
      <c r="E99" s="203">
        <f>P!D101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1</v>
      </c>
      <c r="E106" s="203">
        <f>P!D108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1</v>
      </c>
      <c r="E109" s="203">
        <f>P!D111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50</v>
      </c>
      <c r="E124" s="203">
        <f>P!D126</f>
        <v>38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4</v>
      </c>
      <c r="E126" s="203">
        <f>P!D128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163</v>
      </c>
      <c r="E127" s="203">
        <f>P!D129</f>
        <v>16.7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2</v>
      </c>
      <c r="E128" s="203">
        <f>P!D130</f>
        <v>2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30</v>
      </c>
      <c r="E132" s="203">
        <f>P!D134</f>
        <v>32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30</v>
      </c>
      <c r="E141" s="203">
        <f>P!D143</f>
        <v>30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30</v>
      </c>
      <c r="E143" s="203">
        <f>P!D145</f>
        <v>30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14</v>
      </c>
      <c r="E150" s="203">
        <f>P!D152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6</v>
      </c>
      <c r="E152" s="203">
        <f>P!D154</f>
        <v>6.6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9</v>
      </c>
      <c r="E154" s="203">
        <f>P!D156</f>
        <v>6.3</v>
      </c>
      <c r="F154" s="301" t="str">
        <f t="shared" si="4"/>
        <v>হ্যা</v>
      </c>
      <c r="G154" s="323" t="str">
        <f t="shared" si="5"/>
        <v>--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28</v>
      </c>
      <c r="E156" s="203">
        <f>P!D158</f>
        <v>26.3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20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20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2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30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8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15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1</v>
      </c>
      <c r="F200" s="301" t="str">
        <f t="shared" si="6"/>
        <v>হ্যা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7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4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3</v>
      </c>
      <c r="E214" s="203">
        <f>P!D216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11.5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7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374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187</v>
      </c>
      <c r="E232" s="203">
        <f>P!D234</f>
        <v>180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22</v>
      </c>
      <c r="E233" s="203">
        <f>P!D235</f>
        <v>1.3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3" t="str">
        <f t="shared" si="7"/>
        <v>++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5165</v>
      </c>
      <c r="F247" s="347"/>
      <c r="G247" s="323" t="str">
        <f t="shared" si="7"/>
        <v>++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7"/>
      <c r="G249" s="323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7400</v>
      </c>
      <c r="F252" s="347"/>
      <c r="G252" s="323" t="str">
        <f t="shared" si="7"/>
        <v>++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P!F3</f>
        <v>45853</v>
      </c>
      <c r="E1" s="495"/>
      <c r="F1" s="495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17</v>
      </c>
      <c r="E5" s="203">
        <f>P!F7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28</v>
      </c>
      <c r="E6" s="203">
        <f>P!F8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3</v>
      </c>
      <c r="E8" s="203">
        <f>P!F10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30</v>
      </c>
      <c r="E13" s="203">
        <f>P!F15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1</v>
      </c>
      <c r="E14" s="203">
        <f>P!F16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4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0.2</v>
      </c>
      <c r="E17" s="203">
        <f>P!F19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17</v>
      </c>
      <c r="E19" s="203">
        <f>P!F21</f>
        <v>22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4</v>
      </c>
      <c r="E20" s="203">
        <f>P!F22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4</v>
      </c>
      <c r="E21" s="203">
        <f>P!F23</f>
        <v>5</v>
      </c>
      <c r="F21" s="301" t="str">
        <f t="shared" si="0"/>
        <v>হ্যা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244</v>
      </c>
      <c r="E22" s="203">
        <f>P!F24</f>
        <v>380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10</v>
      </c>
      <c r="E23" s="203">
        <f>P!F25</f>
        <v>10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1</v>
      </c>
      <c r="E25" s="203">
        <f>P!F27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1E-3</v>
      </c>
      <c r="E29" s="203">
        <f>P!F31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5</v>
      </c>
      <c r="E31" s="203">
        <f>P!F33</f>
        <v>5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4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30</v>
      </c>
      <c r="E41" s="203">
        <f>P!F43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30</v>
      </c>
      <c r="E45" s="203">
        <f>P!F47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100</v>
      </c>
      <c r="E46" s="203">
        <f>P!F48</f>
        <v>100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3</v>
      </c>
      <c r="E50" s="203">
        <f>P!F52</f>
        <v>3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200</v>
      </c>
      <c r="E54" s="203">
        <f>P!F56</f>
        <v>50</v>
      </c>
      <c r="F54" s="301" t="str">
        <f t="shared" si="0"/>
        <v>হ্যা</v>
      </c>
      <c r="G54" s="323" t="str">
        <f t="shared" si="1"/>
        <v>--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200</v>
      </c>
      <c r="E55" s="203">
        <f>P!F57</f>
        <v>100</v>
      </c>
      <c r="F55" s="301" t="str">
        <f t="shared" si="0"/>
        <v>হ্যা</v>
      </c>
      <c r="G55" s="323" t="str">
        <f t="shared" si="1"/>
        <v>--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10</v>
      </c>
      <c r="E56" s="203">
        <f>P!F58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4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1</v>
      </c>
      <c r="E59" s="203">
        <f>P!F61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5</v>
      </c>
      <c r="E60" s="203">
        <f>P!F62</f>
        <v>5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0.5</v>
      </c>
      <c r="E61" s="203">
        <f>P!F63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1</v>
      </c>
      <c r="E62" s="203">
        <f>P!F64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0.1</v>
      </c>
      <c r="E65" s="203">
        <f>P!F67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3</v>
      </c>
      <c r="E66" s="203">
        <f>P!F68</f>
        <v>3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3</v>
      </c>
      <c r="E67" s="203">
        <f>P!F69</f>
        <v>3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0.1</v>
      </c>
      <c r="E68" s="203">
        <f>P!F70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0.3</v>
      </c>
      <c r="E69" s="203">
        <f>P!F71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0.1</v>
      </c>
      <c r="E70" s="203">
        <f>P!F72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1</v>
      </c>
      <c r="E75" s="203">
        <f>P!F77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1.5</v>
      </c>
      <c r="E76" s="203">
        <f>P!F78</f>
        <v>1.3</v>
      </c>
      <c r="F76" s="301" t="str">
        <f t="shared" si="2"/>
        <v>হ্যা</v>
      </c>
      <c r="G76" s="323" t="str">
        <f t="shared" si="3"/>
        <v>--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0.1</v>
      </c>
      <c r="E78" s="203">
        <f>P!F80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1</v>
      </c>
      <c r="E80" s="203">
        <f>P!F82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0.2</v>
      </c>
      <c r="E86" s="203">
        <f>P!F88</f>
        <v>0.2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14</v>
      </c>
      <c r="E87" s="203">
        <f>P!F89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8</v>
      </c>
      <c r="E88" s="203">
        <f>P!F90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150</v>
      </c>
      <c r="E89" s="203">
        <f>P!F91</f>
        <v>150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30</v>
      </c>
      <c r="E90" s="203">
        <f>P!F92</f>
        <v>30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4</v>
      </c>
      <c r="E94" s="203">
        <f>P!F96</f>
        <v>5</v>
      </c>
      <c r="F94" s="301" t="str">
        <f t="shared" si="2"/>
        <v>হ্যা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4</v>
      </c>
      <c r="E95" s="203">
        <f>P!F97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1</v>
      </c>
      <c r="E96" s="203">
        <f>P!F98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3</v>
      </c>
      <c r="E98" s="203">
        <f>P!F100</f>
        <v>3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2</v>
      </c>
      <c r="E106" s="203">
        <f>P!F108</f>
        <v>2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1</v>
      </c>
      <c r="E107" s="203">
        <f>P!F109</f>
        <v>1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2</v>
      </c>
      <c r="E109" s="203">
        <f>P!F111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0.5</v>
      </c>
      <c r="E110" s="203">
        <f>P!F112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1</v>
      </c>
      <c r="E111" s="203">
        <f>P!F113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0.4</v>
      </c>
      <c r="E112" s="203">
        <f>P!F114</f>
        <v>0.8</v>
      </c>
      <c r="F112" s="301" t="str">
        <f t="shared" si="2"/>
        <v>হ্যা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0.2</v>
      </c>
      <c r="E113" s="203">
        <f>P!F115</f>
        <v>0.2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0.5</v>
      </c>
      <c r="E114" s="203">
        <f>P!F116</f>
        <v>0.5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1.5</v>
      </c>
      <c r="E115" s="203">
        <f>P!F117</f>
        <v>1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20.7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3</v>
      </c>
      <c r="F135" s="301" t="str">
        <f t="shared" si="4"/>
        <v>হ্যা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30</v>
      </c>
      <c r="E141" s="203">
        <f>P!F143</f>
        <v>54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3</v>
      </c>
      <c r="E145" s="203">
        <f>P!F147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13</v>
      </c>
      <c r="E150" s="203">
        <f>P!F152</f>
        <v>13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0</v>
      </c>
      <c r="E151" s="203">
        <f>P!F153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40</v>
      </c>
      <c r="E152" s="203">
        <f>P!F154</f>
        <v>51.4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21</v>
      </c>
      <c r="E153" s="203">
        <f>P!F155</f>
        <v>21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25</v>
      </c>
      <c r="E162" s="203">
        <f>P!F164</f>
        <v>25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10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15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2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10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4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4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1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5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14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10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2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8</v>
      </c>
      <c r="E214" s="203">
        <f>P!F216</f>
        <v>8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6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100</v>
      </c>
      <c r="E233" s="203">
        <f>P!F235</f>
        <v>6.3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2</v>
      </c>
      <c r="E245" s="203">
        <f>P!F247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3300</v>
      </c>
      <c r="F247" s="347"/>
      <c r="G247" s="349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1300</v>
      </c>
      <c r="F249" s="347"/>
      <c r="G249" s="349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700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1110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7700</v>
      </c>
      <c r="F252" s="347"/>
      <c r="G252" s="349" t="str">
        <f t="shared" si="7"/>
        <v>++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2"/>
      <c r="B1" s="493"/>
      <c r="C1" s="494"/>
      <c r="D1" s="495">
        <f>P!D3+2</f>
        <v>45854</v>
      </c>
      <c r="E1" s="495"/>
      <c r="F1" s="495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17</v>
      </c>
      <c r="E5" s="203">
        <f>P!H7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37</v>
      </c>
      <c r="E6" s="203">
        <f>P!H8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3</v>
      </c>
      <c r="E8" s="203">
        <f>P!H10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10</v>
      </c>
      <c r="E9" s="203">
        <f>P!H11</f>
        <v>25</v>
      </c>
      <c r="F9" s="301" t="str">
        <f t="shared" si="0"/>
        <v>হ্যা</v>
      </c>
      <c r="G9" s="323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0.5</v>
      </c>
      <c r="E11" s="203">
        <f>P!H13</f>
        <v>0.5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35</v>
      </c>
      <c r="E13" s="203">
        <f>P!H15</f>
        <v>40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2</v>
      </c>
      <c r="E14" s="203">
        <f>P!H16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6</v>
      </c>
      <c r="E15" s="203">
        <f>P!H17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0.5</v>
      </c>
      <c r="E17" s="203">
        <f>P!H19</f>
        <v>0.45</v>
      </c>
      <c r="F17" s="301" t="str">
        <f t="shared" si="0"/>
        <v>হ্যা</v>
      </c>
      <c r="G17" s="323" t="str">
        <f t="shared" si="1"/>
        <v>--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19</v>
      </c>
      <c r="E19" s="203">
        <f>P!H21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3.5</v>
      </c>
      <c r="E20" s="203">
        <f>P!H22</f>
        <v>2.5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2</v>
      </c>
      <c r="E21" s="203">
        <f>P!H23</f>
        <v>2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160</v>
      </c>
      <c r="E22" s="203">
        <f>P!H24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1</v>
      </c>
      <c r="E25" s="203">
        <f>P!H27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1E-3</v>
      </c>
      <c r="E29" s="203">
        <f>P!H31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0.1</v>
      </c>
      <c r="E30" s="203">
        <f>P!H32</f>
        <v>0.1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2</v>
      </c>
      <c r="E31" s="203">
        <f>P!H33</f>
        <v>2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7</v>
      </c>
      <c r="E34" s="203">
        <f>P!H36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2</v>
      </c>
      <c r="E35" s="203">
        <f>P!H37</f>
        <v>2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0.5</v>
      </c>
      <c r="E36" s="203">
        <f>P!H38</f>
        <v>0.5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2</v>
      </c>
      <c r="E39" s="203">
        <f>P!H41</f>
        <v>2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2</v>
      </c>
      <c r="E40" s="203">
        <f>P!H42</f>
        <v>121</v>
      </c>
      <c r="F40" s="301" t="str">
        <f t="shared" si="0"/>
        <v>হ্যা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30</v>
      </c>
      <c r="E41" s="203">
        <f>P!H43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30</v>
      </c>
      <c r="E45" s="203">
        <f>P!H47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2</v>
      </c>
      <c r="E50" s="203">
        <f>P!H52</f>
        <v>2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1</v>
      </c>
      <c r="E51" s="203">
        <f>P!H53</f>
        <v>1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16</v>
      </c>
      <c r="E56" s="203">
        <f>P!H58</f>
        <v>16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6</v>
      </c>
      <c r="E58" s="203">
        <f>P!H60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1</v>
      </c>
      <c r="E59" s="203">
        <f>P!H61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3</v>
      </c>
      <c r="E60" s="203">
        <f>P!H62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1.5</v>
      </c>
      <c r="E61" s="203">
        <f>P!H63</f>
        <v>1.5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1.5</v>
      </c>
      <c r="E62" s="203">
        <f>P!H64</f>
        <v>1.5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0.1</v>
      </c>
      <c r="E63" s="203">
        <f>P!H65</f>
        <v>0.5</v>
      </c>
      <c r="F63" s="301" t="str">
        <f t="shared" si="0"/>
        <v>হ্যা</v>
      </c>
      <c r="G63" s="323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0.7</v>
      </c>
      <c r="E65" s="203">
        <f>P!H67</f>
        <v>0.5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6</v>
      </c>
      <c r="E66" s="203">
        <f>P!H68</f>
        <v>2</v>
      </c>
      <c r="F66" s="301" t="str">
        <f t="shared" si="0"/>
        <v>হ্যা</v>
      </c>
      <c r="G66" s="323" t="str">
        <f t="shared" si="1"/>
        <v>--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6</v>
      </c>
      <c r="E67" s="203">
        <f>P!H69</f>
        <v>2</v>
      </c>
      <c r="F67" s="301" t="str">
        <f t="shared" si="0"/>
        <v>হ্যা</v>
      </c>
      <c r="G67" s="323" t="str">
        <f t="shared" si="1"/>
        <v>--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0.1</v>
      </c>
      <c r="E68" s="203">
        <f>P!H70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0.5</v>
      </c>
      <c r="E69" s="203">
        <f>P!H71</f>
        <v>0.2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0.1</v>
      </c>
      <c r="E70" s="203">
        <f>P!H72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8</v>
      </c>
      <c r="E71" s="203">
        <f>P!H73</f>
        <v>8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1</v>
      </c>
      <c r="E72" s="203">
        <f>P!H74</f>
        <v>1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1</v>
      </c>
      <c r="E73" s="203">
        <f>P!H75</f>
        <v>1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2.5</v>
      </c>
      <c r="E75" s="203">
        <f>P!H77</f>
        <v>2.2000000000000002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0.2</v>
      </c>
      <c r="E77" s="203">
        <f>P!H79</f>
        <v>0.5</v>
      </c>
      <c r="F77" s="301" t="str">
        <f t="shared" si="2"/>
        <v>হ্যা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0.1</v>
      </c>
      <c r="E78" s="203">
        <f>P!H80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0.05</v>
      </c>
      <c r="E79" s="203">
        <f>P!H81</f>
        <v>0.05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3.5</v>
      </c>
      <c r="E80" s="203">
        <f>P!H82</f>
        <v>3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6.1</v>
      </c>
      <c r="E86" s="203">
        <f>P!H88</f>
        <v>0.2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4.5</v>
      </c>
      <c r="E87" s="203">
        <f>P!H89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4.5</v>
      </c>
      <c r="E88" s="203">
        <f>P!H90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140</v>
      </c>
      <c r="E89" s="203">
        <f>P!H91</f>
        <v>230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1</v>
      </c>
      <c r="E92" s="203">
        <f>P!H94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4</v>
      </c>
      <c r="E95" s="203">
        <f>P!H97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2</v>
      </c>
      <c r="E98" s="203">
        <f>P!H100</f>
        <v>2</v>
      </c>
      <c r="F98" s="301" t="str">
        <f t="shared" si="2"/>
        <v>হ্যা</v>
      </c>
      <c r="G98" s="323" t="str">
        <f t="shared" si="3"/>
        <v>OK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4</v>
      </c>
      <c r="E103" s="203">
        <f>P!H105</f>
        <v>4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7</v>
      </c>
      <c r="E104" s="203">
        <f>P!H106</f>
        <v>2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4</v>
      </c>
      <c r="E109" s="203">
        <f>P!H111</f>
        <v>3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1</v>
      </c>
      <c r="E112" s="203">
        <f>P!H114</f>
        <v>1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144</v>
      </c>
      <c r="E116" s="203">
        <f>P!H118</f>
        <v>144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52</v>
      </c>
      <c r="E123" s="203">
        <f>P!H125</f>
        <v>1.56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53</v>
      </c>
      <c r="E124" s="203">
        <f>P!H126</f>
        <v>47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115</v>
      </c>
      <c r="E127" s="203">
        <f>P!H129</f>
        <v>14.12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20</v>
      </c>
      <c r="E129" s="203">
        <f>P!H131</f>
        <v>4.12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12</v>
      </c>
      <c r="E132" s="203">
        <f>P!H134</f>
        <v>12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4</v>
      </c>
      <c r="E133" s="203">
        <f>P!H135</f>
        <v>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10</v>
      </c>
      <c r="E134" s="203">
        <f>P!H136</f>
        <v>12</v>
      </c>
      <c r="F134" s="301" t="str">
        <f t="shared" si="4"/>
        <v>হ্যা</v>
      </c>
      <c r="G134" s="323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165</v>
      </c>
      <c r="E141" s="203">
        <f>P!H143</f>
        <v>165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23</v>
      </c>
      <c r="E143" s="203">
        <f>P!H145</f>
        <v>23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1</v>
      </c>
      <c r="E145" s="203">
        <f>P!H147</f>
        <v>1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2.5</v>
      </c>
      <c r="E146" s="203">
        <f>P!H148</f>
        <v>2.5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26</v>
      </c>
      <c r="E149" s="203">
        <f>P!H151</f>
        <v>26.2</v>
      </c>
      <c r="F149" s="301" t="str">
        <f t="shared" si="4"/>
        <v>হ্যা</v>
      </c>
      <c r="G149" s="323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54</v>
      </c>
      <c r="E150" s="203">
        <f>P!H152</f>
        <v>50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8</v>
      </c>
      <c r="E152" s="203">
        <f>P!H154</f>
        <v>8.6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4</v>
      </c>
      <c r="E155" s="203">
        <f>P!H157</f>
        <v>4.0999999999999996</v>
      </c>
      <c r="F155" s="301" t="str">
        <f t="shared" si="4"/>
        <v>হ্যা</v>
      </c>
      <c r="G155" s="323" t="str">
        <f t="shared" si="5"/>
        <v>++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1</v>
      </c>
      <c r="E156" s="203">
        <f>P!H158</f>
        <v>0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4.5</v>
      </c>
      <c r="E160" s="203">
        <f>P!H162</f>
        <v>0</v>
      </c>
      <c r="F160" s="301" t="str">
        <f t="shared" si="4"/>
        <v>হ্যা</v>
      </c>
      <c r="G160" s="323" t="str">
        <f t="shared" si="5"/>
        <v>--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18</v>
      </c>
      <c r="E163" s="203">
        <f>P!H165</f>
        <v>18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5</v>
      </c>
      <c r="E168" s="203">
        <f>P!H170</f>
        <v>0</v>
      </c>
      <c r="F168" s="301" t="str">
        <f t="shared" si="4"/>
        <v>হ্যা</v>
      </c>
      <c r="G168" s="323" t="str">
        <f t="shared" si="5"/>
        <v>--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10</v>
      </c>
      <c r="E177" s="203">
        <f>P!H179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22</v>
      </c>
      <c r="E178" s="203">
        <f>P!H180</f>
        <v>22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3</v>
      </c>
      <c r="E179" s="203">
        <f>P!H181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1.5</v>
      </c>
      <c r="E180" s="203">
        <f>P!H182</f>
        <v>1.5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2</v>
      </c>
      <c r="E181" s="203">
        <f>P!H183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65</v>
      </c>
      <c r="E182" s="203">
        <f>P!H184</f>
        <v>65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15</v>
      </c>
      <c r="E183" s="203">
        <f>P!H185</f>
        <v>15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6</v>
      </c>
      <c r="E184" s="203">
        <f>P!H186</f>
        <v>6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10</v>
      </c>
      <c r="E185" s="203">
        <f>P!H187</f>
        <v>10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50</v>
      </c>
      <c r="E186" s="203">
        <f>P!H188</f>
        <v>0</v>
      </c>
      <c r="F186" s="301" t="str">
        <f t="shared" si="4"/>
        <v>হ্যা</v>
      </c>
      <c r="G186" s="323" t="str">
        <f t="shared" si="5"/>
        <v>--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10</v>
      </c>
      <c r="E194" s="203">
        <f>P!H196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14</v>
      </c>
      <c r="E195" s="203">
        <f>P!H197</f>
        <v>15</v>
      </c>
      <c r="F195" s="301" t="str">
        <f t="shared" si="4"/>
        <v>হ্যা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3</v>
      </c>
      <c r="E197" s="203">
        <f>P!H199</f>
        <v>3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1</v>
      </c>
      <c r="E198" s="203">
        <f>P!H200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0.5</v>
      </c>
      <c r="E199" s="203">
        <f>P!H201</f>
        <v>0.5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0.5</v>
      </c>
      <c r="E200" s="203">
        <f>P!H202</f>
        <v>0.5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10</v>
      </c>
      <c r="E204" s="203">
        <f>P!H206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10</v>
      </c>
      <c r="E206" s="203">
        <f>P!H208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5</v>
      </c>
      <c r="E211" s="203">
        <f>P!H213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1</v>
      </c>
      <c r="E212" s="203">
        <f>P!H214</f>
        <v>1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5</v>
      </c>
      <c r="E214" s="203">
        <f>P!H216</f>
        <v>5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1.8</v>
      </c>
      <c r="E229" s="203">
        <f>P!H231</f>
        <v>1.8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1.5</v>
      </c>
      <c r="E230" s="203">
        <f>P!H232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85</v>
      </c>
      <c r="E231" s="203">
        <f>P!H233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340</v>
      </c>
      <c r="E232" s="203">
        <f>P!H234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30</v>
      </c>
      <c r="E233" s="203">
        <f>P!H235</f>
        <v>0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2</v>
      </c>
      <c r="E234" s="203">
        <f>P!H236</f>
        <v>2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115</v>
      </c>
      <c r="E235" s="203">
        <f>P!H237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3" t="str">
        <f t="shared" si="7"/>
        <v>++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3</v>
      </c>
      <c r="E245" s="203">
        <f>P!H247</f>
        <v>20</v>
      </c>
      <c r="F245" s="301" t="str">
        <f t="shared" si="6"/>
        <v>হ্যা</v>
      </c>
      <c r="G245" s="323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7"/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3000</v>
      </c>
      <c r="F249" s="347"/>
      <c r="G249" s="323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9300</v>
      </c>
      <c r="F252" s="347"/>
      <c r="G252" s="323" t="str">
        <f t="shared" si="7"/>
        <v>++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6" activePane="bottomRight" state="frozen"/>
      <selection pane="topRight" activeCell="P1" sqref="P1"/>
      <selection pane="bottomLeft" activeCell="A3" sqref="A3"/>
      <selection pane="bottomRight" activeCell="L254" sqref="L254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2" t="s">
        <v>530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222">
        <f>COUNTIF(E4:L253, "&lt;0")</f>
        <v>0</v>
      </c>
      <c r="N1" s="219">
        <f>F254+L254</f>
        <v>986603.08375143504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986603.08375143516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255.5</v>
      </c>
      <c r="F6" s="44">
        <f t="shared" si="0"/>
        <v>32454.145245648961</v>
      </c>
      <c r="G6" s="44">
        <f>P!AJ7</f>
        <v>250</v>
      </c>
      <c r="H6" s="44">
        <f>G6*P!AK7</f>
        <v>33500</v>
      </c>
      <c r="I6" s="44">
        <f>S!E5</f>
        <v>66.499999999999972</v>
      </c>
      <c r="J6" s="44">
        <f>I6*S!D5</f>
        <v>6702.4930342383404</v>
      </c>
      <c r="K6" s="44">
        <f t="shared" si="1"/>
        <v>61</v>
      </c>
      <c r="L6" s="44">
        <f t="shared" si="2"/>
        <v>7748.3477885893799</v>
      </c>
      <c r="M6" s="45">
        <f>IF(ISERR((J6+H6)/(G6+I6)),P!AK7,(J6+H6)/(G6+I6))</f>
        <v>127.02209489490787</v>
      </c>
      <c r="N6" s="46">
        <f t="shared" si="3"/>
        <v>40202.493034238338</v>
      </c>
      <c r="O6" s="46">
        <f t="shared" si="4"/>
        <v>40202.493034238338</v>
      </c>
      <c r="P6" s="47" t="b">
        <f t="shared" si="5"/>
        <v>1</v>
      </c>
      <c r="Q6" s="215" t="str">
        <f t="shared" si="6"/>
        <v>OK</v>
      </c>
      <c r="AJ6" s="64">
        <f t="shared" si="7"/>
        <v>127.02209489490787</v>
      </c>
      <c r="AK6" s="64">
        <f t="shared" si="8"/>
        <v>61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100</v>
      </c>
      <c r="F7" s="44">
        <f t="shared" si="0"/>
        <v>12199.180077580695</v>
      </c>
      <c r="G7" s="44">
        <f>P!AJ8</f>
        <v>100</v>
      </c>
      <c r="H7" s="44">
        <f>G7*P!AK8</f>
        <v>12200</v>
      </c>
      <c r="I7" s="44">
        <f>S!E6</f>
        <v>53</v>
      </c>
      <c r="J7" s="44">
        <f>I7*S!D6</f>
        <v>6464.7455186984635</v>
      </c>
      <c r="K7" s="44">
        <f t="shared" si="1"/>
        <v>53</v>
      </c>
      <c r="L7" s="44">
        <f t="shared" si="2"/>
        <v>6465.5654411177684</v>
      </c>
      <c r="M7" s="45">
        <f>IF(ISERR((J7+H7)/(G7+I7)),P!AK8,(J7+H7)/(G7+I7))</f>
        <v>121.99180077580695</v>
      </c>
      <c r="N7" s="46">
        <f t="shared" si="3"/>
        <v>18664.745518698463</v>
      </c>
      <c r="O7" s="46">
        <f t="shared" si="4"/>
        <v>18664.745518698463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121.99180077580695</v>
      </c>
      <c r="AK7" s="64">
        <f t="shared" si="8"/>
        <v>53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42.75</v>
      </c>
      <c r="F9" s="44">
        <f t="shared" si="0"/>
        <v>5771.2437046043333</v>
      </c>
      <c r="G9" s="44">
        <f>P!AJ10</f>
        <v>50</v>
      </c>
      <c r="H9" s="44">
        <f>G9*P!AK10</f>
        <v>6750</v>
      </c>
      <c r="I9" s="44">
        <f>S!E8</f>
        <v>12.870000000000015</v>
      </c>
      <c r="J9" s="44">
        <f>I9*S!D8</f>
        <v>1737.4407417187031</v>
      </c>
      <c r="K9" s="44">
        <f t="shared" si="1"/>
        <v>20.120000000000019</v>
      </c>
      <c r="L9" s="44">
        <f>K9*M9</f>
        <v>2716.1970371143698</v>
      </c>
      <c r="M9" s="45">
        <f>IF(ISERR((J9+H9)/(G9+I9)),P!AK10,(J9+H9)/(G9+I9))</f>
        <v>134.99985273928266</v>
      </c>
      <c r="N9" s="46">
        <f t="shared" si="3"/>
        <v>8487.4407417187031</v>
      </c>
      <c r="O9" s="46">
        <f t="shared" si="4"/>
        <v>8487.4407417187031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134.99985273928266</v>
      </c>
      <c r="AK9" s="64">
        <f t="shared" si="8"/>
        <v>20.120000000000019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22.599999999999998</v>
      </c>
      <c r="F10" s="44">
        <f t="shared" si="0"/>
        <v>3615.7604578895402</v>
      </c>
      <c r="G10" s="44">
        <f>P!AJ11</f>
        <v>25</v>
      </c>
      <c r="H10" s="44">
        <f>G10*P!AK11</f>
        <v>4000</v>
      </c>
      <c r="I10" s="44">
        <f>S!E9</f>
        <v>11.470000000000006</v>
      </c>
      <c r="J10" s="44">
        <f>I10*S!D9</f>
        <v>1834.8134468686533</v>
      </c>
      <c r="K10" s="44">
        <f t="shared" si="1"/>
        <v>13.870000000000008</v>
      </c>
      <c r="L10" s="44">
        <f t="shared" si="2"/>
        <v>2219.0529889791133</v>
      </c>
      <c r="M10" s="45">
        <f>IF(ISERR((J10+H10)/(G10+I10)),P!AK11,(J10+H10)/(G10+I10))</f>
        <v>159.98940079157259</v>
      </c>
      <c r="N10" s="46">
        <f t="shared" si="3"/>
        <v>5834.813446868653</v>
      </c>
      <c r="O10" s="46">
        <f t="shared" si="4"/>
        <v>5834.813446868653</v>
      </c>
      <c r="P10" s="47" t="b">
        <f t="shared" si="5"/>
        <v>1</v>
      </c>
      <c r="Q10" s="215" t="str">
        <f t="shared" si="6"/>
        <v>OK</v>
      </c>
      <c r="AJ10" s="64">
        <f t="shared" si="7"/>
        <v>159.98940079157259</v>
      </c>
      <c r="AK10" s="64">
        <f t="shared" si="8"/>
        <v>13.870000000000008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17.5</v>
      </c>
      <c r="F11" s="44">
        <f t="shared" si="0"/>
        <v>2362.4468283946931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5.1500000000000057</v>
      </c>
      <c r="L11" s="44">
        <f t="shared" si="2"/>
        <v>695.23435235615329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5.1500000000000057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0.5</v>
      </c>
      <c r="F12" s="44">
        <f t="shared" si="0"/>
        <v>98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</v>
      </c>
      <c r="F13" s="44">
        <f t="shared" si="0"/>
        <v>66.666666666666671</v>
      </c>
      <c r="G13" s="44">
        <f>P!AJ14</f>
        <v>2</v>
      </c>
      <c r="H13" s="44">
        <f>G13*P!AK14</f>
        <v>140</v>
      </c>
      <c r="I13" s="44">
        <f>S!E12</f>
        <v>1</v>
      </c>
      <c r="J13" s="44">
        <f>I13*S!D12</f>
        <v>60</v>
      </c>
      <c r="K13" s="44">
        <f t="shared" si="1"/>
        <v>2</v>
      </c>
      <c r="L13" s="44">
        <f t="shared" si="2"/>
        <v>133.33333333333334</v>
      </c>
      <c r="M13" s="45">
        <f>IF(ISERR((J13+H13)/(G13+I13)),P!AK14,(J13+H13)/(G13+I13))</f>
        <v>66.666666666666671</v>
      </c>
      <c r="N13" s="46">
        <f t="shared" si="3"/>
        <v>200</v>
      </c>
      <c r="O13" s="46">
        <f t="shared" si="4"/>
        <v>200</v>
      </c>
      <c r="P13" s="47" t="b">
        <f t="shared" si="5"/>
        <v>1</v>
      </c>
      <c r="Q13" s="215" t="str">
        <f t="shared" si="6"/>
        <v>OK</v>
      </c>
      <c r="AJ13" s="64">
        <f t="shared" si="7"/>
        <v>66.666666666666671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192.6</v>
      </c>
      <c r="F14" s="44">
        <f t="shared" si="0"/>
        <v>34213.373942513048</v>
      </c>
      <c r="G14" s="44">
        <f>P!AJ15</f>
        <v>195</v>
      </c>
      <c r="H14" s="44">
        <f>G14*P!AK15</f>
        <v>34640</v>
      </c>
      <c r="I14" s="44">
        <f>S!E13</f>
        <v>1</v>
      </c>
      <c r="J14" s="44">
        <f>I14*S!D13</f>
        <v>177.34835271317829</v>
      </c>
      <c r="K14" s="44">
        <f t="shared" si="1"/>
        <v>3.4000000000000057</v>
      </c>
      <c r="L14" s="44">
        <f t="shared" si="2"/>
        <v>603.97441020012752</v>
      </c>
      <c r="M14" s="45">
        <f>IF(ISERR((J14+H14)/(G14+I14)),P!AK15,(J14+H14)/(G14+I14))</f>
        <v>177.63953241180192</v>
      </c>
      <c r="N14" s="46">
        <f t="shared" si="3"/>
        <v>34817.348352713176</v>
      </c>
      <c r="O14" s="46">
        <f t="shared" si="4"/>
        <v>34817.348352713176</v>
      </c>
      <c r="P14" s="47" t="b">
        <f t="shared" si="5"/>
        <v>1</v>
      </c>
      <c r="Q14" s="215" t="str">
        <f t="shared" si="6"/>
        <v>OK</v>
      </c>
      <c r="AJ14" s="64">
        <f t="shared" si="7"/>
        <v>177.63953241180192</v>
      </c>
      <c r="AK14" s="64">
        <f t="shared" si="8"/>
        <v>3.4000000000000057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6.85</v>
      </c>
      <c r="F15" s="44">
        <f t="shared" si="0"/>
        <v>2216.5128044654489</v>
      </c>
      <c r="G15" s="44">
        <f>P!AJ16</f>
        <v>6.4</v>
      </c>
      <c r="H15" s="44">
        <f>G15*P!AK16</f>
        <v>2080</v>
      </c>
      <c r="I15" s="44">
        <f>S!E14</f>
        <v>2.5199999999999982</v>
      </c>
      <c r="J15" s="44">
        <f>I15*S!D14</f>
        <v>806.32032347909501</v>
      </c>
      <c r="K15" s="44">
        <f t="shared" si="1"/>
        <v>2.0699999999999985</v>
      </c>
      <c r="L15" s="44">
        <f t="shared" si="2"/>
        <v>669.80751901364613</v>
      </c>
      <c r="M15" s="45">
        <f>IF(ISERR((J15+H15)/(G15+I15)),P!AK16,(J15+H15)/(G15+I15))</f>
        <v>323.57851160079548</v>
      </c>
      <c r="N15" s="46">
        <f t="shared" si="3"/>
        <v>2886.3203234790949</v>
      </c>
      <c r="O15" s="46">
        <f t="shared" si="4"/>
        <v>2886.3203234790949</v>
      </c>
      <c r="P15" s="47" t="b">
        <f t="shared" si="5"/>
        <v>1</v>
      </c>
      <c r="Q15" s="215" t="str">
        <f t="shared" si="6"/>
        <v>OK</v>
      </c>
      <c r="AJ15" s="64">
        <f t="shared" si="7"/>
        <v>323.57851160079548</v>
      </c>
      <c r="AK15" s="64">
        <f t="shared" si="8"/>
        <v>2.0699999999999985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26</v>
      </c>
      <c r="F16" s="44">
        <f t="shared" si="0"/>
        <v>1039.9959831777164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26</v>
      </c>
      <c r="L16" s="44">
        <f t="shared" si="2"/>
        <v>1039.9959831777164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26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1.35</v>
      </c>
      <c r="F18" s="44">
        <f t="shared" si="0"/>
        <v>610.00000000000011</v>
      </c>
      <c r="G18" s="44">
        <f>P!AJ19</f>
        <v>1.3499999999999999</v>
      </c>
      <c r="H18" s="44">
        <f>G18*P!AK19</f>
        <v>610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451.8518518518519</v>
      </c>
      <c r="N18" s="46">
        <f t="shared" si="3"/>
        <v>610</v>
      </c>
      <c r="O18" s="46">
        <f t="shared" si="4"/>
        <v>610.00000000000011</v>
      </c>
      <c r="P18" s="47" t="b">
        <f t="shared" si="5"/>
        <v>1</v>
      </c>
      <c r="Q18" s="215" t="str">
        <f t="shared" si="6"/>
        <v>OK</v>
      </c>
      <c r="AJ18" s="64">
        <f t="shared" si="7"/>
        <v>451.8518518518519</v>
      </c>
      <c r="AK18" s="64">
        <f t="shared" si="8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169</v>
      </c>
      <c r="F20" s="44">
        <f t="shared" si="0"/>
        <v>10139.999808660841</v>
      </c>
      <c r="G20" s="44">
        <f>P!AJ21</f>
        <v>148</v>
      </c>
      <c r="H20" s="44">
        <f>G20*P!AK21</f>
        <v>8880</v>
      </c>
      <c r="I20" s="44">
        <f>S!E19</f>
        <v>36</v>
      </c>
      <c r="J20" s="44">
        <f>I20*S!D19</f>
        <v>2159.9997916780762</v>
      </c>
      <c r="K20" s="44">
        <f t="shared" si="1"/>
        <v>15</v>
      </c>
      <c r="L20" s="44">
        <f t="shared" si="2"/>
        <v>899.9999830172344</v>
      </c>
      <c r="M20" s="45">
        <f>IF(ISERR((J20+H20)/(G20+I20)),P!AK21,(J20+H20)/(G20+I20))</f>
        <v>59.999998867815627</v>
      </c>
      <c r="N20" s="46">
        <f t="shared" si="3"/>
        <v>11039.999791678076</v>
      </c>
      <c r="O20" s="46">
        <f t="shared" si="4"/>
        <v>11039.999791678076</v>
      </c>
      <c r="P20" s="47" t="b">
        <f t="shared" si="5"/>
        <v>1</v>
      </c>
      <c r="Q20" s="215" t="str">
        <f t="shared" si="6"/>
        <v>OK</v>
      </c>
      <c r="AJ20" s="64">
        <f t="shared" si="7"/>
        <v>59.999998867815627</v>
      </c>
      <c r="AK20" s="64">
        <f t="shared" si="8"/>
        <v>15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16.5</v>
      </c>
      <c r="F21" s="44">
        <f t="shared" si="0"/>
        <v>15192.699896157841</v>
      </c>
      <c r="G21" s="44">
        <f>P!AJ22</f>
        <v>16</v>
      </c>
      <c r="H21" s="44">
        <f>G21*P!AK22</f>
        <v>14740</v>
      </c>
      <c r="I21" s="44">
        <f>S!E20</f>
        <v>0.50000000000000178</v>
      </c>
      <c r="J21" s="44">
        <f>I21*S!D20</f>
        <v>452.69989615784169</v>
      </c>
      <c r="K21" s="44">
        <f t="shared" si="1"/>
        <v>0</v>
      </c>
      <c r="L21" s="44">
        <f t="shared" si="2"/>
        <v>0</v>
      </c>
      <c r="M21" s="45">
        <f>IF(ISERR((J21+H21)/(G21+I21)),P!AK22,(J21+H21)/(G21+I21))</f>
        <v>920.76969067623281</v>
      </c>
      <c r="N21" s="46">
        <f t="shared" si="3"/>
        <v>15192.699896157841</v>
      </c>
      <c r="O21" s="46">
        <f t="shared" si="4"/>
        <v>15192.699896157841</v>
      </c>
      <c r="P21" s="47" t="b">
        <f t="shared" si="5"/>
        <v>1</v>
      </c>
      <c r="Q21" s="215" t="str">
        <f t="shared" si="6"/>
        <v>OK</v>
      </c>
      <c r="AJ21" s="64">
        <f t="shared" si="7"/>
        <v>920.76969067623281</v>
      </c>
      <c r="AK21" s="64">
        <f t="shared" si="8"/>
        <v>0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6</v>
      </c>
      <c r="F22" s="44">
        <f t="shared" si="0"/>
        <v>1285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6</v>
      </c>
      <c r="L22" s="44">
        <f t="shared" si="2"/>
        <v>1285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6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1192</v>
      </c>
      <c r="F23" s="44">
        <f t="shared" si="0"/>
        <v>3385.0470154883819</v>
      </c>
      <c r="G23" s="44">
        <f>P!AJ24</f>
        <v>2170</v>
      </c>
      <c r="H23" s="44">
        <f>G23*P!AK24</f>
        <v>6216</v>
      </c>
      <c r="I23" s="44">
        <f>S!E22</f>
        <v>660</v>
      </c>
      <c r="J23" s="44">
        <f>I23*S!D22</f>
        <v>1820.6468572417125</v>
      </c>
      <c r="K23" s="44">
        <f t="shared" si="1"/>
        <v>1638</v>
      </c>
      <c r="L23" s="44">
        <f t="shared" si="2"/>
        <v>4651.5998417533301</v>
      </c>
      <c r="M23" s="45">
        <f>IF(ISERR((J23+H23)/(G23+I23)),P!AK24,(J23+H23)/(G23+I23))</f>
        <v>2.8398045431949512</v>
      </c>
      <c r="N23" s="46">
        <f t="shared" si="3"/>
        <v>8036.6468572417125</v>
      </c>
      <c r="O23" s="46">
        <f t="shared" si="4"/>
        <v>8036.6468572417125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2.8398045431949512</v>
      </c>
      <c r="AK23" s="64">
        <f t="shared" si="8"/>
        <v>1638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10</v>
      </c>
      <c r="F24" s="44">
        <f t="shared" si="0"/>
        <v>1800</v>
      </c>
      <c r="G24" s="44">
        <f>P!AJ25</f>
        <v>10</v>
      </c>
      <c r="H24" s="44">
        <f>G24*P!AK25</f>
        <v>1800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180</v>
      </c>
      <c r="N24" s="46">
        <f t="shared" si="3"/>
        <v>1800</v>
      </c>
      <c r="O24" s="46">
        <f t="shared" si="4"/>
        <v>1800</v>
      </c>
      <c r="P24" s="47" t="b">
        <f t="shared" si="5"/>
        <v>1</v>
      </c>
      <c r="Q24" s="215" t="str">
        <f t="shared" si="6"/>
        <v>OK</v>
      </c>
      <c r="AJ24" s="64">
        <f t="shared" si="7"/>
        <v>180</v>
      </c>
      <c r="AK24" s="64">
        <f t="shared" si="8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0.3</v>
      </c>
      <c r="F29" s="44">
        <f t="shared" si="0"/>
        <v>35.1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0.7</v>
      </c>
      <c r="L29" s="44">
        <f t="shared" si="2"/>
        <v>81.899999999999991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0.7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8.0000000000000002E-3</v>
      </c>
      <c r="F30" s="44">
        <f t="shared" si="0"/>
        <v>2400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</v>
      </c>
      <c r="F31" s="44">
        <f t="shared" si="0"/>
        <v>240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6</v>
      </c>
      <c r="F32" s="44">
        <f t="shared" si="0"/>
        <v>720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40</v>
      </c>
      <c r="F35" s="44">
        <f t="shared" si="0"/>
        <v>5516.6578746817859</v>
      </c>
      <c r="G35" s="44">
        <f>P!AJ36</f>
        <v>64</v>
      </c>
      <c r="H35" s="44">
        <f>G35*P!AK36</f>
        <v>8832</v>
      </c>
      <c r="I35" s="44">
        <f>S!E34</f>
        <v>2</v>
      </c>
      <c r="J35" s="44">
        <f>I35*S!D34</f>
        <v>270.48549322494461</v>
      </c>
      <c r="K35" s="44">
        <f t="shared" si="1"/>
        <v>26</v>
      </c>
      <c r="L35" s="44">
        <f t="shared" si="2"/>
        <v>3585.8276185431605</v>
      </c>
      <c r="M35" s="45">
        <f>IF(ISERR((J35+H35)/(G35+I35)),P!AK36,(J35+H35)/(G35+I35))</f>
        <v>137.91644686704464</v>
      </c>
      <c r="N35" s="46">
        <f t="shared" si="3"/>
        <v>9102.4854932249455</v>
      </c>
      <c r="O35" s="46">
        <f t="shared" si="4"/>
        <v>9102.4854932249473</v>
      </c>
      <c r="P35" s="47" t="b">
        <f t="shared" si="5"/>
        <v>1</v>
      </c>
      <c r="Q35" s="215" t="str">
        <f t="shared" si="6"/>
        <v>OK</v>
      </c>
      <c r="AJ35" s="64">
        <f t="shared" si="7"/>
        <v>137.91644686704464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</v>
      </c>
      <c r="F36" s="44">
        <f t="shared" si="0"/>
        <v>350</v>
      </c>
      <c r="G36" s="44">
        <f>P!AJ37</f>
        <v>2</v>
      </c>
      <c r="H36" s="44">
        <f>G36*P!AK37</f>
        <v>350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175</v>
      </c>
      <c r="N36" s="46">
        <f t="shared" si="3"/>
        <v>350</v>
      </c>
      <c r="O36" s="46">
        <f t="shared" si="4"/>
        <v>350</v>
      </c>
      <c r="P36" s="47" t="b">
        <f t="shared" si="5"/>
        <v>1</v>
      </c>
      <c r="Q36" s="215" t="str">
        <f t="shared" si="6"/>
        <v>OK</v>
      </c>
      <c r="AJ36" s="64">
        <f t="shared" si="7"/>
        <v>175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1.1000000000000001</v>
      </c>
      <c r="F37" s="44">
        <f t="shared" si="0"/>
        <v>403.33333333333337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0.39999999999999991</v>
      </c>
      <c r="L37" s="44">
        <f t="shared" si="2"/>
        <v>146.66666666666663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0.39999999999999991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14.5</v>
      </c>
      <c r="F39" s="44">
        <f t="shared" si="0"/>
        <v>2400</v>
      </c>
      <c r="G39" s="44">
        <f>P!AJ40</f>
        <v>14.5</v>
      </c>
      <c r="H39" s="44">
        <f>G39*P!AK40</f>
        <v>2400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165.51724137931035</v>
      </c>
      <c r="N39" s="46">
        <f t="shared" si="3"/>
        <v>2400</v>
      </c>
      <c r="O39" s="46">
        <f t="shared" si="4"/>
        <v>2400</v>
      </c>
      <c r="P39" s="47" t="b">
        <f t="shared" si="5"/>
        <v>1</v>
      </c>
      <c r="Q39" s="215" t="str">
        <f t="shared" si="6"/>
        <v>OK</v>
      </c>
      <c r="AJ39" s="64">
        <f t="shared" si="7"/>
        <v>165.51724137931035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3</v>
      </c>
      <c r="F40" s="44">
        <f t="shared" si="0"/>
        <v>180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124</v>
      </c>
      <c r="F41" s="44">
        <f t="shared" si="0"/>
        <v>1420</v>
      </c>
      <c r="G41" s="44">
        <f>P!AJ42</f>
        <v>124</v>
      </c>
      <c r="H41" s="44">
        <f>G41*P!AK42</f>
        <v>1420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11.451612903225806</v>
      </c>
      <c r="N41" s="46">
        <f t="shared" si="3"/>
        <v>1420</v>
      </c>
      <c r="O41" s="46">
        <f t="shared" si="4"/>
        <v>1420</v>
      </c>
      <c r="P41" s="47" t="b">
        <f t="shared" si="5"/>
        <v>1</v>
      </c>
      <c r="Q41" s="215" t="str">
        <f t="shared" si="6"/>
        <v>OK</v>
      </c>
      <c r="AJ41" s="64">
        <f t="shared" si="7"/>
        <v>11.451612903225806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216</v>
      </c>
      <c r="F42" s="44">
        <f t="shared" si="0"/>
        <v>1728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700</v>
      </c>
      <c r="L42" s="44">
        <f t="shared" si="2"/>
        <v>5600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700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7</v>
      </c>
      <c r="F43" s="44">
        <f t="shared" si="0"/>
        <v>52.5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154</v>
      </c>
      <c r="F46" s="44">
        <f t="shared" si="0"/>
        <v>1541.2778993011786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700</v>
      </c>
      <c r="L46" s="44">
        <f t="shared" si="2"/>
        <v>7005.8086331871764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700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100</v>
      </c>
      <c r="F47" s="44">
        <f t="shared" si="0"/>
        <v>458.16763532160059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934.66197605606521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11</v>
      </c>
      <c r="F51" s="44">
        <f t="shared" si="0"/>
        <v>660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5</v>
      </c>
      <c r="F52" s="44">
        <f t="shared" si="0"/>
        <v>450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300</v>
      </c>
      <c r="F54" s="44">
        <f t="shared" si="0"/>
        <v>270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652</v>
      </c>
      <c r="F55" s="44">
        <f t="shared" si="0"/>
        <v>519.86177404684861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94.213786213786221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534.21378621378619</v>
      </c>
      <c r="O55" s="46">
        <f t="shared" si="4"/>
        <v>534.21378621378619</v>
      </c>
      <c r="P55" s="47" t="b">
        <f t="shared" si="5"/>
        <v>1</v>
      </c>
      <c r="Q55" s="215" t="str">
        <f t="shared" si="6"/>
        <v>OK</v>
      </c>
      <c r="AJ55" s="64">
        <f t="shared" si="7"/>
        <v>0.79733400927430775</v>
      </c>
      <c r="AK55" s="64">
        <f t="shared" si="8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650</v>
      </c>
      <c r="F56" s="44">
        <f t="shared" si="0"/>
        <v>164.00892857142858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26.625</v>
      </c>
      <c r="K56" s="44">
        <f t="shared" si="1"/>
        <v>50</v>
      </c>
      <c r="L56" s="44">
        <f t="shared" si="2"/>
        <v>12.616071428571429</v>
      </c>
      <c r="M56" s="45">
        <f>IF(ISERR((J56+H56)/(G56+I56)),P!AK57,(J56+H56)/(G56+I56))</f>
        <v>0.25232142857142859</v>
      </c>
      <c r="N56" s="46">
        <f t="shared" si="3"/>
        <v>176.625</v>
      </c>
      <c r="O56" s="46">
        <f t="shared" si="4"/>
        <v>176.625</v>
      </c>
      <c r="P56" s="47" t="b">
        <f t="shared" si="5"/>
        <v>1</v>
      </c>
      <c r="Q56" s="215" t="str">
        <f t="shared" si="6"/>
        <v>OK</v>
      </c>
      <c r="AJ56" s="64">
        <f t="shared" si="7"/>
        <v>0.25232142857142859</v>
      </c>
      <c r="AK56" s="64">
        <f t="shared" si="8"/>
        <v>50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85</v>
      </c>
      <c r="F57" s="44">
        <f t="shared" si="0"/>
        <v>1693.1506849315069</v>
      </c>
      <c r="G57" s="44">
        <f>P!AJ58</f>
        <v>80</v>
      </c>
      <c r="H57" s="44">
        <f>G57*P!AK58</f>
        <v>1600</v>
      </c>
      <c r="I57" s="44">
        <f>S!E56</f>
        <v>5</v>
      </c>
      <c r="J57" s="44">
        <f>I57*S!D56</f>
        <v>93.150684931506845</v>
      </c>
      <c r="K57" s="44">
        <f t="shared" si="1"/>
        <v>0</v>
      </c>
      <c r="L57" s="44">
        <f t="shared" si="2"/>
        <v>0</v>
      </c>
      <c r="M57" s="45">
        <f>IF(ISERR((J57+H57)/(G57+I57)),P!AK58,(J57+H57)/(G57+I57))</f>
        <v>19.919419822723611</v>
      </c>
      <c r="N57" s="46">
        <f t="shared" si="3"/>
        <v>1693.1506849315069</v>
      </c>
      <c r="O57" s="46">
        <f t="shared" si="4"/>
        <v>1693.1506849315069</v>
      </c>
      <c r="P57" s="47" t="b">
        <f t="shared" si="5"/>
        <v>1</v>
      </c>
      <c r="Q57" s="215" t="str">
        <f t="shared" si="6"/>
        <v>OK</v>
      </c>
      <c r="AJ57" s="64">
        <f t="shared" si="7"/>
        <v>19.919419822723611</v>
      </c>
      <c r="AK57" s="64">
        <f t="shared" si="8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7</v>
      </c>
      <c r="F60" s="44">
        <f t="shared" si="0"/>
        <v>717.5</v>
      </c>
      <c r="G60" s="44">
        <f>P!AJ61</f>
        <v>6</v>
      </c>
      <c r="H60" s="44">
        <f>G60*P!AK61</f>
        <v>520</v>
      </c>
      <c r="I60" s="44">
        <f>S!E59</f>
        <v>2</v>
      </c>
      <c r="J60" s="44">
        <f>I60*S!D59</f>
        <v>300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820</v>
      </c>
      <c r="O60" s="46">
        <f t="shared" si="4"/>
        <v>820</v>
      </c>
      <c r="P60" s="47" t="b">
        <f t="shared" si="5"/>
        <v>1</v>
      </c>
      <c r="Q60" s="215" t="str">
        <f t="shared" si="6"/>
        <v>OK</v>
      </c>
      <c r="AJ60" s="64">
        <f t="shared" si="7"/>
        <v>102.5</v>
      </c>
      <c r="AK60" s="64">
        <f t="shared" si="8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19.45</v>
      </c>
      <c r="F61" s="44">
        <f t="shared" si="0"/>
        <v>2141.7323548040436</v>
      </c>
      <c r="G61" s="44">
        <f>P!AJ62</f>
        <v>15</v>
      </c>
      <c r="H61" s="44">
        <f>G61*P!AK62</f>
        <v>1650</v>
      </c>
      <c r="I61" s="44">
        <f>S!E60</f>
        <v>4.4499999999999993</v>
      </c>
      <c r="J61" s="44">
        <f>I61*S!D60</f>
        <v>491.73235480404344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110.11477402591484</v>
      </c>
      <c r="N61" s="46">
        <f t="shared" si="3"/>
        <v>2141.7323548040436</v>
      </c>
      <c r="O61" s="46">
        <f t="shared" si="4"/>
        <v>2141.7323548040436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110.11477402591484</v>
      </c>
      <c r="AK61" s="64">
        <f t="shared" si="8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3.8999999999999995</v>
      </c>
      <c r="F62" s="44">
        <f t="shared" si="0"/>
        <v>2419.238095238095</v>
      </c>
      <c r="G62" s="44">
        <f>P!AJ63</f>
        <v>4</v>
      </c>
      <c r="H62" s="44">
        <f>G62*P!AK63</f>
        <v>2480</v>
      </c>
      <c r="I62" s="44">
        <f>S!E61</f>
        <v>0.19999999999999973</v>
      </c>
      <c r="J62" s="44">
        <f>I62*S!D61</f>
        <v>125.33333333333316</v>
      </c>
      <c r="K62" s="44">
        <f t="shared" si="1"/>
        <v>0.29999999999999982</v>
      </c>
      <c r="L62" s="44">
        <f t="shared" si="2"/>
        <v>186.09523809523799</v>
      </c>
      <c r="M62" s="45">
        <f>IF(ISERR((J62+H62)/(G62+I62)),P!AK63,(J62+H62)/(G62+I62))</f>
        <v>620.31746031746036</v>
      </c>
      <c r="N62" s="46">
        <f t="shared" si="3"/>
        <v>2605.333333333333</v>
      </c>
      <c r="O62" s="46">
        <f t="shared" si="4"/>
        <v>2605.333333333333</v>
      </c>
      <c r="P62" s="47" t="b">
        <f t="shared" si="5"/>
        <v>1</v>
      </c>
      <c r="Q62" s="215" t="str">
        <f t="shared" si="6"/>
        <v>OK</v>
      </c>
      <c r="AJ62" s="64">
        <f t="shared" si="7"/>
        <v>620.31746031746036</v>
      </c>
      <c r="AK62" s="64">
        <f t="shared" si="8"/>
        <v>0.29999999999999982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4.5</v>
      </c>
      <c r="F63" s="44">
        <f t="shared" si="0"/>
        <v>2883.705763862913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0.45999999999999996</v>
      </c>
      <c r="L63" s="44">
        <f t="shared" si="2"/>
        <v>294.77881141709776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3178.4845752800106</v>
      </c>
      <c r="P63" s="47" t="b">
        <f t="shared" si="5"/>
        <v>1</v>
      </c>
      <c r="Q63" s="215" t="str">
        <f t="shared" si="6"/>
        <v>OK</v>
      </c>
      <c r="AJ63" s="64">
        <f t="shared" si="7"/>
        <v>640.82350308064736</v>
      </c>
      <c r="AK63" s="64">
        <f t="shared" si="8"/>
        <v>0.45999999999999996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0.4</v>
      </c>
      <c r="F64" s="44">
        <f t="shared" si="0"/>
        <v>133.33333333333334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0.19999999999999996</v>
      </c>
      <c r="L64" s="44">
        <f t="shared" si="2"/>
        <v>66.666666666666657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0.19999999999999996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1.25</v>
      </c>
      <c r="F66" s="44">
        <f t="shared" si="0"/>
        <v>1083.6666666666665</v>
      </c>
      <c r="G66" s="44">
        <f>P!AJ67</f>
        <v>1.2000000000000002</v>
      </c>
      <c r="H66" s="44">
        <f>G66*P!AK67</f>
        <v>1040</v>
      </c>
      <c r="I66" s="44">
        <f>S!E65</f>
        <v>5.0000000000000044E-2</v>
      </c>
      <c r="J66" s="44">
        <f>I66*S!D65</f>
        <v>43.666666666666693</v>
      </c>
      <c r="K66" s="44">
        <f t="shared" si="1"/>
        <v>0</v>
      </c>
      <c r="L66" s="44">
        <f t="shared" si="2"/>
        <v>0</v>
      </c>
      <c r="M66" s="45">
        <f>IF(ISERR((J66+H66)/(G66+I66)),P!AK67,(J66+H66)/(G66+I66))</f>
        <v>866.93333333333328</v>
      </c>
      <c r="N66" s="46">
        <f t="shared" si="3"/>
        <v>1083.6666666666667</v>
      </c>
      <c r="O66" s="46">
        <f t="shared" si="4"/>
        <v>1083.6666666666665</v>
      </c>
      <c r="P66" s="47" t="b">
        <f t="shared" si="5"/>
        <v>1</v>
      </c>
      <c r="Q66" s="215" t="str">
        <f t="shared" si="6"/>
        <v>OK</v>
      </c>
      <c r="AJ66" s="64">
        <f t="shared" si="7"/>
        <v>866.93333333333328</v>
      </c>
      <c r="AK66" s="64">
        <f t="shared" si="8"/>
        <v>0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7</v>
      </c>
      <c r="F67" s="44">
        <f t="shared" si="0"/>
        <v>126</v>
      </c>
      <c r="G67" s="44">
        <f>P!AJ68</f>
        <v>8</v>
      </c>
      <c r="H67" s="44">
        <f>G67*P!AK68</f>
        <v>144</v>
      </c>
      <c r="I67" s="44">
        <f>S!E66</f>
        <v>0</v>
      </c>
      <c r="J67" s="44">
        <f>I67*S!D66</f>
        <v>0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144</v>
      </c>
      <c r="O67" s="46">
        <f t="shared" si="4"/>
        <v>144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7</v>
      </c>
      <c r="F68" s="44">
        <f t="shared" si="0"/>
        <v>126</v>
      </c>
      <c r="G68" s="44">
        <f>P!AJ69</f>
        <v>8</v>
      </c>
      <c r="H68" s="44">
        <f>G68*P!AK69</f>
        <v>144</v>
      </c>
      <c r="I68" s="44">
        <f>S!E67</f>
        <v>0</v>
      </c>
      <c r="J68" s="44">
        <f>I68*S!D67</f>
        <v>0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144</v>
      </c>
      <c r="O68" s="46">
        <f t="shared" si="4"/>
        <v>144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0.495</v>
      </c>
      <c r="F69" s="44">
        <f t="shared" ref="F69:F132" si="9">E69*M69</f>
        <v>2941.6217277493433</v>
      </c>
      <c r="G69" s="44">
        <f>P!AJ70</f>
        <v>0.53999999999999992</v>
      </c>
      <c r="H69" s="44">
        <f>G69*P!AK70</f>
        <v>3210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5.0714285709999918E-2</v>
      </c>
      <c r="L69" s="44">
        <f t="shared" ref="L69:L132" si="11">K69*M69</f>
        <v>301.37827222590664</v>
      </c>
      <c r="M69" s="45">
        <f>IF(ISERR((J69+H69)/(G69+I69)),P!AK70,(J69+H69)/(G69+I69))</f>
        <v>5942.6701570693804</v>
      </c>
      <c r="N69" s="46">
        <f t="shared" ref="N69:N132" si="12">J69+H69</f>
        <v>3242.9999999752499</v>
      </c>
      <c r="O69" s="46">
        <f t="shared" ref="O69:O132" si="13">L69+F69</f>
        <v>3242.9999999752499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5942.6701570693804</v>
      </c>
      <c r="AK69" s="64">
        <f t="shared" ref="AK69:AK132" si="17">K69</f>
        <v>5.0714285709999918E-2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1.8700000000000006</v>
      </c>
      <c r="F70" s="44">
        <f t="shared" si="9"/>
        <v>1088.0000000000002</v>
      </c>
      <c r="G70" s="44">
        <f>P!AJ71</f>
        <v>2.2000000000000002</v>
      </c>
      <c r="H70" s="44">
        <f>G70*P!AK71</f>
        <v>1280</v>
      </c>
      <c r="I70" s="44">
        <f>S!E69</f>
        <v>0</v>
      </c>
      <c r="J70" s="44">
        <f>I70*S!D69</f>
        <v>0</v>
      </c>
      <c r="K70" s="44">
        <f t="shared" si="10"/>
        <v>0.32999999999999963</v>
      </c>
      <c r="L70" s="44">
        <f t="shared" si="11"/>
        <v>191.99999999999977</v>
      </c>
      <c r="M70" s="45">
        <f>IF(ISERR((J70+H70)/(G70+I70)),P!AK71,(J70+H70)/(G70+I70))</f>
        <v>581.81818181818176</v>
      </c>
      <c r="N70" s="46">
        <f t="shared" si="12"/>
        <v>1280</v>
      </c>
      <c r="O70" s="46">
        <f t="shared" si="13"/>
        <v>1280</v>
      </c>
      <c r="P70" s="47" t="b">
        <f t="shared" si="14"/>
        <v>1</v>
      </c>
      <c r="Q70" s="215" t="str">
        <f t="shared" si="15"/>
        <v>OK</v>
      </c>
      <c r="AJ70" s="64">
        <f t="shared" si="16"/>
        <v>581.81818181818176</v>
      </c>
      <c r="AK70" s="64">
        <f t="shared" si="17"/>
        <v>0.32999999999999963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0.49000000000000005</v>
      </c>
      <c r="F71" s="44">
        <f t="shared" si="9"/>
        <v>868.63636363636363</v>
      </c>
      <c r="G71" s="44">
        <f>P!AJ72</f>
        <v>0.55000000000000004</v>
      </c>
      <c r="H71" s="44">
        <f>G71*P!AK72</f>
        <v>975</v>
      </c>
      <c r="I71" s="44">
        <f>S!E70</f>
        <v>0</v>
      </c>
      <c r="J71" s="44">
        <f>I71*S!D70</f>
        <v>0</v>
      </c>
      <c r="K71" s="44">
        <f t="shared" si="10"/>
        <v>0.06</v>
      </c>
      <c r="L71" s="44">
        <f t="shared" si="11"/>
        <v>106.36363636363635</v>
      </c>
      <c r="M71" s="45">
        <f>IF(ISERR((J71+H71)/(G71+I71)),P!AK72,(J71+H71)/(G71+I71))</f>
        <v>1772.7272727272725</v>
      </c>
      <c r="N71" s="46">
        <f t="shared" si="12"/>
        <v>975</v>
      </c>
      <c r="O71" s="46">
        <f t="shared" si="13"/>
        <v>975</v>
      </c>
      <c r="P71" s="47" t="b">
        <f t="shared" si="14"/>
        <v>1</v>
      </c>
      <c r="Q71" s="215" t="str">
        <f t="shared" si="15"/>
        <v>OK</v>
      </c>
      <c r="AJ71" s="64">
        <f t="shared" si="16"/>
        <v>1772.7272727272725</v>
      </c>
      <c r="AK71" s="64">
        <f t="shared" si="17"/>
        <v>0.06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17</v>
      </c>
      <c r="F72" s="44">
        <f t="shared" si="9"/>
        <v>156</v>
      </c>
      <c r="G72" s="44">
        <f>P!AJ73</f>
        <v>17</v>
      </c>
      <c r="H72" s="44">
        <f>G72*P!AK73</f>
        <v>156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IF(ISERR((J72+H72)/(G72+I72)),P!AK73,(J72+H72)/(G72+I72))</f>
        <v>9.1764705882352935</v>
      </c>
      <c r="N72" s="46">
        <f t="shared" si="12"/>
        <v>156</v>
      </c>
      <c r="O72" s="46">
        <f t="shared" si="13"/>
        <v>156</v>
      </c>
      <c r="P72" s="47" t="b">
        <f t="shared" si="14"/>
        <v>1</v>
      </c>
      <c r="Q72" s="215" t="str">
        <f t="shared" si="15"/>
        <v>OK</v>
      </c>
      <c r="AJ72" s="64">
        <f t="shared" si="16"/>
        <v>9.1764705882352935</v>
      </c>
      <c r="AK72" s="64">
        <f t="shared" si="17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3.1</v>
      </c>
      <c r="F73" s="44">
        <f t="shared" si="9"/>
        <v>2240</v>
      </c>
      <c r="G73" s="44">
        <f>P!AJ74</f>
        <v>3.1</v>
      </c>
      <c r="H73" s="44">
        <f>G73*P!AK74</f>
        <v>2240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722.58064516129025</v>
      </c>
      <c r="N73" s="46">
        <f t="shared" si="12"/>
        <v>2240</v>
      </c>
      <c r="O73" s="46">
        <f t="shared" si="13"/>
        <v>2240</v>
      </c>
      <c r="P73" s="47" t="b">
        <f t="shared" si="14"/>
        <v>1</v>
      </c>
      <c r="Q73" s="215" t="str">
        <f t="shared" si="15"/>
        <v>OK</v>
      </c>
      <c r="AJ73" s="64">
        <f t="shared" si="16"/>
        <v>722.58064516129025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1.68</v>
      </c>
      <c r="F74" s="44">
        <f t="shared" si="9"/>
        <v>1130</v>
      </c>
      <c r="G74" s="44">
        <f>P!AJ75</f>
        <v>1.68</v>
      </c>
      <c r="H74" s="44">
        <f>G74*P!AK75</f>
        <v>1130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672.61904761904759</v>
      </c>
      <c r="N74" s="46">
        <f t="shared" si="12"/>
        <v>1130</v>
      </c>
      <c r="O74" s="46">
        <f t="shared" si="13"/>
        <v>1130</v>
      </c>
      <c r="P74" s="47" t="b">
        <f t="shared" si="14"/>
        <v>1</v>
      </c>
      <c r="Q74" s="215" t="str">
        <f t="shared" si="15"/>
        <v>OK</v>
      </c>
      <c r="AJ74" s="64">
        <f t="shared" si="16"/>
        <v>672.61904761904759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5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6.6</v>
      </c>
      <c r="F76" s="44">
        <f t="shared" si="9"/>
        <v>11279.999999999998</v>
      </c>
      <c r="G76" s="44">
        <f>P!AJ77</f>
        <v>6.6000000000000014</v>
      </c>
      <c r="H76" s="44">
        <f>G76*P!AK77</f>
        <v>11280</v>
      </c>
      <c r="I76" s="44">
        <f>S!E75</f>
        <v>0</v>
      </c>
      <c r="J76" s="44">
        <f>I76*S!D75</f>
        <v>0</v>
      </c>
      <c r="K76" s="44">
        <f t="shared" si="10"/>
        <v>0</v>
      </c>
      <c r="L76" s="44">
        <f t="shared" si="11"/>
        <v>0</v>
      </c>
      <c r="M76" s="45">
        <f>IF(ISERR((J76+H76)/(G76+I76)),P!AK77,(J76+H76)/(G76+I76))</f>
        <v>1709.0909090909088</v>
      </c>
      <c r="N76" s="46">
        <f t="shared" si="12"/>
        <v>11280</v>
      </c>
      <c r="O76" s="46">
        <f t="shared" si="13"/>
        <v>11279.999999999998</v>
      </c>
      <c r="P76" s="47" t="b">
        <f t="shared" si="14"/>
        <v>1</v>
      </c>
      <c r="Q76" s="215" t="str">
        <f t="shared" si="15"/>
        <v>OK</v>
      </c>
      <c r="AJ76" s="64">
        <f t="shared" si="16"/>
        <v>1709.0909090909088</v>
      </c>
      <c r="AK76" s="64">
        <f t="shared" si="17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1.3</v>
      </c>
      <c r="F77" s="44">
        <f t="shared" si="9"/>
        <v>2410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0.67500000000000004</v>
      </c>
      <c r="F78" s="44">
        <f t="shared" si="9"/>
        <v>920.53752959320013</v>
      </c>
      <c r="G78" s="44">
        <f>P!AJ79</f>
        <v>0.65</v>
      </c>
      <c r="H78" s="44">
        <f>G78*P!AK79</f>
        <v>720</v>
      </c>
      <c r="I78" s="44">
        <f>S!E77</f>
        <v>7.5000000000000025E-2</v>
      </c>
      <c r="J78" s="44">
        <f>I78*S!D77</f>
        <v>268.72549474825212</v>
      </c>
      <c r="K78" s="44">
        <f t="shared" si="10"/>
        <v>5.0000000000000044E-2</v>
      </c>
      <c r="L78" s="44">
        <f t="shared" si="11"/>
        <v>68.187965155051913</v>
      </c>
      <c r="M78" s="45">
        <f>IF(ISERR((J78+H78)/(G78+I78)),P!AK79,(J78+H78)/(G78+I78))</f>
        <v>1363.7593031010372</v>
      </c>
      <c r="N78" s="46">
        <f t="shared" si="12"/>
        <v>988.72549474825212</v>
      </c>
      <c r="O78" s="46">
        <f t="shared" si="13"/>
        <v>988.725494748252</v>
      </c>
      <c r="P78" s="47" t="b">
        <f t="shared" si="14"/>
        <v>1</v>
      </c>
      <c r="Q78" s="215" t="str">
        <f t="shared" si="15"/>
        <v>OK</v>
      </c>
      <c r="AJ78" s="64">
        <f t="shared" si="16"/>
        <v>1363.7593031010372</v>
      </c>
      <c r="AK78" s="64">
        <f t="shared" si="17"/>
        <v>5.0000000000000044E-2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0.73</v>
      </c>
      <c r="F79" s="44">
        <f t="shared" si="9"/>
        <v>401.98083258460611</v>
      </c>
      <c r="G79" s="44">
        <f>P!AJ80</f>
        <v>0.6</v>
      </c>
      <c r="H79" s="44">
        <f>G79*P!AK80</f>
        <v>330</v>
      </c>
      <c r="I79" s="44">
        <f>S!E78</f>
        <v>0.13</v>
      </c>
      <c r="J79" s="44">
        <f>I79*S!D78</f>
        <v>71.980832584606176</v>
      </c>
      <c r="K79" s="44">
        <f t="shared" si="10"/>
        <v>0</v>
      </c>
      <c r="L79" s="44">
        <f t="shared" si="11"/>
        <v>0</v>
      </c>
      <c r="M79" s="45">
        <f>IF(ISERR((J79+H79)/(G79+I79)),P!AK80,(J79+H79)/(G79+I79))</f>
        <v>550.65867477343306</v>
      </c>
      <c r="N79" s="46">
        <f t="shared" si="12"/>
        <v>401.98083258460616</v>
      </c>
      <c r="O79" s="46">
        <f t="shared" si="13"/>
        <v>401.98083258460611</v>
      </c>
      <c r="P79" s="47" t="b">
        <f t="shared" si="14"/>
        <v>1</v>
      </c>
      <c r="Q79" s="215" t="str">
        <f t="shared" si="15"/>
        <v>OK</v>
      </c>
      <c r="AJ79" s="64">
        <f t="shared" si="16"/>
        <v>550.65867477343306</v>
      </c>
      <c r="AK79" s="64">
        <f t="shared" si="17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0.23500000000000007</v>
      </c>
      <c r="F80" s="44">
        <f t="shared" si="9"/>
        <v>102.04803719008265</v>
      </c>
      <c r="G80" s="44">
        <f>P!AJ81</f>
        <v>0.1</v>
      </c>
      <c r="H80" s="44">
        <f>G80*P!AK81</f>
        <v>60</v>
      </c>
      <c r="I80" s="44">
        <f>S!E79</f>
        <v>0.13500000000000006</v>
      </c>
      <c r="J80" s="44">
        <f>I80*S!D79</f>
        <v>42.04803719008266</v>
      </c>
      <c r="K80" s="44">
        <f t="shared" si="10"/>
        <v>0</v>
      </c>
      <c r="L80" s="44">
        <f t="shared" si="11"/>
        <v>0</v>
      </c>
      <c r="M80" s="45">
        <f>IF(ISERR((J80+H80)/(G80+I80)),P!AK81,(J80+H80)/(G80+I80))</f>
        <v>434.24696676630901</v>
      </c>
      <c r="N80" s="46">
        <f t="shared" si="12"/>
        <v>102.04803719008265</v>
      </c>
      <c r="O80" s="46">
        <f t="shared" si="13"/>
        <v>102.04803719008265</v>
      </c>
      <c r="P80" s="47" t="b">
        <f t="shared" si="14"/>
        <v>1</v>
      </c>
      <c r="Q80" s="215" t="str">
        <f t="shared" si="15"/>
        <v>OK</v>
      </c>
      <c r="AJ80" s="64">
        <f t="shared" si="16"/>
        <v>434.24696676630901</v>
      </c>
      <c r="AK80" s="64">
        <f t="shared" si="17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10.5</v>
      </c>
      <c r="F81" s="44">
        <f t="shared" si="9"/>
        <v>1890.9250705104778</v>
      </c>
      <c r="G81" s="44">
        <f>P!AJ82</f>
        <v>11.5</v>
      </c>
      <c r="H81" s="44">
        <f>G81*P!AK82</f>
        <v>2070</v>
      </c>
      <c r="I81" s="44">
        <f>S!E80</f>
        <v>0.14999999999999947</v>
      </c>
      <c r="J81" s="44">
        <f>I81*S!D80</f>
        <v>28.026387756863098</v>
      </c>
      <c r="K81" s="44">
        <f t="shared" si="10"/>
        <v>1.1499999999999986</v>
      </c>
      <c r="L81" s="44">
        <f t="shared" si="11"/>
        <v>207.10131724638541</v>
      </c>
      <c r="M81" s="45">
        <f>IF(ISERR((J81+H81)/(G81+I81)),P!AK82,(J81+H81)/(G81+I81))</f>
        <v>180.08810195337884</v>
      </c>
      <c r="N81" s="46">
        <f t="shared" si="12"/>
        <v>2098.0263877568632</v>
      </c>
      <c r="O81" s="46">
        <f t="shared" si="13"/>
        <v>2098.0263877568632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180.08810195337884</v>
      </c>
      <c r="AK81" s="64">
        <f t="shared" si="17"/>
        <v>1.1499999999999986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0.60000000000000009</v>
      </c>
      <c r="F87" s="44">
        <f t="shared" si="9"/>
        <v>1078.8765698745174</v>
      </c>
      <c r="G87" s="44">
        <f>P!AJ88</f>
        <v>0.60000000000000009</v>
      </c>
      <c r="H87" s="44">
        <f>G87*P!AK88</f>
        <v>1080</v>
      </c>
      <c r="I87" s="44">
        <f>S!E86</f>
        <v>0.1000000000000002</v>
      </c>
      <c r="J87" s="44">
        <f>I87*S!D86</f>
        <v>178.68933152027054</v>
      </c>
      <c r="K87" s="44">
        <f t="shared" si="10"/>
        <v>0.1000000000000002</v>
      </c>
      <c r="L87" s="44">
        <f t="shared" si="11"/>
        <v>179.81276164575323</v>
      </c>
      <c r="M87" s="45">
        <f>IF(ISERR((J87+H87)/(G87+I87)),P!AK88,(J87+H87)/(G87+I87))</f>
        <v>1798.1276164575286</v>
      </c>
      <c r="N87" s="46">
        <f t="shared" si="12"/>
        <v>1258.6893315202706</v>
      </c>
      <c r="O87" s="46">
        <f t="shared" si="13"/>
        <v>1258.6893315202706</v>
      </c>
      <c r="P87" s="47" t="b">
        <f t="shared" si="14"/>
        <v>1</v>
      </c>
      <c r="Q87" s="215" t="str">
        <f t="shared" si="15"/>
        <v>OK</v>
      </c>
      <c r="AJ87" s="64">
        <f t="shared" si="16"/>
        <v>1798.1276164575286</v>
      </c>
      <c r="AK87" s="64">
        <f t="shared" si="17"/>
        <v>0.1000000000000002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79.2</v>
      </c>
      <c r="F88" s="44">
        <f t="shared" si="9"/>
        <v>5306.3989059997293</v>
      </c>
      <c r="G88" s="44">
        <f>P!AJ89</f>
        <v>72</v>
      </c>
      <c r="H88" s="44">
        <f>G88*P!AK89</f>
        <v>4824</v>
      </c>
      <c r="I88" s="44">
        <f>S!E87</f>
        <v>19</v>
      </c>
      <c r="J88" s="44">
        <f>I88*S!D87</f>
        <v>1272.9987430047393</v>
      </c>
      <c r="K88" s="44">
        <f t="shared" si="10"/>
        <v>11.799999999999997</v>
      </c>
      <c r="L88" s="44">
        <f t="shared" si="11"/>
        <v>790.59983700501004</v>
      </c>
      <c r="M88" s="45">
        <f>IF(ISERR((J88+H88)/(G88+I88)),P!AK89,(J88+H88)/(G88+I88))</f>
        <v>66.999986186865272</v>
      </c>
      <c r="N88" s="46">
        <f t="shared" si="12"/>
        <v>6096.9987430047395</v>
      </c>
      <c r="O88" s="46">
        <f t="shared" si="13"/>
        <v>6096.9987430047395</v>
      </c>
      <c r="P88" s="47" t="b">
        <f t="shared" si="14"/>
        <v>1</v>
      </c>
      <c r="Q88" s="215" t="str">
        <f t="shared" si="15"/>
        <v>OK</v>
      </c>
      <c r="AJ88" s="64">
        <f t="shared" si="16"/>
        <v>66.999986186865272</v>
      </c>
      <c r="AK88" s="64">
        <f t="shared" si="17"/>
        <v>11.799999999999997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39.400000000000006</v>
      </c>
      <c r="F89" s="44">
        <f t="shared" si="9"/>
        <v>4533.1068342995723</v>
      </c>
      <c r="G89" s="44">
        <f>P!AJ90</f>
        <v>40</v>
      </c>
      <c r="H89" s="44">
        <f>G89*P!AK90</f>
        <v>4600</v>
      </c>
      <c r="I89" s="44">
        <f>S!E88</f>
        <v>15.949999999999996</v>
      </c>
      <c r="J89" s="44">
        <f>I89*S!D88</f>
        <v>1837.2418116512954</v>
      </c>
      <c r="K89" s="44">
        <f t="shared" si="10"/>
        <v>16.54999999999999</v>
      </c>
      <c r="L89" s="44">
        <f t="shared" si="11"/>
        <v>1904.1349773517227</v>
      </c>
      <c r="M89" s="45">
        <f>IF(ISERR((J89+H89)/(G89+I89)),P!AK90,(J89+H89)/(G89+I89))</f>
        <v>115.05347295176578</v>
      </c>
      <c r="N89" s="46">
        <f t="shared" si="12"/>
        <v>6437.2418116512954</v>
      </c>
      <c r="O89" s="46">
        <f t="shared" si="13"/>
        <v>6437.2418116512945</v>
      </c>
      <c r="P89" s="47" t="b">
        <f t="shared" si="14"/>
        <v>1</v>
      </c>
      <c r="Q89" s="215" t="str">
        <f t="shared" si="15"/>
        <v>OK</v>
      </c>
      <c r="AJ89" s="64">
        <f t="shared" si="16"/>
        <v>115.05347295176578</v>
      </c>
      <c r="AK89" s="64">
        <f t="shared" si="17"/>
        <v>16.54999999999999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1653</v>
      </c>
      <c r="F90" s="44">
        <f t="shared" si="9"/>
        <v>16531.337896001569</v>
      </c>
      <c r="G90" s="44">
        <f>P!AJ91</f>
        <v>1622</v>
      </c>
      <c r="H90" s="44">
        <f>G90*P!AK91</f>
        <v>16220</v>
      </c>
      <c r="I90" s="44">
        <f>S!E89</f>
        <v>40</v>
      </c>
      <c r="J90" s="44">
        <f>I90*S!D89</f>
        <v>401.34518037181567</v>
      </c>
      <c r="K90" s="44">
        <f t="shared" si="10"/>
        <v>9</v>
      </c>
      <c r="L90" s="44">
        <f t="shared" si="11"/>
        <v>90.007284370244491</v>
      </c>
      <c r="M90" s="45">
        <f>IF(ISERR((J90+H90)/(G90+I90)),P!AK91,(J90+H90)/(G90+I90))</f>
        <v>10.00080937447161</v>
      </c>
      <c r="N90" s="46">
        <f t="shared" si="12"/>
        <v>16621.345180371816</v>
      </c>
      <c r="O90" s="46">
        <f t="shared" si="13"/>
        <v>16621.345180371813</v>
      </c>
      <c r="P90" s="47" t="b">
        <f t="shared" si="14"/>
        <v>1</v>
      </c>
      <c r="Q90" s="215" t="str">
        <f t="shared" si="15"/>
        <v>OK</v>
      </c>
      <c r="AJ90" s="64">
        <f t="shared" si="16"/>
        <v>10.00080937447161</v>
      </c>
      <c r="AK90" s="64">
        <f t="shared" si="17"/>
        <v>9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30</v>
      </c>
      <c r="F91" s="44">
        <f t="shared" si="9"/>
        <v>600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4.5</v>
      </c>
      <c r="F93" s="44">
        <f t="shared" si="9"/>
        <v>989.99070247933878</v>
      </c>
      <c r="G93" s="44">
        <f>P!AJ94</f>
        <v>5</v>
      </c>
      <c r="H93" s="44">
        <f>G93*P!AK94</f>
        <v>1100</v>
      </c>
      <c r="I93" s="44">
        <f>S!E92</f>
        <v>0.5</v>
      </c>
      <c r="J93" s="44">
        <f>I93*S!D92</f>
        <v>109.98863636363636</v>
      </c>
      <c r="K93" s="44">
        <f t="shared" si="10"/>
        <v>1</v>
      </c>
      <c r="L93" s="44">
        <f t="shared" si="11"/>
        <v>219.99793388429751</v>
      </c>
      <c r="M93" s="45">
        <f>IF(ISERR((J93+H93)/(G93+I93)),P!AK94,(J93+H93)/(G93+I93))</f>
        <v>219.99793388429751</v>
      </c>
      <c r="N93" s="46">
        <f t="shared" si="12"/>
        <v>1209.9886363636363</v>
      </c>
      <c r="O93" s="46">
        <f t="shared" si="13"/>
        <v>1209.9886363636363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219.99793388429751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11</v>
      </c>
      <c r="F95" s="44">
        <f t="shared" si="9"/>
        <v>1100</v>
      </c>
      <c r="G95" s="44">
        <f>P!AJ96</f>
        <v>11</v>
      </c>
      <c r="H95" s="44">
        <f>G95*P!AK96</f>
        <v>1100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1100</v>
      </c>
      <c r="O95" s="46">
        <f t="shared" si="13"/>
        <v>1100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24.5</v>
      </c>
      <c r="F96" s="44">
        <f t="shared" si="9"/>
        <v>2056.8666666666668</v>
      </c>
      <c r="G96" s="44">
        <f>P!AJ97</f>
        <v>24</v>
      </c>
      <c r="H96" s="44">
        <f>G96*P!AK97</f>
        <v>2010</v>
      </c>
      <c r="I96" s="44">
        <f>S!E95</f>
        <v>0.5</v>
      </c>
      <c r="J96" s="44">
        <f>I96*S!D95</f>
        <v>46.866666666666667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83.953741496598639</v>
      </c>
      <c r="N96" s="46">
        <f t="shared" si="12"/>
        <v>2056.8666666666668</v>
      </c>
      <c r="O96" s="46">
        <f t="shared" si="13"/>
        <v>2056.8666666666668</v>
      </c>
      <c r="P96" s="47" t="b">
        <f t="shared" si="14"/>
        <v>1</v>
      </c>
      <c r="Q96" s="215" t="str">
        <f t="shared" si="15"/>
        <v>OK</v>
      </c>
      <c r="AJ96" s="64">
        <f t="shared" si="16"/>
        <v>83.953741496598639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3</v>
      </c>
      <c r="F97" s="44">
        <f t="shared" si="9"/>
        <v>1110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6.5</v>
      </c>
      <c r="F99" s="44">
        <f t="shared" si="9"/>
        <v>1347.7941176470588</v>
      </c>
      <c r="G99" s="44">
        <f>P!AJ100</f>
        <v>8</v>
      </c>
      <c r="H99" s="44">
        <f>G99*P!AK100</f>
        <v>1680</v>
      </c>
      <c r="I99" s="44">
        <f>S!E98</f>
        <v>0.5</v>
      </c>
      <c r="J99" s="44">
        <f>I99*S!D98</f>
        <v>82.5</v>
      </c>
      <c r="K99" s="44">
        <f t="shared" si="10"/>
        <v>2</v>
      </c>
      <c r="L99" s="44">
        <f t="shared" si="11"/>
        <v>414.70588235294116</v>
      </c>
      <c r="M99" s="45">
        <f>IF(ISERR((J99+H99)/(G99+I99)),P!AK100,(J99+H99)/(G99+I99))</f>
        <v>207.35294117647058</v>
      </c>
      <c r="N99" s="46">
        <f t="shared" si="12"/>
        <v>1762.5</v>
      </c>
      <c r="O99" s="46">
        <f t="shared" si="13"/>
        <v>1762.5</v>
      </c>
      <c r="P99" s="47" t="b">
        <f t="shared" si="14"/>
        <v>1</v>
      </c>
      <c r="Q99" s="215" t="str">
        <f t="shared" si="15"/>
        <v>OK</v>
      </c>
      <c r="AJ99" s="64">
        <f t="shared" si="16"/>
        <v>207.35294117647058</v>
      </c>
      <c r="AK99" s="64">
        <f t="shared" si="17"/>
        <v>2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0.5</v>
      </c>
      <c r="F100" s="44">
        <f t="shared" si="9"/>
        <v>276.1891776389545</v>
      </c>
      <c r="G100" s="44">
        <f>P!AJ101</f>
        <v>0.45</v>
      </c>
      <c r="H100" s="44">
        <f>G100*P!AK101</f>
        <v>270</v>
      </c>
      <c r="I100" s="44">
        <f>S!E99</f>
        <v>0.89900000000000024</v>
      </c>
      <c r="J100" s="44">
        <f>I100*S!D99</f>
        <v>475.1584012698994</v>
      </c>
      <c r="K100" s="44">
        <f t="shared" si="10"/>
        <v>0.8490000000000002</v>
      </c>
      <c r="L100" s="44">
        <f t="shared" si="11"/>
        <v>468.96922363094484</v>
      </c>
      <c r="M100" s="45">
        <f>IF(ISERR((J100+H100)/(G100+I100)),P!AK101,(J100+H100)/(G100+I100))</f>
        <v>552.37835527790901</v>
      </c>
      <c r="N100" s="46">
        <f t="shared" si="12"/>
        <v>745.1584012698994</v>
      </c>
      <c r="O100" s="46">
        <f t="shared" si="13"/>
        <v>745.15840126989929</v>
      </c>
      <c r="P100" s="47" t="b">
        <f t="shared" si="14"/>
        <v>1</v>
      </c>
      <c r="Q100" s="215" t="str">
        <f t="shared" si="15"/>
        <v>OK</v>
      </c>
      <c r="AJ100" s="64">
        <f t="shared" si="16"/>
        <v>552.37835527790901</v>
      </c>
      <c r="AK100" s="64">
        <f t="shared" si="17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2</v>
      </c>
      <c r="F101" s="44">
        <f t="shared" si="9"/>
        <v>340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4</v>
      </c>
      <c r="F104" s="44">
        <f t="shared" si="9"/>
        <v>920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11</v>
      </c>
      <c r="F105" s="44">
        <f t="shared" si="9"/>
        <v>1822.8571428571429</v>
      </c>
      <c r="G105" s="44">
        <f>P!AJ106</f>
        <v>6</v>
      </c>
      <c r="H105" s="44">
        <f>G105*P!AK106</f>
        <v>1040</v>
      </c>
      <c r="I105" s="44">
        <f>S!E104</f>
        <v>8</v>
      </c>
      <c r="J105" s="44">
        <f>I105*S!D104</f>
        <v>1280</v>
      </c>
      <c r="K105" s="44">
        <f t="shared" si="10"/>
        <v>3</v>
      </c>
      <c r="L105" s="44">
        <f t="shared" si="11"/>
        <v>497.14285714285717</v>
      </c>
      <c r="M105" s="45">
        <f>IF(ISERR((J105+H105)/(G105+I105)),P!AK106,(J105+H105)/(G105+I105))</f>
        <v>165.71428571428572</v>
      </c>
      <c r="N105" s="46">
        <f t="shared" si="12"/>
        <v>2320</v>
      </c>
      <c r="O105" s="46">
        <f t="shared" si="13"/>
        <v>2320</v>
      </c>
      <c r="P105" s="47" t="b">
        <f t="shared" si="14"/>
        <v>1</v>
      </c>
      <c r="Q105" s="215" t="str">
        <f t="shared" si="15"/>
        <v>OK</v>
      </c>
      <c r="AJ105" s="64">
        <f t="shared" si="16"/>
        <v>165.71428571428572</v>
      </c>
      <c r="AK105" s="64">
        <f t="shared" si="17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8</v>
      </c>
      <c r="F106" s="44">
        <f t="shared" si="9"/>
        <v>1346.6666666666667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10</v>
      </c>
      <c r="L106" s="44">
        <f t="shared" si="11"/>
        <v>1683.3333333333335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4</v>
      </c>
      <c r="F107" s="44">
        <f t="shared" si="9"/>
        <v>720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2</v>
      </c>
      <c r="F108" s="44">
        <f t="shared" si="9"/>
        <v>1145.0038333759262</v>
      </c>
      <c r="G108" s="44">
        <f>P!AJ109</f>
        <v>1.9</v>
      </c>
      <c r="H108" s="44">
        <f>G108*P!AK109</f>
        <v>1009.9999999999999</v>
      </c>
      <c r="I108" s="44">
        <f>S!E107</f>
        <v>0.24999999999999992</v>
      </c>
      <c r="J108" s="44">
        <f>I108*S!D107</f>
        <v>220.87912087912079</v>
      </c>
      <c r="K108" s="44">
        <f t="shared" si="10"/>
        <v>0.14999999999999991</v>
      </c>
      <c r="L108" s="44">
        <f t="shared" si="11"/>
        <v>85.875287503194414</v>
      </c>
      <c r="M108" s="45">
        <f>IF(ISERR((J108+H108)/(G108+I108)),P!AK109,(J108+H108)/(G108+I108))</f>
        <v>572.5019166879631</v>
      </c>
      <c r="N108" s="46">
        <f t="shared" si="12"/>
        <v>1230.8791208791206</v>
      </c>
      <c r="O108" s="46">
        <f t="shared" si="13"/>
        <v>1230.8791208791206</v>
      </c>
      <c r="P108" s="47" t="b">
        <f t="shared" si="14"/>
        <v>1</v>
      </c>
      <c r="Q108" s="215" t="str">
        <f t="shared" si="15"/>
        <v>OK</v>
      </c>
      <c r="AJ108" s="64">
        <f t="shared" si="16"/>
        <v>572.5019166879631</v>
      </c>
      <c r="AK108" s="64">
        <f t="shared" si="17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8</v>
      </c>
      <c r="F110" s="44">
        <f t="shared" si="9"/>
        <v>1786.6666666666667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1</v>
      </c>
      <c r="L110" s="44">
        <f t="shared" si="11"/>
        <v>223.33333333333334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2</v>
      </c>
      <c r="F111" s="44">
        <f t="shared" si="9"/>
        <v>1290</v>
      </c>
      <c r="G111" s="44">
        <f>P!AJ112</f>
        <v>2</v>
      </c>
      <c r="H111" s="44">
        <f>G111*P!AK112</f>
        <v>1290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645</v>
      </c>
      <c r="N111" s="46">
        <f t="shared" si="12"/>
        <v>1290</v>
      </c>
      <c r="O111" s="46">
        <f t="shared" si="13"/>
        <v>1290</v>
      </c>
      <c r="P111" s="47" t="b">
        <f t="shared" si="14"/>
        <v>1</v>
      </c>
      <c r="Q111" s="215" t="str">
        <f t="shared" si="15"/>
        <v>OK</v>
      </c>
      <c r="AJ111" s="64">
        <f t="shared" si="16"/>
        <v>645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2.2999999999999998</v>
      </c>
      <c r="F113" s="44">
        <f t="shared" si="9"/>
        <v>3620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0.2</v>
      </c>
      <c r="F114" s="44">
        <f t="shared" si="9"/>
        <v>690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0.5</v>
      </c>
      <c r="F115" s="44">
        <f t="shared" si="9"/>
        <v>280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1</v>
      </c>
      <c r="F116" s="44">
        <f t="shared" si="9"/>
        <v>300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478</v>
      </c>
      <c r="F117" s="44">
        <f t="shared" si="9"/>
        <v>4240.1413291257359</v>
      </c>
      <c r="G117" s="44">
        <f>P!AJ118</f>
        <v>409</v>
      </c>
      <c r="H117" s="44">
        <f>G117*P!AK118</f>
        <v>3630</v>
      </c>
      <c r="I117" s="44">
        <f>S!E116</f>
        <v>122</v>
      </c>
      <c r="J117" s="44">
        <f>I117*S!D116</f>
        <v>1080.2825225225226</v>
      </c>
      <c r="K117" s="44">
        <f t="shared" si="10"/>
        <v>53</v>
      </c>
      <c r="L117" s="44">
        <f t="shared" si="11"/>
        <v>470.1411933967866</v>
      </c>
      <c r="M117" s="45">
        <f>IF(ISERR((J117+H117)/(G117+I117)),P!AK118,(J117+H117)/(G117+I117))</f>
        <v>8.8705885546563508</v>
      </c>
      <c r="N117" s="46">
        <f t="shared" si="12"/>
        <v>4710.2825225225224</v>
      </c>
      <c r="O117" s="46">
        <f t="shared" si="13"/>
        <v>4710.2825225225224</v>
      </c>
      <c r="P117" s="47" t="b">
        <f t="shared" si="14"/>
        <v>1</v>
      </c>
      <c r="Q117" s="215" t="str">
        <f t="shared" si="15"/>
        <v>OK</v>
      </c>
      <c r="AJ117" s="64">
        <f t="shared" si="16"/>
        <v>8.8705885546563508</v>
      </c>
      <c r="AK117" s="64">
        <f t="shared" si="17"/>
        <v>53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0.5</v>
      </c>
      <c r="F119" s="44">
        <f t="shared" si="9"/>
        <v>90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3.12</v>
      </c>
      <c r="F124" s="44">
        <f t="shared" si="9"/>
        <v>4729.3670886075943</v>
      </c>
      <c r="G124" s="44">
        <f>P!AJ125</f>
        <v>3.16</v>
      </c>
      <c r="H124" s="44">
        <f>G124*P!AK125</f>
        <v>4790</v>
      </c>
      <c r="I124" s="44">
        <f>S!E123</f>
        <v>0</v>
      </c>
      <c r="J124" s="44">
        <f>I124*S!D123</f>
        <v>0</v>
      </c>
      <c r="K124" s="44">
        <f t="shared" si="10"/>
        <v>4.0000000000000036E-2</v>
      </c>
      <c r="L124" s="44">
        <f t="shared" si="11"/>
        <v>60.632911392405113</v>
      </c>
      <c r="M124" s="45">
        <f>IF(ISERR((J124+H124)/(G124+I124)),P!AK125,(J124+H124)/(G124+I124))</f>
        <v>1515.8227848101264</v>
      </c>
      <c r="N124" s="46">
        <f t="shared" si="12"/>
        <v>4790</v>
      </c>
      <c r="O124" s="46">
        <f t="shared" si="13"/>
        <v>4789.9999999999991</v>
      </c>
      <c r="P124" s="47" t="b">
        <f t="shared" si="14"/>
        <v>1</v>
      </c>
      <c r="Q124" s="215" t="str">
        <f t="shared" si="15"/>
        <v>OK</v>
      </c>
      <c r="AJ124" s="64">
        <f t="shared" si="16"/>
        <v>1515.8227848101264</v>
      </c>
      <c r="AK124" s="64">
        <f t="shared" si="17"/>
        <v>4.0000000000000036E-2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556</v>
      </c>
      <c r="F125" s="44">
        <f t="shared" si="9"/>
        <v>5560</v>
      </c>
      <c r="G125" s="44">
        <f>P!AJ126</f>
        <v>556</v>
      </c>
      <c r="H125" s="44">
        <f>G125*P!AK126</f>
        <v>5560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5560</v>
      </c>
      <c r="O125" s="46">
        <f t="shared" si="13"/>
        <v>5560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33.69</v>
      </c>
      <c r="F127" s="44">
        <f t="shared" si="9"/>
        <v>5535</v>
      </c>
      <c r="G127" s="44">
        <f>P!AJ128</f>
        <v>33.69</v>
      </c>
      <c r="H127" s="44">
        <f>G127*P!AK128</f>
        <v>5535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164.29207479964381</v>
      </c>
      <c r="N127" s="46">
        <f t="shared" si="12"/>
        <v>5535</v>
      </c>
      <c r="O127" s="46">
        <f t="shared" si="13"/>
        <v>5535</v>
      </c>
      <c r="P127" s="47" t="b">
        <f t="shared" si="14"/>
        <v>1</v>
      </c>
      <c r="Q127" s="215" t="str">
        <f t="shared" si="15"/>
        <v>OK</v>
      </c>
      <c r="AJ127" s="64">
        <f t="shared" si="16"/>
        <v>164.29207479964381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30.82</v>
      </c>
      <c r="F128" s="44">
        <f t="shared" si="9"/>
        <v>10408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2</v>
      </c>
      <c r="F129" s="44">
        <f t="shared" si="9"/>
        <v>960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9.01</v>
      </c>
      <c r="F130" s="44">
        <f t="shared" si="9"/>
        <v>2841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9.1999999999999993</v>
      </c>
      <c r="F131" s="44">
        <f t="shared" si="9"/>
        <v>970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83.240000000000009</v>
      </c>
      <c r="F133" s="44">
        <f t="shared" ref="F133:F196" si="18">E133*M133</f>
        <v>9776</v>
      </c>
      <c r="G133" s="44">
        <f>P!AJ134</f>
        <v>83.240000000000009</v>
      </c>
      <c r="H133" s="44">
        <f>G133*P!AK134</f>
        <v>9776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117.4435367611725</v>
      </c>
      <c r="N133" s="46">
        <f t="shared" ref="N133:N196" si="21">J133+H133</f>
        <v>9776</v>
      </c>
      <c r="O133" s="46">
        <f t="shared" ref="O133:O196" si="22">L133+F133</f>
        <v>9776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117.4435367611725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18"/>
        <v>3399.9999999999995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420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5</v>
      </c>
      <c r="F136" s="44">
        <f t="shared" si="18"/>
        <v>1300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21.125</v>
      </c>
      <c r="F137" s="44">
        <f t="shared" si="18"/>
        <v>7880</v>
      </c>
      <c r="G137" s="44">
        <f>P!AJ138</f>
        <v>21.125</v>
      </c>
      <c r="H137" s="44">
        <f>G137*P!AK138</f>
        <v>7880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373.01775147928993</v>
      </c>
      <c r="N137" s="46">
        <f t="shared" si="21"/>
        <v>7880</v>
      </c>
      <c r="O137" s="46">
        <f t="shared" si="22"/>
        <v>7880</v>
      </c>
      <c r="P137" s="47" t="b">
        <f t="shared" si="23"/>
        <v>1</v>
      </c>
      <c r="Q137" s="215" t="str">
        <f t="shared" si="24"/>
        <v>OK</v>
      </c>
      <c r="AJ137" s="64">
        <f t="shared" si="25"/>
        <v>373.01775147928993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309</v>
      </c>
      <c r="F142" s="44">
        <f t="shared" si="18"/>
        <v>7524.0000000000009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7524.0000000000009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59.5</v>
      </c>
      <c r="F144" s="44">
        <f t="shared" si="18"/>
        <v>68425</v>
      </c>
      <c r="G144" s="44">
        <f>P!AJ145</f>
        <v>59.5</v>
      </c>
      <c r="H144" s="44">
        <f>G144*P!AK145</f>
        <v>68425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IF(ISERR((J144+H144)/(G144+I144)),P!AK145,(J144+H144)/(G144+I144))</f>
        <v>1150</v>
      </c>
      <c r="N144" s="46">
        <f t="shared" si="21"/>
        <v>68425</v>
      </c>
      <c r="O144" s="46">
        <f t="shared" si="22"/>
        <v>68425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26</v>
      </c>
      <c r="F145" s="44">
        <f t="shared" si="18"/>
        <v>910</v>
      </c>
      <c r="G145" s="44">
        <f>P!AJ146</f>
        <v>26</v>
      </c>
      <c r="H145" s="44">
        <f>G145*P!AK146</f>
        <v>910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35</v>
      </c>
      <c r="N145" s="46">
        <f t="shared" si="21"/>
        <v>910</v>
      </c>
      <c r="O145" s="46">
        <f t="shared" si="22"/>
        <v>910</v>
      </c>
      <c r="P145" s="47" t="b">
        <f t="shared" si="23"/>
        <v>1</v>
      </c>
      <c r="Q145" s="215" t="str">
        <f t="shared" si="24"/>
        <v>OK</v>
      </c>
      <c r="AJ145" s="64">
        <f t="shared" si="25"/>
        <v>35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8.5</v>
      </c>
      <c r="F146" s="44">
        <f t="shared" si="18"/>
        <v>6800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13.5</v>
      </c>
      <c r="F147" s="44">
        <f t="shared" si="18"/>
        <v>15525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8</v>
      </c>
      <c r="F148" s="44">
        <f t="shared" si="18"/>
        <v>6000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26.2</v>
      </c>
      <c r="F150" s="44">
        <f t="shared" si="18"/>
        <v>12286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235.5</v>
      </c>
      <c r="F151" s="44">
        <f t="shared" si="18"/>
        <v>60435.390707474311</v>
      </c>
      <c r="G151" s="44">
        <f>P!AJ152</f>
        <v>221</v>
      </c>
      <c r="H151" s="44">
        <f>G151*P!AK152</f>
        <v>56929.999999999993</v>
      </c>
      <c r="I151" s="44">
        <f>S!E150</f>
        <v>19.990000000000208</v>
      </c>
      <c r="J151" s="44">
        <f>I151*S!D150</f>
        <v>4914.2666946677209</v>
      </c>
      <c r="K151" s="44">
        <f t="shared" si="19"/>
        <v>5.490000000000208</v>
      </c>
      <c r="L151" s="44">
        <f t="shared" si="20"/>
        <v>1408.8759871934035</v>
      </c>
      <c r="M151" s="45">
        <f>IF(ISERR((J151+H151)/(G151+I151)),P!AK152,(J151+H151)/(G151+I151))</f>
        <v>256.62586287674867</v>
      </c>
      <c r="N151" s="46">
        <f t="shared" si="21"/>
        <v>61844.266694667713</v>
      </c>
      <c r="O151" s="46">
        <f t="shared" si="22"/>
        <v>61844.266694667713</v>
      </c>
      <c r="P151" s="47" t="b">
        <f t="shared" si="23"/>
        <v>1</v>
      </c>
      <c r="Q151" s="215" t="str">
        <f t="shared" si="24"/>
        <v>OK</v>
      </c>
      <c r="AJ151" s="64">
        <f t="shared" si="25"/>
        <v>256.62586287674867</v>
      </c>
      <c r="AK151" s="64">
        <f t="shared" si="26"/>
        <v>5.490000000000208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52</v>
      </c>
      <c r="F152" s="44">
        <f t="shared" si="18"/>
        <v>5760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87.499999999999986</v>
      </c>
      <c r="F153" s="44">
        <f t="shared" si="18"/>
        <v>14014.599555061179</v>
      </c>
      <c r="G153" s="44">
        <f>P!AJ154</f>
        <v>89.899999999999977</v>
      </c>
      <c r="H153" s="44">
        <f>G153*P!AK154</f>
        <v>14399</v>
      </c>
      <c r="I153" s="44">
        <f>S!E152</f>
        <v>0</v>
      </c>
      <c r="J153" s="44">
        <f>I153*S!D152</f>
        <v>0</v>
      </c>
      <c r="K153" s="44">
        <f t="shared" si="19"/>
        <v>2.3999999999999915</v>
      </c>
      <c r="L153" s="44">
        <f t="shared" si="20"/>
        <v>384.40044493881965</v>
      </c>
      <c r="M153" s="45">
        <f>IF(ISERR((J153+H153)/(G153+I153)),P!AK154,(J153+H153)/(G153+I153))</f>
        <v>160.16685205784208</v>
      </c>
      <c r="N153" s="46">
        <f t="shared" si="21"/>
        <v>14399</v>
      </c>
      <c r="O153" s="46">
        <f t="shared" si="22"/>
        <v>14398.999999999998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160.16685205784208</v>
      </c>
      <c r="AK153" s="64">
        <f t="shared" si="26"/>
        <v>2.3999999999999915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81.199999999999989</v>
      </c>
      <c r="F154" s="44">
        <f t="shared" si="18"/>
        <v>30210.389985564449</v>
      </c>
      <c r="G154" s="44">
        <f>P!AJ155</f>
        <v>75.900000000000006</v>
      </c>
      <c r="H154" s="44">
        <f>G154*P!AK155</f>
        <v>28252.999999999996</v>
      </c>
      <c r="I154" s="44">
        <f>S!E153</f>
        <v>6.5000000000000142</v>
      </c>
      <c r="J154" s="44">
        <f>I154*S!D153</f>
        <v>2403.8489508683692</v>
      </c>
      <c r="K154" s="44">
        <f t="shared" si="19"/>
        <v>1.2000000000000313</v>
      </c>
      <c r="L154" s="44">
        <f t="shared" si="20"/>
        <v>446.4589653039198</v>
      </c>
      <c r="M154" s="45">
        <f>IF(ISERR((J154+H154)/(G154+I154)),P!AK155,(J154+H154)/(G154+I154))</f>
        <v>372.04913775325679</v>
      </c>
      <c r="N154" s="46">
        <f t="shared" si="21"/>
        <v>30656.848950868367</v>
      </c>
      <c r="O154" s="46">
        <f t="shared" si="22"/>
        <v>30656.848950868367</v>
      </c>
      <c r="P154" s="47" t="b">
        <f t="shared" si="23"/>
        <v>1</v>
      </c>
      <c r="Q154" s="215" t="str">
        <f t="shared" si="24"/>
        <v>OK</v>
      </c>
      <c r="AJ154" s="64">
        <f t="shared" si="25"/>
        <v>372.04913775325679</v>
      </c>
      <c r="AK154" s="64">
        <f t="shared" si="26"/>
        <v>1.2000000000000313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10.8</v>
      </c>
      <c r="F155" s="44">
        <f t="shared" si="18"/>
        <v>5121.7627118644068</v>
      </c>
      <c r="G155" s="44">
        <f>P!AJ156</f>
        <v>11.8</v>
      </c>
      <c r="H155" s="44">
        <f>G155*P!AK156</f>
        <v>5596</v>
      </c>
      <c r="I155" s="44">
        <f>S!E154</f>
        <v>0</v>
      </c>
      <c r="J155" s="44">
        <f>I155*S!D154</f>
        <v>0</v>
      </c>
      <c r="K155" s="44">
        <f t="shared" si="19"/>
        <v>1</v>
      </c>
      <c r="L155" s="44">
        <f t="shared" si="20"/>
        <v>474.23728813559319</v>
      </c>
      <c r="M155" s="45">
        <f>IF(ISERR((J155+H155)/(G155+I155)),P!AK156,(J155+H155)/(G155+I155))</f>
        <v>474.23728813559319</v>
      </c>
      <c r="N155" s="46">
        <f t="shared" si="21"/>
        <v>5596</v>
      </c>
      <c r="O155" s="46">
        <f t="shared" si="22"/>
        <v>5596</v>
      </c>
      <c r="P155" s="47" t="b">
        <f t="shared" si="23"/>
        <v>1</v>
      </c>
      <c r="Q155" s="215" t="str">
        <f t="shared" si="24"/>
        <v>OK</v>
      </c>
      <c r="AJ155" s="64">
        <f t="shared" si="25"/>
        <v>474.23728813559319</v>
      </c>
      <c r="AK155" s="64">
        <f t="shared" si="26"/>
        <v>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4.0999999999999996</v>
      </c>
      <c r="F156" s="44">
        <f t="shared" si="18"/>
        <v>8200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8200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30</v>
      </c>
      <c r="F157" s="44">
        <f t="shared" si="18"/>
        <v>34373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4.5</v>
      </c>
      <c r="F161" s="44">
        <f t="shared" si="18"/>
        <v>2530</v>
      </c>
      <c r="G161" s="44">
        <f>P!AJ162</f>
        <v>4.5</v>
      </c>
      <c r="H161" s="44">
        <f>G161*P!AK162</f>
        <v>2530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562.22222222222217</v>
      </c>
      <c r="N161" s="46">
        <f t="shared" si="21"/>
        <v>2530</v>
      </c>
      <c r="O161" s="46">
        <f t="shared" si="22"/>
        <v>2530</v>
      </c>
      <c r="P161" s="47" t="b">
        <f t="shared" si="23"/>
        <v>1</v>
      </c>
      <c r="Q161" s="215" t="str">
        <f t="shared" si="24"/>
        <v>OK</v>
      </c>
      <c r="AJ161" s="64">
        <f t="shared" si="25"/>
        <v>562.22222222222217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6</v>
      </c>
      <c r="F162" s="44">
        <f t="shared" si="18"/>
        <v>4200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25</v>
      </c>
      <c r="F163" s="44">
        <f t="shared" si="18"/>
        <v>28750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18</v>
      </c>
      <c r="F164" s="44">
        <f t="shared" si="18"/>
        <v>2700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8</v>
      </c>
      <c r="F169" s="44">
        <f t="shared" si="18"/>
        <v>5534.2307692307695</v>
      </c>
      <c r="G169" s="44">
        <f>P!AJ170</f>
        <v>5</v>
      </c>
      <c r="H169" s="44">
        <f>G169*P!AK170</f>
        <v>3500</v>
      </c>
      <c r="I169" s="44">
        <f>S!E168</f>
        <v>3</v>
      </c>
      <c r="J169" s="44">
        <f>I169*S!D168</f>
        <v>2034.2307692307693</v>
      </c>
      <c r="K169" s="44">
        <f t="shared" si="19"/>
        <v>0</v>
      </c>
      <c r="L169" s="44">
        <f t="shared" si="20"/>
        <v>0</v>
      </c>
      <c r="M169" s="45">
        <f>IF(ISERR((J169+H169)/(G169+I169)),P!AK170,(J169+H169)/(G169+I169))</f>
        <v>691.77884615384619</v>
      </c>
      <c r="N169" s="46">
        <f t="shared" si="21"/>
        <v>5534.2307692307695</v>
      </c>
      <c r="O169" s="46">
        <f t="shared" si="22"/>
        <v>5534.2307692307695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691.77884615384619</v>
      </c>
      <c r="AK169" s="64">
        <f t="shared" si="26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16</v>
      </c>
      <c r="F170" s="44">
        <f t="shared" si="18"/>
        <v>7200</v>
      </c>
      <c r="G170" s="44">
        <f>P!AJ171</f>
        <v>16</v>
      </c>
      <c r="H170" s="44">
        <f>G170*P!AK171</f>
        <v>7200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450</v>
      </c>
      <c r="N170" s="46">
        <f t="shared" si="21"/>
        <v>7200</v>
      </c>
      <c r="O170" s="46">
        <f t="shared" si="22"/>
        <v>7200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5.5</v>
      </c>
      <c r="F173" s="44">
        <f t="shared" si="18"/>
        <v>3870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74</v>
      </c>
      <c r="F178" s="44">
        <f t="shared" si="18"/>
        <v>1735</v>
      </c>
      <c r="G178" s="44">
        <f>P!AJ179</f>
        <v>74</v>
      </c>
      <c r="H178" s="44">
        <f>G178*P!AK179</f>
        <v>1735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23.445945945945947</v>
      </c>
      <c r="N178" s="46">
        <f t="shared" si="21"/>
        <v>1735</v>
      </c>
      <c r="O178" s="46">
        <f t="shared" si="22"/>
        <v>1735</v>
      </c>
      <c r="P178" s="47" t="b">
        <f t="shared" si="23"/>
        <v>1</v>
      </c>
      <c r="Q178" s="215" t="str">
        <f t="shared" si="24"/>
        <v>OK</v>
      </c>
      <c r="AJ178" s="64">
        <f t="shared" si="25"/>
        <v>23.445945945945947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128</v>
      </c>
      <c r="F179" s="44">
        <f t="shared" si="18"/>
        <v>7445</v>
      </c>
      <c r="G179" s="44">
        <f>P!AJ180</f>
        <v>128</v>
      </c>
      <c r="H179" s="44">
        <f>G179*P!AK180</f>
        <v>7445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58.1640625</v>
      </c>
      <c r="N179" s="46">
        <f t="shared" si="21"/>
        <v>7445</v>
      </c>
      <c r="O179" s="46">
        <f t="shared" si="22"/>
        <v>7445</v>
      </c>
      <c r="P179" s="47" t="b">
        <f t="shared" si="23"/>
        <v>1</v>
      </c>
      <c r="Q179" s="215" t="str">
        <f t="shared" si="24"/>
        <v>OK</v>
      </c>
      <c r="AJ179" s="64">
        <f t="shared" si="25"/>
        <v>58.1640625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17.5</v>
      </c>
      <c r="F180" s="44">
        <f t="shared" si="18"/>
        <v>2905</v>
      </c>
      <c r="G180" s="44">
        <f>P!AJ181</f>
        <v>17.5</v>
      </c>
      <c r="H180" s="44">
        <f>G180*P!AK181</f>
        <v>2905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166</v>
      </c>
      <c r="N180" s="46">
        <f t="shared" si="21"/>
        <v>2905</v>
      </c>
      <c r="O180" s="46">
        <f t="shared" si="22"/>
        <v>2905</v>
      </c>
      <c r="P180" s="47" t="b">
        <f t="shared" si="23"/>
        <v>1</v>
      </c>
      <c r="Q180" s="215" t="str">
        <f t="shared" si="24"/>
        <v>OK</v>
      </c>
      <c r="AJ180" s="64">
        <f t="shared" si="25"/>
        <v>166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16</v>
      </c>
      <c r="F181" s="44">
        <f t="shared" si="18"/>
        <v>2600</v>
      </c>
      <c r="G181" s="44">
        <f>P!AJ182</f>
        <v>16</v>
      </c>
      <c r="H181" s="44">
        <f>G181*P!AK182</f>
        <v>2600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162.5</v>
      </c>
      <c r="N181" s="46">
        <f t="shared" si="21"/>
        <v>2600</v>
      </c>
      <c r="O181" s="46">
        <f t="shared" si="22"/>
        <v>2600</v>
      </c>
      <c r="P181" s="47" t="b">
        <f t="shared" si="23"/>
        <v>1</v>
      </c>
      <c r="Q181" s="215" t="str">
        <f t="shared" si="24"/>
        <v>OK</v>
      </c>
      <c r="AJ181" s="64">
        <f t="shared" si="25"/>
        <v>162.5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17.5</v>
      </c>
      <c r="F182" s="44">
        <f t="shared" si="18"/>
        <v>3345</v>
      </c>
      <c r="G182" s="44">
        <f>P!AJ183</f>
        <v>17.5</v>
      </c>
      <c r="H182" s="44">
        <f>G182*P!AK183</f>
        <v>3345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191.14285714285714</v>
      </c>
      <c r="N182" s="46">
        <f t="shared" si="21"/>
        <v>3345</v>
      </c>
      <c r="O182" s="46">
        <f t="shared" si="22"/>
        <v>3345</v>
      </c>
      <c r="P182" s="47" t="b">
        <f t="shared" si="23"/>
        <v>1</v>
      </c>
      <c r="Q182" s="215" t="str">
        <f t="shared" si="24"/>
        <v>OK</v>
      </c>
      <c r="AJ182" s="64">
        <f t="shared" si="25"/>
        <v>191.14285714285714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374</v>
      </c>
      <c r="F183" s="44">
        <f t="shared" si="18"/>
        <v>1851</v>
      </c>
      <c r="G183" s="44">
        <f>P!AJ184</f>
        <v>374</v>
      </c>
      <c r="H183" s="44">
        <f>G183*P!AK184</f>
        <v>1851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4.9491978609625669</v>
      </c>
      <c r="N183" s="46">
        <f t="shared" si="21"/>
        <v>1851</v>
      </c>
      <c r="O183" s="46">
        <f t="shared" si="22"/>
        <v>1851</v>
      </c>
      <c r="P183" s="47" t="b">
        <f t="shared" si="23"/>
        <v>1</v>
      </c>
      <c r="Q183" s="215" t="str">
        <f t="shared" si="24"/>
        <v>OK</v>
      </c>
      <c r="AJ183" s="64">
        <f t="shared" si="25"/>
        <v>4.9491978609625669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89</v>
      </c>
      <c r="F184" s="44">
        <f t="shared" si="18"/>
        <v>6800.0000000000009</v>
      </c>
      <c r="G184" s="44">
        <f>P!AJ185</f>
        <v>89</v>
      </c>
      <c r="H184" s="44">
        <f>G184*P!AK185</f>
        <v>6800.0000000000009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76.404494382022477</v>
      </c>
      <c r="N184" s="46">
        <f t="shared" si="21"/>
        <v>6800.0000000000009</v>
      </c>
      <c r="O184" s="46">
        <f t="shared" si="22"/>
        <v>6800.0000000000009</v>
      </c>
      <c r="P184" s="47" t="b">
        <f t="shared" si="23"/>
        <v>1</v>
      </c>
      <c r="Q184" s="215" t="str">
        <f t="shared" si="24"/>
        <v>OK</v>
      </c>
      <c r="AJ184" s="64">
        <f t="shared" si="25"/>
        <v>76.404494382022477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38</v>
      </c>
      <c r="F185" s="44">
        <f t="shared" si="18"/>
        <v>2590</v>
      </c>
      <c r="G185" s="44">
        <f>P!AJ186</f>
        <v>38</v>
      </c>
      <c r="H185" s="44">
        <f>G185*P!AK186</f>
        <v>2590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68.15789473684211</v>
      </c>
      <c r="N185" s="46">
        <f t="shared" si="21"/>
        <v>2590</v>
      </c>
      <c r="O185" s="46">
        <f t="shared" si="22"/>
        <v>2590</v>
      </c>
      <c r="P185" s="47" t="b">
        <f t="shared" si="23"/>
        <v>1</v>
      </c>
      <c r="Q185" s="215" t="str">
        <f t="shared" si="24"/>
        <v>OK</v>
      </c>
      <c r="AJ185" s="64">
        <f t="shared" si="25"/>
        <v>68.15789473684211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27</v>
      </c>
      <c r="F186" s="44">
        <f t="shared" si="18"/>
        <v>1730</v>
      </c>
      <c r="G186" s="44">
        <f>P!AJ187</f>
        <v>27</v>
      </c>
      <c r="H186" s="44">
        <f>G186*P!AK187</f>
        <v>1730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64.074074074074076</v>
      </c>
      <c r="N186" s="46">
        <f t="shared" si="21"/>
        <v>1730</v>
      </c>
      <c r="O186" s="46">
        <f t="shared" si="22"/>
        <v>1730</v>
      </c>
      <c r="P186" s="47" t="b">
        <f t="shared" si="23"/>
        <v>1</v>
      </c>
      <c r="Q186" s="215" t="str">
        <f t="shared" si="24"/>
        <v>OK</v>
      </c>
      <c r="AJ186" s="64">
        <f t="shared" si="25"/>
        <v>64.074074074074076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9</v>
      </c>
      <c r="F187" s="44">
        <f t="shared" si="18"/>
        <v>540</v>
      </c>
      <c r="G187" s="44">
        <f>P!AJ188</f>
        <v>9</v>
      </c>
      <c r="H187" s="44">
        <f>G187*P!AK188</f>
        <v>540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60</v>
      </c>
      <c r="N187" s="46">
        <f t="shared" si="21"/>
        <v>540</v>
      </c>
      <c r="O187" s="46">
        <f t="shared" si="22"/>
        <v>540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33</v>
      </c>
      <c r="F188" s="44">
        <f t="shared" si="18"/>
        <v>1395</v>
      </c>
      <c r="G188" s="44">
        <f>P!AJ189</f>
        <v>33</v>
      </c>
      <c r="H188" s="44">
        <f>G188*P!AK189</f>
        <v>1395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42.272727272727273</v>
      </c>
      <c r="N188" s="46">
        <f t="shared" si="21"/>
        <v>1395</v>
      </c>
      <c r="O188" s="46">
        <f t="shared" si="22"/>
        <v>1395</v>
      </c>
      <c r="P188" s="47" t="b">
        <f t="shared" si="23"/>
        <v>1</v>
      </c>
      <c r="Q188" s="215" t="str">
        <f t="shared" si="24"/>
        <v>OK</v>
      </c>
      <c r="AJ188" s="64">
        <f t="shared" si="25"/>
        <v>42.272727272727273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194</v>
      </c>
      <c r="F189" s="44">
        <f t="shared" si="18"/>
        <v>1134</v>
      </c>
      <c r="G189" s="44">
        <f>P!AJ190</f>
        <v>194</v>
      </c>
      <c r="H189" s="44">
        <f>G189*P!AK190</f>
        <v>1134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5.8453608247422677</v>
      </c>
      <c r="N189" s="46">
        <f t="shared" si="21"/>
        <v>1134</v>
      </c>
      <c r="O189" s="46">
        <f t="shared" si="22"/>
        <v>1134</v>
      </c>
      <c r="P189" s="47" t="b">
        <f t="shared" si="23"/>
        <v>1</v>
      </c>
      <c r="Q189" s="215" t="str">
        <f t="shared" si="24"/>
        <v>OK</v>
      </c>
      <c r="AJ189" s="64">
        <f t="shared" si="25"/>
        <v>5.8453608247422677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28</v>
      </c>
      <c r="F191" s="44">
        <f t="shared" si="18"/>
        <v>560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18"/>
        <v>300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18"/>
        <v>1280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74.900000000000006</v>
      </c>
      <c r="F195" s="44">
        <f t="shared" si="18"/>
        <v>1558</v>
      </c>
      <c r="G195" s="44">
        <f>P!AJ196</f>
        <v>74.900000000000006</v>
      </c>
      <c r="H195" s="44">
        <f>G195*P!AK196</f>
        <v>1558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20.801068090787716</v>
      </c>
      <c r="N195" s="46">
        <f t="shared" si="21"/>
        <v>1558</v>
      </c>
      <c r="O195" s="46">
        <f t="shared" si="22"/>
        <v>1558</v>
      </c>
      <c r="P195" s="47" t="b">
        <f t="shared" si="23"/>
        <v>1</v>
      </c>
      <c r="Q195" s="215" t="str">
        <f t="shared" si="24"/>
        <v>OK</v>
      </c>
      <c r="AJ195" s="64">
        <f t="shared" si="25"/>
        <v>20.801068090787716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84</v>
      </c>
      <c r="F196" s="44">
        <f t="shared" si="18"/>
        <v>2100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27"/>
        <v>2170</v>
      </c>
      <c r="G198" s="44">
        <f>P!AJ199</f>
        <v>18</v>
      </c>
      <c r="H198" s="44">
        <f>G198*P!AK199</f>
        <v>2170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120.55555555555556</v>
      </c>
      <c r="N198" s="46">
        <f t="shared" si="29"/>
        <v>2170</v>
      </c>
      <c r="O198" s="46">
        <f t="shared" si="30"/>
        <v>2170</v>
      </c>
      <c r="P198" s="47" t="b">
        <f t="shared" si="31"/>
        <v>1</v>
      </c>
      <c r="Q198" s="215" t="str">
        <f t="shared" si="32"/>
        <v>OK</v>
      </c>
      <c r="AJ198" s="64">
        <f t="shared" si="33"/>
        <v>120.55555555555556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5.5</v>
      </c>
      <c r="F199" s="44">
        <f t="shared" si="27"/>
        <v>815</v>
      </c>
      <c r="G199" s="44">
        <f>P!AJ200</f>
        <v>5.5</v>
      </c>
      <c r="H199" s="44">
        <f>G199*P!AK200</f>
        <v>815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148.18181818181819</v>
      </c>
      <c r="N199" s="46">
        <f t="shared" si="29"/>
        <v>815</v>
      </c>
      <c r="O199" s="46">
        <f t="shared" si="30"/>
        <v>815</v>
      </c>
      <c r="P199" s="47" t="b">
        <f t="shared" si="31"/>
        <v>1</v>
      </c>
      <c r="Q199" s="215" t="str">
        <f t="shared" si="32"/>
        <v>OK</v>
      </c>
      <c r="AJ199" s="64">
        <f t="shared" si="33"/>
        <v>148.18181818181819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2</v>
      </c>
      <c r="F200" s="44">
        <f t="shared" si="27"/>
        <v>270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1.5</v>
      </c>
      <c r="F201" s="44">
        <f t="shared" si="27"/>
        <v>450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1</v>
      </c>
      <c r="F202" s="44">
        <f t="shared" si="27"/>
        <v>300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23</v>
      </c>
      <c r="F204" s="44">
        <f t="shared" si="27"/>
        <v>955</v>
      </c>
      <c r="G204" s="44">
        <f>P!AJ205</f>
        <v>23</v>
      </c>
      <c r="H204" s="44">
        <f>G204*P!AK205</f>
        <v>955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41.521739130434781</v>
      </c>
      <c r="N204" s="46">
        <f t="shared" si="29"/>
        <v>955</v>
      </c>
      <c r="O204" s="46">
        <f t="shared" si="30"/>
        <v>955</v>
      </c>
      <c r="P204" s="47" t="b">
        <f t="shared" si="31"/>
        <v>1</v>
      </c>
      <c r="Q204" s="215" t="str">
        <f t="shared" si="32"/>
        <v>OK</v>
      </c>
      <c r="AJ204" s="64">
        <f t="shared" si="33"/>
        <v>41.521739130434781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34</v>
      </c>
      <c r="F205" s="44">
        <f t="shared" si="27"/>
        <v>1460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14</v>
      </c>
      <c r="F206" s="44">
        <f t="shared" si="27"/>
        <v>580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55</v>
      </c>
      <c r="F207" s="44">
        <f t="shared" si="27"/>
        <v>2075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25</v>
      </c>
      <c r="F208" s="44">
        <f t="shared" si="27"/>
        <v>1400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27"/>
        <v>575</v>
      </c>
      <c r="G212" s="44">
        <f>P!AJ213</f>
        <v>15</v>
      </c>
      <c r="H212" s="44">
        <f>G212*P!AK213</f>
        <v>575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38.333333333333336</v>
      </c>
      <c r="N212" s="46">
        <f t="shared" si="29"/>
        <v>575</v>
      </c>
      <c r="O212" s="46">
        <f t="shared" si="30"/>
        <v>575</v>
      </c>
      <c r="P212" s="47" t="b">
        <f t="shared" si="31"/>
        <v>1</v>
      </c>
      <c r="Q212" s="215" t="str">
        <f t="shared" si="32"/>
        <v>OK</v>
      </c>
      <c r="AJ212" s="64">
        <f t="shared" si="33"/>
        <v>38.333333333333336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3.56</v>
      </c>
      <c r="F213" s="44">
        <f t="shared" si="27"/>
        <v>1605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31</v>
      </c>
      <c r="F215" s="44">
        <f t="shared" si="27"/>
        <v>1860</v>
      </c>
      <c r="G215" s="44">
        <f>P!AJ216</f>
        <v>31</v>
      </c>
      <c r="H215" s="44">
        <f>G215*P!AK216</f>
        <v>1860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IF(ISERR((J215+H215)/(G215+I215)),P!AK216,(J215+H215)/(G215+I215))</f>
        <v>60</v>
      </c>
      <c r="N215" s="46">
        <f t="shared" si="29"/>
        <v>1860</v>
      </c>
      <c r="O215" s="46">
        <f t="shared" si="30"/>
        <v>1860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1</v>
      </c>
      <c r="F219" s="44">
        <f t="shared" si="27"/>
        <v>130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2</v>
      </c>
      <c r="F222" s="44">
        <f t="shared" si="27"/>
        <v>490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14.3</v>
      </c>
      <c r="F230" s="44">
        <f t="shared" si="27"/>
        <v>9724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49</v>
      </c>
      <c r="F231" s="44">
        <f t="shared" si="27"/>
        <v>39256.038844086004</v>
      </c>
      <c r="G231" s="44">
        <f>P!AJ232</f>
        <v>28</v>
      </c>
      <c r="H231" s="44">
        <f>G231*P!AK232</f>
        <v>21800</v>
      </c>
      <c r="I231" s="44">
        <f>S!E230</f>
        <v>34.949999999999989</v>
      </c>
      <c r="J231" s="44">
        <f>I231*S!D230</f>
        <v>28631.992759902314</v>
      </c>
      <c r="K231" s="44">
        <f t="shared" si="28"/>
        <v>13.949999999999989</v>
      </c>
      <c r="L231" s="44">
        <f t="shared" si="35"/>
        <v>11175.953915816312</v>
      </c>
      <c r="M231" s="45">
        <f>IF(ISERR((J231+H231)/(G231+I231)),P!AK232,(J231+H231)/(G231+I231))</f>
        <v>801.14364987930617</v>
      </c>
      <c r="N231" s="46">
        <f t="shared" si="29"/>
        <v>50431.992759902314</v>
      </c>
      <c r="O231" s="46">
        <f t="shared" si="30"/>
        <v>50431.992759902314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801.14364987930617</v>
      </c>
      <c r="AK231" s="64">
        <f t="shared" si="34"/>
        <v>13.949999999999989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3662</v>
      </c>
      <c r="F232" s="44">
        <f t="shared" si="27"/>
        <v>5126.8731314750075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2072</v>
      </c>
      <c r="L232" s="44">
        <f t="shared" si="35"/>
        <v>2900.8413785953621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8027.7145100703692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1.4000199703645571</v>
      </c>
      <c r="AK232" s="64">
        <f t="shared" si="34"/>
        <v>2072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276</v>
      </c>
      <c r="F233" s="44">
        <f t="shared" si="27"/>
        <v>6964.1319538477455</v>
      </c>
      <c r="G233" s="44">
        <f>P!AJ234</f>
        <v>285</v>
      </c>
      <c r="H233" s="44">
        <f>G233*P!AK234</f>
        <v>7200</v>
      </c>
      <c r="I233" s="44">
        <f>S!E232</f>
        <v>21</v>
      </c>
      <c r="J233" s="44">
        <f>I233*S!D232</f>
        <v>521.10281839641323</v>
      </c>
      <c r="K233" s="44">
        <f t="shared" si="28"/>
        <v>30</v>
      </c>
      <c r="L233" s="44">
        <f t="shared" si="35"/>
        <v>756.97086454866792</v>
      </c>
      <c r="M233" s="45">
        <f>IF(ISERR((J233+H233)/(G233+I233)),P!AK234,(J233+H233)/(G233+I233))</f>
        <v>25.232362151622265</v>
      </c>
      <c r="N233" s="46">
        <f t="shared" si="29"/>
        <v>7721.1028183964136</v>
      </c>
      <c r="O233" s="46">
        <f t="shared" si="30"/>
        <v>7721.1028183964136</v>
      </c>
      <c r="P233" s="47" t="b">
        <f t="shared" si="31"/>
        <v>1</v>
      </c>
      <c r="Q233" s="215" t="str">
        <f t="shared" si="32"/>
        <v>OK</v>
      </c>
      <c r="AJ233" s="64">
        <f t="shared" si="33"/>
        <v>25.232362151622265</v>
      </c>
      <c r="AK233" s="64">
        <f t="shared" si="34"/>
        <v>30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14</v>
      </c>
      <c r="F234" s="44">
        <f t="shared" si="27"/>
        <v>7000</v>
      </c>
      <c r="G234" s="44">
        <f>P!AJ235</f>
        <v>13.9</v>
      </c>
      <c r="H234" s="44">
        <f>G234*P!AK235</f>
        <v>6950</v>
      </c>
      <c r="I234" s="44">
        <f>S!E233</f>
        <v>0.10000000000000053</v>
      </c>
      <c r="J234" s="44">
        <f>I234*S!D233</f>
        <v>50.00000000000027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500</v>
      </c>
      <c r="N234" s="46">
        <f t="shared" si="29"/>
        <v>7000</v>
      </c>
      <c r="O234" s="46">
        <f t="shared" si="30"/>
        <v>7000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5</v>
      </c>
      <c r="F235" s="44">
        <f t="shared" si="27"/>
        <v>3000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13</v>
      </c>
      <c r="F238" s="44">
        <f t="shared" si="27"/>
        <v>4760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5</v>
      </c>
      <c r="F239" s="44">
        <f t="shared" si="27"/>
        <v>2500</v>
      </c>
      <c r="G239" s="44">
        <f>P!AJ240</f>
        <v>5</v>
      </c>
      <c r="H239" s="44">
        <f>G239*P!AK240</f>
        <v>2500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500</v>
      </c>
      <c r="N239" s="46">
        <f t="shared" si="29"/>
        <v>2500</v>
      </c>
      <c r="O239" s="46">
        <f t="shared" si="30"/>
        <v>2500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1044</v>
      </c>
      <c r="F244" s="44">
        <f t="shared" si="27"/>
        <v>9982</v>
      </c>
      <c r="G244" s="44">
        <f>P!AJ245</f>
        <v>1044</v>
      </c>
      <c r="H244" s="44">
        <f>G244*P!AK245</f>
        <v>9982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9.5613026819923377</v>
      </c>
      <c r="N244" s="46">
        <f t="shared" si="29"/>
        <v>9982</v>
      </c>
      <c r="O244" s="46">
        <f t="shared" si="30"/>
        <v>9982</v>
      </c>
      <c r="P244" s="47" t="b">
        <f t="shared" si="31"/>
        <v>1</v>
      </c>
      <c r="Q244" s="215" t="str">
        <f t="shared" si="32"/>
        <v>OK</v>
      </c>
      <c r="AJ244" s="64">
        <f t="shared" si="33"/>
        <v>9.5613026819923377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15.5</v>
      </c>
      <c r="F246" s="44">
        <f t="shared" si="27"/>
        <v>5424.9818824748909</v>
      </c>
      <c r="G246" s="44">
        <f>P!AJ247</f>
        <v>20</v>
      </c>
      <c r="H246" s="44">
        <f>G246*P!AK247</f>
        <v>7000</v>
      </c>
      <c r="I246" s="44">
        <f>S!E245</f>
        <v>7.25</v>
      </c>
      <c r="J246" s="44">
        <f>I246*S!D245</f>
        <v>2537.4681482219858</v>
      </c>
      <c r="K246" s="44">
        <f t="shared" si="28"/>
        <v>11.75</v>
      </c>
      <c r="L246" s="44">
        <f t="shared" si="35"/>
        <v>4112.4862657470949</v>
      </c>
      <c r="M246" s="45">
        <f>IF(ISERR((J246+H246)/(G246+I246)),P!AK247,(J246+H246)/(G246+I246))</f>
        <v>349.9988311274123</v>
      </c>
      <c r="N246" s="46">
        <f t="shared" si="29"/>
        <v>9537.4681482219858</v>
      </c>
      <c r="O246" s="46">
        <f t="shared" si="30"/>
        <v>9537.4681482219858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349.9988311274123</v>
      </c>
      <c r="AK246" s="64">
        <f t="shared" si="34"/>
        <v>11.75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727</v>
      </c>
      <c r="F247" s="44">
        <f t="shared" si="27"/>
        <v>14540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47460</v>
      </c>
      <c r="F248" s="229">
        <f t="shared" si="27"/>
        <v>47460</v>
      </c>
      <c r="G248" s="229">
        <f>P!AJ249</f>
        <v>47460</v>
      </c>
      <c r="H248" s="229">
        <f>G248*P!AK249</f>
        <v>47460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47460</v>
      </c>
      <c r="O248" s="312">
        <f t="shared" si="30"/>
        <v>47460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1590</v>
      </c>
      <c r="F249" s="44">
        <f t="shared" si="27"/>
        <v>1590</v>
      </c>
      <c r="G249" s="44">
        <f>P!AJ250</f>
        <v>1590</v>
      </c>
      <c r="H249" s="44">
        <f>G249*P!AK250</f>
        <v>1590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1590</v>
      </c>
      <c r="O249" s="46">
        <f t="shared" si="30"/>
        <v>1590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6300</v>
      </c>
      <c r="F250" s="44">
        <f t="shared" si="27"/>
        <v>6300</v>
      </c>
      <c r="G250" s="44">
        <f>P!AJ251</f>
        <v>6300</v>
      </c>
      <c r="H250" s="44">
        <f>G250*P!AK251</f>
        <v>6300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6300</v>
      </c>
      <c r="O250" s="46">
        <f t="shared" si="30"/>
        <v>6300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2481</v>
      </c>
      <c r="F251" s="44">
        <f t="shared" si="27"/>
        <v>2745</v>
      </c>
      <c r="G251" s="44">
        <f>P!AJ252</f>
        <v>2481</v>
      </c>
      <c r="H251" s="44">
        <f>G251*P!AK252</f>
        <v>2745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1.1064087061668681</v>
      </c>
      <c r="N251" s="46">
        <f t="shared" si="29"/>
        <v>2745</v>
      </c>
      <c r="O251" s="46">
        <f t="shared" si="30"/>
        <v>2745</v>
      </c>
      <c r="P251" s="47" t="b">
        <f t="shared" si="31"/>
        <v>1</v>
      </c>
      <c r="Q251" s="215" t="str">
        <f t="shared" si="32"/>
        <v>OK</v>
      </c>
      <c r="AJ251" s="64">
        <f t="shared" si="33"/>
        <v>1.1064087061668681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7200</v>
      </c>
      <c r="F252" s="44">
        <f t="shared" si="27"/>
        <v>7200</v>
      </c>
      <c r="G252" s="44">
        <f>P!AJ253</f>
        <v>7200</v>
      </c>
      <c r="H252" s="44">
        <f>G252*P!AK253</f>
        <v>7200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7200</v>
      </c>
      <c r="O252" s="46">
        <f t="shared" si="30"/>
        <v>7200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58900</v>
      </c>
      <c r="F253" s="44">
        <f t="shared" si="27"/>
        <v>58900</v>
      </c>
      <c r="G253" s="44">
        <f>P!AJ254</f>
        <v>58900</v>
      </c>
      <c r="H253" s="44">
        <f>G253*P!AK254</f>
        <v>58900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58900</v>
      </c>
      <c r="O253" s="46">
        <f t="shared" si="30"/>
        <v>58900</v>
      </c>
      <c r="P253" s="47" t="b">
        <f t="shared" si="31"/>
        <v>1</v>
      </c>
      <c r="Q253" s="215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907859.71947559086</v>
      </c>
      <c r="G254" s="155"/>
      <c r="H254" s="154">
        <f>SUM(H4:H253)</f>
        <v>885819</v>
      </c>
      <c r="I254" s="155"/>
      <c r="J254" s="154">
        <f>SUM(J4:J253)</f>
        <v>100784.0837514351</v>
      </c>
      <c r="K254" s="156"/>
      <c r="L254" s="154">
        <f>SUM(L4:L253)</f>
        <v>78743.364275844215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4"/>
      <c r="D283" s="414"/>
      <c r="E283" s="414"/>
      <c r="F283" s="414"/>
    </row>
    <row r="284" spans="3:6" ht="20.25" customHeight="1">
      <c r="C284" s="54"/>
      <c r="D284" s="55"/>
      <c r="E284" s="411"/>
      <c r="F284" s="411"/>
    </row>
    <row r="285" spans="3:6" ht="20.25" customHeight="1">
      <c r="C285" s="56"/>
      <c r="D285" s="55"/>
      <c r="E285" s="411"/>
      <c r="F285" s="411"/>
    </row>
    <row r="286" spans="3:6" ht="20.25" customHeight="1">
      <c r="C286" s="56"/>
      <c r="D286" s="55"/>
      <c r="E286" s="411"/>
      <c r="F286" s="411"/>
    </row>
    <row r="287" spans="3:6" ht="20.25" customHeight="1">
      <c r="C287" s="56"/>
      <c r="D287" s="55"/>
      <c r="E287" s="411"/>
      <c r="F287" s="411"/>
    </row>
    <row r="288" spans="3:6" ht="20.25" customHeight="1">
      <c r="C288" s="56"/>
      <c r="D288" s="55"/>
      <c r="E288" s="411"/>
      <c r="F288" s="411"/>
    </row>
    <row r="289" spans="3:6" ht="20.25" customHeight="1">
      <c r="C289" s="56"/>
      <c r="D289" s="55"/>
      <c r="E289" s="411"/>
      <c r="F289" s="411"/>
    </row>
    <row r="290" spans="3:6" ht="20.25" customHeight="1">
      <c r="C290" s="56"/>
      <c r="D290" s="55"/>
      <c r="E290" s="415"/>
      <c r="F290" s="415"/>
    </row>
    <row r="291" spans="3:6" ht="20.25" customHeight="1">
      <c r="C291" s="56"/>
      <c r="D291" s="55"/>
      <c r="E291" s="411"/>
      <c r="F291" s="411"/>
    </row>
    <row r="292" spans="3:6" ht="20.25" customHeight="1">
      <c r="C292" s="56"/>
      <c r="D292" s="55"/>
      <c r="E292" s="411"/>
      <c r="F292" s="411"/>
    </row>
    <row r="294" spans="3:6" ht="20.25" customHeight="1">
      <c r="C294" s="56"/>
      <c r="D294" s="411"/>
      <c r="E294" s="411"/>
      <c r="F294" s="411"/>
    </row>
    <row r="295" spans="3:6" ht="20.25" customHeight="1">
      <c r="C295" s="56"/>
      <c r="D295" s="411"/>
      <c r="E295" s="411"/>
      <c r="F295" s="411"/>
    </row>
    <row r="296" spans="3:6" ht="20.25" customHeight="1">
      <c r="C296" s="56"/>
      <c r="D296" s="411"/>
      <c r="E296" s="411"/>
      <c r="F296" s="411"/>
    </row>
    <row r="297" spans="3:6" ht="20.25" customHeight="1">
      <c r="C297" s="57"/>
      <c r="D297" s="411"/>
      <c r="E297" s="411"/>
      <c r="F297" s="411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93" priority="3" operator="lessThan">
      <formula>0</formula>
    </cfRule>
  </conditionalFormatting>
  <conditionalFormatting sqref="P4:P253">
    <cfRule type="cellIs" dxfId="392" priority="5" operator="equal">
      <formula>FALSE</formula>
    </cfRule>
  </conditionalFormatting>
  <conditionalFormatting sqref="Q4:Q253">
    <cfRule type="cellIs" dxfId="391" priority="4" operator="equal">
      <formula>"SHOW"</formula>
    </cfRule>
  </conditionalFormatting>
  <conditionalFormatting sqref="Q1:Q1048576">
    <cfRule type="cellIs" dxfId="390" priority="1" operator="equal">
      <formula>"OK"</formula>
    </cfRule>
    <cfRule type="cellIs" dxfId="389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P!D3+3</f>
        <v>45855</v>
      </c>
      <c r="E1" s="495"/>
      <c r="F1" s="495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18</v>
      </c>
      <c r="E5" s="203">
        <f>P!J7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3</v>
      </c>
      <c r="E8" s="203">
        <f>P!J10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3</v>
      </c>
      <c r="E10" s="203">
        <f>P!J12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10</v>
      </c>
      <c r="E13" s="203">
        <f>P!J15</f>
        <v>10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0.5</v>
      </c>
      <c r="E14" s="203">
        <f>P!J16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2</v>
      </c>
      <c r="E15" s="203">
        <f>P!J17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8</v>
      </c>
      <c r="E19" s="203">
        <f>P!J21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0.5</v>
      </c>
      <c r="E20" s="203">
        <f>P!J22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20</v>
      </c>
      <c r="E22" s="203">
        <f>P!J24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23</v>
      </c>
      <c r="E23" s="203">
        <f>P!J25</f>
        <v>0</v>
      </c>
      <c r="F23" s="301" t="str">
        <f t="shared" si="0"/>
        <v>হ্যা</v>
      </c>
      <c r="G23" s="323" t="str">
        <f t="shared" si="1"/>
        <v>--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2</v>
      </c>
      <c r="E34" s="203">
        <f>P!J36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8</v>
      </c>
      <c r="E56" s="203">
        <f>P!J58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2</v>
      </c>
      <c r="E58" s="203">
        <f>P!J60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2</v>
      </c>
      <c r="E60" s="203">
        <f>P!J62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0.3</v>
      </c>
      <c r="E61" s="203">
        <f>P!J63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0.5</v>
      </c>
      <c r="E62" s="203">
        <f>P!J64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0.1</v>
      </c>
      <c r="E65" s="203">
        <f>P!J67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0.02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0.05</v>
      </c>
      <c r="E69" s="203">
        <f>P!J71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2</v>
      </c>
      <c r="E72" s="203">
        <f>P!J74</f>
        <v>0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0.1</v>
      </c>
      <c r="E78" s="203">
        <f>P!J80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1</v>
      </c>
      <c r="E80" s="203">
        <f>P!J82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4</v>
      </c>
      <c r="E87" s="203">
        <f>P!J89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1</v>
      </c>
      <c r="E88" s="203">
        <f>P!J90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80</v>
      </c>
      <c r="E89" s="203">
        <f>P!J91</f>
        <v>77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3</v>
      </c>
      <c r="E94" s="203">
        <f>P!J96</f>
        <v>2</v>
      </c>
      <c r="F94" s="301" t="str">
        <f t="shared" si="2"/>
        <v>হ্যা</v>
      </c>
      <c r="G94" s="323" t="str">
        <f t="shared" si="3"/>
        <v>--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2</v>
      </c>
      <c r="E95" s="203">
        <f>P!J97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1</v>
      </c>
      <c r="E96" s="203">
        <f>P!J98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2</v>
      </c>
      <c r="E98" s="203">
        <f>P!J100</f>
        <v>2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0.5</v>
      </c>
      <c r="E110" s="203">
        <f>P!J112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0.5</v>
      </c>
      <c r="E113" s="203">
        <f>P!J115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1</v>
      </c>
      <c r="E123" s="203">
        <f>P!J125</f>
        <v>0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53</v>
      </c>
      <c r="E124" s="203">
        <f>P!J126</f>
        <v>65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1</v>
      </c>
      <c r="E146" s="203">
        <f>P!J148</f>
        <v>1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19</v>
      </c>
      <c r="E150" s="203">
        <f>P!J152</f>
        <v>19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24</v>
      </c>
      <c r="E151" s="203">
        <f>P!J153</f>
        <v>24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1</v>
      </c>
      <c r="E152" s="203">
        <f>P!J154</f>
        <v>1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5</v>
      </c>
      <c r="E153" s="203">
        <f>P!J155</f>
        <v>4.8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2</v>
      </c>
      <c r="E158" s="203">
        <f>P!J160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8</v>
      </c>
      <c r="E178" s="203">
        <f>P!J180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1</v>
      </c>
      <c r="E179" s="203">
        <f>P!J181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1</v>
      </c>
      <c r="E180" s="203">
        <f>P!J182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1</v>
      </c>
      <c r="E181" s="203">
        <f>P!J183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20</v>
      </c>
      <c r="E182" s="203">
        <f>P!J184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5</v>
      </c>
      <c r="E183" s="203">
        <f>P!J185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2</v>
      </c>
      <c r="E184" s="203">
        <f>P!J186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10</v>
      </c>
      <c r="E191" s="203">
        <f>P!J193</f>
        <v>10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12</v>
      </c>
      <c r="E194" s="203">
        <f>P!J196</f>
        <v>12.6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7</v>
      </c>
      <c r="E195" s="203">
        <f>P!J197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2</v>
      </c>
      <c r="E197" s="203">
        <f>P!J199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0.52</v>
      </c>
      <c r="E198" s="203">
        <f>P!J200</f>
        <v>0.5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5</v>
      </c>
      <c r="E206" s="203">
        <f>P!J208</f>
        <v>10</v>
      </c>
      <c r="F206" s="301" t="str">
        <f t="shared" si="6"/>
        <v>হ্যা</v>
      </c>
      <c r="G206" s="323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1</v>
      </c>
      <c r="E229" s="203">
        <f>P!J231</f>
        <v>1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2</v>
      </c>
      <c r="E230" s="203">
        <f>P!J232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100</v>
      </c>
      <c r="E231" s="203">
        <f>P!J233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53</v>
      </c>
      <c r="E232" s="203">
        <f>P!J234</f>
        <v>90</v>
      </c>
      <c r="F232" s="301" t="str">
        <f t="shared" si="6"/>
        <v>হ্যা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3</v>
      </c>
      <c r="E238" s="203">
        <f>P!J240</f>
        <v>3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168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3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5400</v>
      </c>
      <c r="F252" s="301"/>
      <c r="G252" s="323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P!D3+4</f>
        <v>45856</v>
      </c>
      <c r="E1" s="495"/>
      <c r="F1" s="495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18</v>
      </c>
      <c r="E5" s="203">
        <f>P!L7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5</v>
      </c>
      <c r="E6" s="203">
        <f>P!L8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3</v>
      </c>
      <c r="E8" s="203">
        <f>P!L10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2</v>
      </c>
      <c r="E9" s="203">
        <f>P!L11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12</v>
      </c>
      <c r="E13" s="203">
        <f>P!L15</f>
        <v>10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0.2</v>
      </c>
      <c r="E14" s="203">
        <f>P!L16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2</v>
      </c>
      <c r="E15" s="203">
        <f>P!L17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10</v>
      </c>
      <c r="E19" s="203">
        <f>P!L21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0.5</v>
      </c>
      <c r="E20" s="203">
        <f>P!L22</f>
        <v>0.5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1</v>
      </c>
      <c r="E21" s="203">
        <f>P!L23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90</v>
      </c>
      <c r="E22" s="203">
        <f>P!L24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2</v>
      </c>
      <c r="E34" s="203">
        <f>P!L36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8</v>
      </c>
      <c r="E56" s="203">
        <f>P!L58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2</v>
      </c>
      <c r="E58" s="203">
        <f>P!L60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2</v>
      </c>
      <c r="E60" s="203">
        <f>P!L62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0.3</v>
      </c>
      <c r="E61" s="203">
        <f>P!L63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0.4</v>
      </c>
      <c r="E62" s="203">
        <f>P!L64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0.1</v>
      </c>
      <c r="E63" s="203">
        <f>P!L65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0.1</v>
      </c>
      <c r="E65" s="203">
        <f>P!L67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0.05</v>
      </c>
      <c r="E68" s="203">
        <f>P!L70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0.1</v>
      </c>
      <c r="E69" s="203">
        <f>P!L71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0.02</v>
      </c>
      <c r="E70" s="203">
        <f>P!L72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0.4</v>
      </c>
      <c r="E75" s="203">
        <f>P!L77</f>
        <v>0.4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0.1</v>
      </c>
      <c r="E78" s="203">
        <f>P!L80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1</v>
      </c>
      <c r="E80" s="203">
        <f>P!L82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0.05</v>
      </c>
      <c r="E86" s="203">
        <f>P!L88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4</v>
      </c>
      <c r="E87" s="203">
        <f>P!L89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2</v>
      </c>
      <c r="E88" s="203">
        <f>P!L90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170</v>
      </c>
      <c r="E89" s="203">
        <f>P!L91</f>
        <v>170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1</v>
      </c>
      <c r="E92" s="203">
        <f>P!L94</f>
        <v>0</v>
      </c>
      <c r="F92" s="301" t="str">
        <f t="shared" si="2"/>
        <v>হ্যা</v>
      </c>
      <c r="G92" s="323" t="str">
        <f t="shared" si="3"/>
        <v>--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2</v>
      </c>
      <c r="E95" s="203">
        <f>P!L97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1</v>
      </c>
      <c r="E99" s="203">
        <f>P!L101</f>
        <v>0.45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2</v>
      </c>
      <c r="E100" s="203">
        <f>P!L102</f>
        <v>2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4</v>
      </c>
      <c r="E104" s="203">
        <f>P!L106</f>
        <v>4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75</v>
      </c>
      <c r="E124" s="203">
        <f>P!L126</f>
        <v>97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8</v>
      </c>
      <c r="E150" s="203">
        <f>P!L152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2</v>
      </c>
      <c r="E152" s="203">
        <f>P!L154</f>
        <v>2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2</v>
      </c>
      <c r="E161" s="203">
        <f>P!L163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8</v>
      </c>
      <c r="E169" s="203">
        <f>P!L171</f>
        <v>11</v>
      </c>
      <c r="F169" s="301" t="str">
        <f t="shared" si="4"/>
        <v>হ্যা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5</v>
      </c>
      <c r="E177" s="203">
        <f>P!L179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5</v>
      </c>
      <c r="E178" s="203">
        <f>P!L180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1</v>
      </c>
      <c r="E179" s="203">
        <f>P!L181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1</v>
      </c>
      <c r="E180" s="203">
        <f>P!L182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1</v>
      </c>
      <c r="E181" s="203">
        <f>P!L183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30</v>
      </c>
      <c r="E182" s="203">
        <f>P!L184</f>
        <v>44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5</v>
      </c>
      <c r="E183" s="203">
        <f>P!L185</f>
        <v>8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3</v>
      </c>
      <c r="E184" s="203">
        <f>P!L186</f>
        <v>3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3</v>
      </c>
      <c r="E186" s="203">
        <f>P!L188</f>
        <v>6</v>
      </c>
      <c r="F186" s="301" t="str">
        <f t="shared" si="4"/>
        <v>হ্যা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30</v>
      </c>
      <c r="E188" s="203">
        <f>P!L190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7</v>
      </c>
      <c r="E193" s="203">
        <f>P!L195</f>
        <v>12</v>
      </c>
      <c r="F193" s="301" t="str">
        <f t="shared" si="4"/>
        <v>হ্যা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22</v>
      </c>
      <c r="E194" s="203">
        <f>P!L196</f>
        <v>27.5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7</v>
      </c>
      <c r="E195" s="203">
        <f>P!L197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2</v>
      </c>
      <c r="E197" s="203">
        <f>P!L199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0.5</v>
      </c>
      <c r="E198" s="203">
        <f>P!L200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5</v>
      </c>
      <c r="E204" s="203">
        <f>P!L206</f>
        <v>0</v>
      </c>
      <c r="F204" s="301" t="str">
        <f t="shared" si="6"/>
        <v>হ্যা</v>
      </c>
      <c r="G204" s="323" t="str">
        <f t="shared" si="7"/>
        <v>--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5</v>
      </c>
      <c r="E206" s="203">
        <f>P!L208</f>
        <v>5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2</v>
      </c>
      <c r="E214" s="203">
        <f>P!L216</f>
        <v>2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3</v>
      </c>
      <c r="E230" s="203">
        <f>P!L232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165</v>
      </c>
      <c r="E231" s="203">
        <f>P!L233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75</v>
      </c>
      <c r="E233" s="203">
        <f>P!L235</f>
        <v>4.8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1</v>
      </c>
      <c r="E245" s="203">
        <f>P!L247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5000</v>
      </c>
      <c r="F252" s="301"/>
      <c r="G252" s="323" t="str">
        <f t="shared" si="7"/>
        <v>++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P!D3+5</f>
        <v>45857</v>
      </c>
      <c r="E1" s="495"/>
      <c r="F1" s="495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50</v>
      </c>
      <c r="E5" s="203">
        <f>P!N7</f>
        <v>50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8</v>
      </c>
      <c r="E6" s="203">
        <f>P!N8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8</v>
      </c>
      <c r="E8" s="203">
        <f>P!N10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2</v>
      </c>
      <c r="E9" s="203">
        <f>P!N11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4</v>
      </c>
      <c r="E10" s="203">
        <f>P!N12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30</v>
      </c>
      <c r="E13" s="203">
        <f>P!N15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5</v>
      </c>
      <c r="E14" s="203">
        <f>P!N16</f>
        <v>0.4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5</v>
      </c>
      <c r="E15" s="203">
        <f>P!N17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0.4</v>
      </c>
      <c r="E17" s="203">
        <f>P!N19</f>
        <v>0.4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20</v>
      </c>
      <c r="E19" s="203">
        <f>P!N21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4</v>
      </c>
      <c r="E20" s="203">
        <f>P!N22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1</v>
      </c>
      <c r="E21" s="203">
        <f>P!N23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235</v>
      </c>
      <c r="E22" s="203">
        <f>P!N24</f>
        <v>1440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3.0000000000000001E-3</v>
      </c>
      <c r="E29" s="203">
        <f>P!N31</f>
        <v>3.0000000000000001E-3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5</v>
      </c>
      <c r="E34" s="203">
        <f>P!N36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4</v>
      </c>
      <c r="E50" s="203">
        <f>P!N52</f>
        <v>2</v>
      </c>
      <c r="F50" s="301" t="str">
        <f t="shared" si="0"/>
        <v>হ্যা</v>
      </c>
      <c r="G50" s="323" t="str">
        <f t="shared" si="1"/>
        <v>--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2</v>
      </c>
      <c r="E51" s="203">
        <f>P!N53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300</v>
      </c>
      <c r="E54" s="203">
        <f>P!N56</f>
        <v>300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300</v>
      </c>
      <c r="E55" s="203">
        <f>P!N57</f>
        <v>300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14</v>
      </c>
      <c r="E56" s="203">
        <f>P!N58</f>
        <v>14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6</v>
      </c>
      <c r="E58" s="203">
        <f>P!N60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1</v>
      </c>
      <c r="E59" s="203">
        <f>P!N61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2</v>
      </c>
      <c r="E60" s="203">
        <f>P!N62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0.7</v>
      </c>
      <c r="E61" s="203">
        <f>P!N63</f>
        <v>1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1</v>
      </c>
      <c r="E62" s="203">
        <f>P!N64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0.1</v>
      </c>
      <c r="E63" s="203">
        <f>P!N65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0.5</v>
      </c>
      <c r="E65" s="203">
        <f>P!N67</f>
        <v>0.5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0.1</v>
      </c>
      <c r="E68" s="203">
        <f>P!N70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0.3</v>
      </c>
      <c r="E69" s="203">
        <f>P!N71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0.1</v>
      </c>
      <c r="E70" s="203">
        <f>P!N72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0.4</v>
      </c>
      <c r="E72" s="203">
        <f>P!N74</f>
        <v>0.4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2</v>
      </c>
      <c r="E75" s="203">
        <f>P!N77</f>
        <v>1.8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0.05</v>
      </c>
      <c r="E77" s="203">
        <f>P!N79</f>
        <v>0.05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0.2</v>
      </c>
      <c r="E78" s="203">
        <f>P!N80</f>
        <v>0.2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5.1999999999999998E-2</v>
      </c>
      <c r="E79" s="203">
        <f>P!N81</f>
        <v>0.05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2</v>
      </c>
      <c r="E80" s="203">
        <f>P!N82</f>
        <v>2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0.1</v>
      </c>
      <c r="E86" s="203">
        <f>P!N88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15</v>
      </c>
      <c r="E87" s="203">
        <f>P!N89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13</v>
      </c>
      <c r="E88" s="203">
        <f>P!N90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260</v>
      </c>
      <c r="E89" s="203">
        <f>P!N91</f>
        <v>260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3</v>
      </c>
      <c r="E92" s="203">
        <f>P!N94</f>
        <v>3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4</v>
      </c>
      <c r="E95" s="203">
        <f>P!N97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5</v>
      </c>
      <c r="E104" s="203">
        <f>P!N106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1</v>
      </c>
      <c r="E106" s="203">
        <f>P!N108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2</v>
      </c>
      <c r="E107" s="203">
        <f>P!N109</f>
        <v>0.9</v>
      </c>
      <c r="F107" s="301" t="str">
        <f t="shared" si="2"/>
        <v>হ্যা</v>
      </c>
      <c r="G107" s="323" t="str">
        <f t="shared" si="3"/>
        <v>--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75</v>
      </c>
      <c r="E124" s="203">
        <f>P!N126</f>
        <v>90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8</v>
      </c>
      <c r="E147" s="203">
        <f>P!N149</f>
        <v>8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58</v>
      </c>
      <c r="E150" s="203">
        <f>P!N152</f>
        <v>58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8</v>
      </c>
      <c r="E152" s="203">
        <f>P!N154</f>
        <v>8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33</v>
      </c>
      <c r="E153" s="203">
        <f>P!N155</f>
        <v>32.9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14</v>
      </c>
      <c r="E177" s="203">
        <f>P!N179</f>
        <v>14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20</v>
      </c>
      <c r="E178" s="203">
        <f>P!N180</f>
        <v>20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4</v>
      </c>
      <c r="E179" s="203">
        <f>P!N181</f>
        <v>4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2</v>
      </c>
      <c r="E180" s="203">
        <f>P!N182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3</v>
      </c>
      <c r="E181" s="203">
        <f>P!N183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60</v>
      </c>
      <c r="E182" s="203">
        <f>P!N184</f>
        <v>70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15</v>
      </c>
      <c r="E183" s="203">
        <f>P!N185</f>
        <v>17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5</v>
      </c>
      <c r="E184" s="203">
        <f>P!N186</f>
        <v>6</v>
      </c>
      <c r="F184" s="301" t="str">
        <f t="shared" si="4"/>
        <v>হ্যা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4</v>
      </c>
      <c r="E185" s="203">
        <f>P!N187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12</v>
      </c>
      <c r="E187" s="203">
        <f>P!N189</f>
        <v>13</v>
      </c>
      <c r="F187" s="301" t="str">
        <f t="shared" si="4"/>
        <v>হ্যা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10</v>
      </c>
      <c r="E194" s="203">
        <f>P!N196</f>
        <v>10.8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20</v>
      </c>
      <c r="E195" s="203">
        <f>P!N197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4</v>
      </c>
      <c r="E197" s="203">
        <f>P!N199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1</v>
      </c>
      <c r="E198" s="203">
        <f>P!N200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10</v>
      </c>
      <c r="E206" s="203">
        <f>P!N208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5</v>
      </c>
      <c r="E211" s="203">
        <f>P!N213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7</v>
      </c>
      <c r="E214" s="203">
        <f>P!N216</f>
        <v>7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10</v>
      </c>
      <c r="E230" s="203">
        <f>P!N232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545</v>
      </c>
      <c r="E231" s="203">
        <f>P!N233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5</v>
      </c>
      <c r="E245" s="203">
        <f>P!N247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9100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P!D3+6</f>
        <v>45858</v>
      </c>
      <c r="E1" s="495"/>
      <c r="F1" s="495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18</v>
      </c>
      <c r="E5" s="203">
        <f>P!P7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5</v>
      </c>
      <c r="E6" s="203">
        <f>P!P8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4</v>
      </c>
      <c r="E8" s="203">
        <f>P!P10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2</v>
      </c>
      <c r="E9" s="203">
        <f>P!P11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1</v>
      </c>
      <c r="E10" s="203">
        <f>P!P12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10</v>
      </c>
      <c r="E13" s="203">
        <f>P!P15</f>
        <v>5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0.5</v>
      </c>
      <c r="E14" s="203">
        <f>P!P16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2</v>
      </c>
      <c r="E15" s="203">
        <f>P!P17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8</v>
      </c>
      <c r="E19" s="203">
        <f>P!P21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0.5</v>
      </c>
      <c r="E20" s="203">
        <f>P!P22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2</v>
      </c>
      <c r="E21" s="203">
        <f>P!P23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2</v>
      </c>
      <c r="E34" s="203">
        <f>P!P36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4</v>
      </c>
      <c r="E38" s="203">
        <f>P!P40</f>
        <v>8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8</v>
      </c>
      <c r="E56" s="203">
        <f>P!P58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2</v>
      </c>
      <c r="E58" s="203">
        <f>P!P60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2</v>
      </c>
      <c r="E60" s="203">
        <f>P!P62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0.3</v>
      </c>
      <c r="E61" s="203">
        <f>P!P63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0.4</v>
      </c>
      <c r="E62" s="203">
        <f>P!P64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0.1</v>
      </c>
      <c r="E65" s="203">
        <f>P!P67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0.05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0.1</v>
      </c>
      <c r="E69" s="203">
        <f>P!P71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0.02</v>
      </c>
      <c r="E70" s="203">
        <f>P!P72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2</v>
      </c>
      <c r="E71" s="203">
        <f>P!P73</f>
        <v>0</v>
      </c>
      <c r="F71" s="301" t="str">
        <f t="shared" si="2"/>
        <v>হ্যা</v>
      </c>
      <c r="G71" s="323" t="str">
        <f t="shared" si="3"/>
        <v>--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0.4</v>
      </c>
      <c r="E75" s="203">
        <f>P!P77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0.1</v>
      </c>
      <c r="E78" s="203">
        <f>P!P80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0.5</v>
      </c>
      <c r="E80" s="203">
        <f>P!P82</f>
        <v>0.5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0.1</v>
      </c>
      <c r="E86" s="203">
        <f>P!P88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2</v>
      </c>
      <c r="E87" s="203">
        <f>P!P89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2</v>
      </c>
      <c r="E88" s="203">
        <f>P!P90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90</v>
      </c>
      <c r="E89" s="203">
        <f>P!P91</f>
        <v>90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2</v>
      </c>
      <c r="E95" s="203">
        <f>P!P97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1</v>
      </c>
      <c r="E98" s="203">
        <f>P!P100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3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5</v>
      </c>
      <c r="E104" s="203">
        <f>P!P106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2</v>
      </c>
      <c r="E109" s="203">
        <f>P!P111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0.5</v>
      </c>
      <c r="E118" s="203">
        <f>P!P120</f>
        <v>0.5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50</v>
      </c>
      <c r="E124" s="203">
        <f>P!P126</f>
        <v>55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5</v>
      </c>
      <c r="E126" s="203">
        <f>P!P128</f>
        <v>5.5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22</v>
      </c>
      <c r="E129" s="203">
        <f>P!P131</f>
        <v>4.8899999999999997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5</v>
      </c>
      <c r="E132" s="203">
        <f>P!P134</f>
        <v>6.66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3</v>
      </c>
      <c r="E136" s="203">
        <f>P!P138</f>
        <v>3.5</v>
      </c>
      <c r="F136" s="301" t="str">
        <f t="shared" si="4"/>
        <v>হ্যা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3</v>
      </c>
      <c r="E145" s="203">
        <f>P!P147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20</v>
      </c>
      <c r="E150" s="203">
        <f>P!P152</f>
        <v>20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1</v>
      </c>
      <c r="E152" s="203">
        <f>P!P154</f>
        <v>0</v>
      </c>
      <c r="F152" s="301" t="str">
        <f t="shared" si="4"/>
        <v>হ্যা</v>
      </c>
      <c r="G152" s="323" t="str">
        <f t="shared" si="5"/>
        <v>--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5</v>
      </c>
      <c r="E154" s="203">
        <f>P!P156</f>
        <v>5.5</v>
      </c>
      <c r="F154" s="301" t="str">
        <f t="shared" si="4"/>
        <v>হ্যা</v>
      </c>
      <c r="G154" s="323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2</v>
      </c>
      <c r="E161" s="203">
        <f>P!P163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5</v>
      </c>
      <c r="E172" s="203">
        <f>P!P174</f>
        <v>5.5</v>
      </c>
      <c r="F172" s="301" t="str">
        <f t="shared" si="4"/>
        <v>হ্যা</v>
      </c>
      <c r="G172" s="323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5</v>
      </c>
      <c r="E177" s="203">
        <f>P!P179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8</v>
      </c>
      <c r="E178" s="203">
        <f>P!P180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1</v>
      </c>
      <c r="E179" s="203">
        <f>P!P181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5</v>
      </c>
      <c r="E180" s="203">
        <f>P!P182</f>
        <v>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1</v>
      </c>
      <c r="E181" s="203">
        <f>P!P183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20</v>
      </c>
      <c r="E182" s="203">
        <f>P!P184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5</v>
      </c>
      <c r="E183" s="203">
        <f>P!P185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2</v>
      </c>
      <c r="E184" s="203">
        <f>P!P186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0.5</v>
      </c>
      <c r="E198" s="203">
        <f>P!P200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3</v>
      </c>
      <c r="E203" s="203">
        <f>P!P205</f>
        <v>3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15</v>
      </c>
      <c r="E207" s="203">
        <f>P!P209</f>
        <v>15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2</v>
      </c>
      <c r="E230" s="203">
        <f>P!P232</f>
        <v>28</v>
      </c>
      <c r="F230" s="301" t="str">
        <f t="shared" si="6"/>
        <v>হ্যা</v>
      </c>
      <c r="G230" s="323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100</v>
      </c>
      <c r="E231" s="203">
        <f>P!P233</f>
        <v>2000</v>
      </c>
      <c r="F231" s="301" t="str">
        <f t="shared" si="6"/>
        <v>হ্যা</v>
      </c>
      <c r="G231" s="323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30</v>
      </c>
      <c r="E232" s="203">
        <f>P!P234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0.5</v>
      </c>
      <c r="E245" s="203">
        <f>P!P247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3500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P!D3+7</f>
        <v>45859</v>
      </c>
      <c r="E1" s="495"/>
      <c r="F1" s="495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18</v>
      </c>
      <c r="E5" s="203">
        <f>P!R7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12</v>
      </c>
      <c r="E6" s="203">
        <f>P!R8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3</v>
      </c>
      <c r="E8" s="203">
        <f>P!R10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3</v>
      </c>
      <c r="E10" s="203">
        <f>P!R12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14</v>
      </c>
      <c r="E13" s="203">
        <f>P!R15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0.3</v>
      </c>
      <c r="E14" s="203">
        <f>P!R16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3</v>
      </c>
      <c r="E15" s="203">
        <f>P!R17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0.1</v>
      </c>
      <c r="E17" s="203">
        <f>P!R19</f>
        <v>0.1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12</v>
      </c>
      <c r="E19" s="203">
        <f>P!R21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3</v>
      </c>
      <c r="E20" s="203">
        <f>P!R22</f>
        <v>3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1</v>
      </c>
      <c r="E21" s="203">
        <f>P!R23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23</v>
      </c>
      <c r="E22" s="203">
        <f>P!R24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2E-3</v>
      </c>
      <c r="E29" s="203">
        <f>P!R31</f>
        <v>2E-3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5.0000000000000001E-3</v>
      </c>
      <c r="E30" s="203">
        <f>P!R32</f>
        <v>0</v>
      </c>
      <c r="F30" s="301" t="str">
        <f t="shared" si="0"/>
        <v>হ্যা</v>
      </c>
      <c r="G30" s="323" t="str">
        <f t="shared" si="1"/>
        <v>--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4</v>
      </c>
      <c r="E34" s="203">
        <f>P!R36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1</v>
      </c>
      <c r="E35" s="203">
        <f>P!R37</f>
        <v>0</v>
      </c>
      <c r="F35" s="301" t="str">
        <f t="shared" si="0"/>
        <v>হ্যা</v>
      </c>
      <c r="G35" s="323" t="str">
        <f t="shared" si="1"/>
        <v>--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0.5</v>
      </c>
      <c r="E36" s="203">
        <f>P!R38</f>
        <v>1</v>
      </c>
      <c r="F36" s="301" t="str">
        <f t="shared" si="0"/>
        <v>হ্যা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3</v>
      </c>
      <c r="E38" s="203">
        <f>P!R40</f>
        <v>6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1</v>
      </c>
      <c r="E39" s="203">
        <f>P!R41</f>
        <v>1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1</v>
      </c>
      <c r="E40" s="203">
        <f>P!R42</f>
        <v>1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20</v>
      </c>
      <c r="E41" s="203">
        <f>P!R43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20</v>
      </c>
      <c r="E45" s="203">
        <f>P!R47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200</v>
      </c>
      <c r="E54" s="203">
        <f>P!R56</f>
        <v>200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200</v>
      </c>
      <c r="E55" s="203">
        <f>P!R57</f>
        <v>200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8</v>
      </c>
      <c r="E56" s="203">
        <f>P!R58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3</v>
      </c>
      <c r="E58" s="203">
        <f>P!R60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3</v>
      </c>
      <c r="E60" s="203">
        <f>P!R62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0.3</v>
      </c>
      <c r="E61" s="203">
        <f>P!R63</f>
        <v>0.5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0.5</v>
      </c>
      <c r="E62" s="203">
        <f>P!R64</f>
        <v>0.5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0.2</v>
      </c>
      <c r="E65" s="203">
        <f>P!R67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2</v>
      </c>
      <c r="E66" s="203">
        <f>P!R68</f>
        <v>2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2</v>
      </c>
      <c r="E67" s="203">
        <f>P!R69</f>
        <v>2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0.05</v>
      </c>
      <c r="E68" s="203">
        <f>P!R70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0.1</v>
      </c>
      <c r="E69" s="203">
        <f>P!R71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0.05</v>
      </c>
      <c r="E70" s="203">
        <f>P!R72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2</v>
      </c>
      <c r="E71" s="203">
        <f>P!R73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0.52</v>
      </c>
      <c r="E72" s="203">
        <f>P!R74</f>
        <v>0.5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0.5</v>
      </c>
      <c r="E73" s="203">
        <f>P!R75</f>
        <v>0.5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1</v>
      </c>
      <c r="E75" s="203">
        <f>P!R77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0.05</v>
      </c>
      <c r="E77" s="203">
        <f>P!R79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0.1</v>
      </c>
      <c r="E78" s="203">
        <f>P!R80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1</v>
      </c>
      <c r="E80" s="203">
        <f>P!R82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0.1</v>
      </c>
      <c r="E86" s="203">
        <f>P!R88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9</v>
      </c>
      <c r="E87" s="203">
        <f>P!R89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4</v>
      </c>
      <c r="E88" s="203">
        <f>P!R90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250</v>
      </c>
      <c r="E89" s="203">
        <f>P!R91</f>
        <v>250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1</v>
      </c>
      <c r="E92" s="203">
        <f>P!R94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2</v>
      </c>
      <c r="E95" s="203">
        <f>P!R97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1</v>
      </c>
      <c r="E98" s="203">
        <f>P!R100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1</v>
      </c>
      <c r="E99" s="203">
        <f>P!R101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1</v>
      </c>
      <c r="E109" s="203">
        <f>P!R111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0.2</v>
      </c>
      <c r="E111" s="203">
        <f>P!R113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0.1</v>
      </c>
      <c r="E112" s="203">
        <f>P!R114</f>
        <v>0</v>
      </c>
      <c r="F112" s="301" t="str">
        <f t="shared" si="2"/>
        <v>হ্যা</v>
      </c>
      <c r="G112" s="323" t="str">
        <f t="shared" si="3"/>
        <v>--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0.05</v>
      </c>
      <c r="E113" s="203">
        <f>P!R115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0.2</v>
      </c>
      <c r="E114" s="203">
        <f>P!R116</f>
        <v>0</v>
      </c>
      <c r="F114" s="301" t="str">
        <f t="shared" si="2"/>
        <v>হ্যা</v>
      </c>
      <c r="G114" s="323" t="str">
        <f t="shared" si="3"/>
        <v>--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0.5</v>
      </c>
      <c r="E115" s="203">
        <f>P!R117</f>
        <v>0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55</v>
      </c>
      <c r="E123" s="203">
        <f>P!R125</f>
        <v>0.6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50</v>
      </c>
      <c r="E124" s="203">
        <f>P!R126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3</v>
      </c>
      <c r="E126" s="203">
        <f>P!R128</f>
        <v>2.99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2</v>
      </c>
      <c r="E130" s="203">
        <f>P!R132</f>
        <v>2.2000000000000002</v>
      </c>
      <c r="F130" s="301" t="str">
        <f t="shared" si="2"/>
        <v>হ্যা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10</v>
      </c>
      <c r="E132" s="203">
        <f>P!R134</f>
        <v>13.48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14</v>
      </c>
      <c r="E133" s="203">
        <f>P!R135</f>
        <v>14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2</v>
      </c>
      <c r="E135" s="203">
        <f>P!R137</f>
        <v>2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28</v>
      </c>
      <c r="E136" s="203">
        <f>P!R138</f>
        <v>4.75</v>
      </c>
      <c r="F136" s="301" t="str">
        <f t="shared" si="4"/>
        <v>হ্যা</v>
      </c>
      <c r="G136" s="323" t="str">
        <f t="shared" si="5"/>
        <v>--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60</v>
      </c>
      <c r="E141" s="203">
        <f>P!R143</f>
        <v>60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1.5</v>
      </c>
      <c r="E145" s="203">
        <f>P!R147</f>
        <v>1.5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1.5</v>
      </c>
      <c r="E146" s="203">
        <f>P!R148</f>
        <v>0</v>
      </c>
      <c r="F146" s="301" t="str">
        <f t="shared" si="4"/>
        <v>হ্যা</v>
      </c>
      <c r="G146" s="323" t="str">
        <f t="shared" si="5"/>
        <v>--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30</v>
      </c>
      <c r="E150" s="203">
        <f>P!R152</f>
        <v>30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28</v>
      </c>
      <c r="E151" s="203">
        <f>P!R153</f>
        <v>28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6</v>
      </c>
      <c r="E152" s="203">
        <f>P!R154</f>
        <v>10.7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7</v>
      </c>
      <c r="E153" s="203">
        <f>P!R155</f>
        <v>6.8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27</v>
      </c>
      <c r="E156" s="203">
        <f>P!R158</f>
        <v>3.7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2</v>
      </c>
      <c r="E161" s="203">
        <f>P!R163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5</v>
      </c>
      <c r="E168" s="203">
        <f>P!R170</f>
        <v>5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10</v>
      </c>
      <c r="E178" s="203">
        <f>P!R180</f>
        <v>15</v>
      </c>
      <c r="F178" s="301" t="str">
        <f t="shared" si="4"/>
        <v>হ্যা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1.5</v>
      </c>
      <c r="E179" s="203">
        <f>P!R181</f>
        <v>1.5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1</v>
      </c>
      <c r="E180" s="203">
        <f>P!R182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2</v>
      </c>
      <c r="E181" s="203">
        <f>P!R183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30</v>
      </c>
      <c r="E182" s="203">
        <f>P!R184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10</v>
      </c>
      <c r="E183" s="203">
        <f>P!R185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2</v>
      </c>
      <c r="E184" s="203">
        <f>P!R186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30</v>
      </c>
      <c r="E188" s="203">
        <f>P!R190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25</v>
      </c>
      <c r="E191" s="203">
        <f>P!R193</f>
        <v>0</v>
      </c>
      <c r="F191" s="301" t="str">
        <f t="shared" si="4"/>
        <v>হ্যা</v>
      </c>
      <c r="G191" s="323" t="str">
        <f t="shared" si="5"/>
        <v>--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8</v>
      </c>
      <c r="E193" s="203">
        <f>P!R195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1</v>
      </c>
      <c r="E197" s="203">
        <f>P!R199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0.5</v>
      </c>
      <c r="E198" s="203">
        <f>P!R200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0.2</v>
      </c>
      <c r="E199" s="203">
        <f>P!R201</f>
        <v>0.5</v>
      </c>
      <c r="F199" s="301" t="str">
        <f t="shared" si="6"/>
        <v>হ্যা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0.5</v>
      </c>
      <c r="E212" s="203">
        <f>P!R214</f>
        <v>0.56000000000000005</v>
      </c>
      <c r="F212" s="301" t="str">
        <f t="shared" si="6"/>
        <v>হ্যা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3</v>
      </c>
      <c r="E214" s="203">
        <f>P!R216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1</v>
      </c>
      <c r="E218" s="203">
        <f>P!R220</f>
        <v>1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0.2</v>
      </c>
      <c r="E221" s="203">
        <f>P!R223</f>
        <v>1</v>
      </c>
      <c r="F221" s="301" t="str">
        <f t="shared" si="6"/>
        <v>হ্যা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4</v>
      </c>
      <c r="E230" s="203">
        <f>P!R232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210</v>
      </c>
      <c r="E231" s="203">
        <f>P!R233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55</v>
      </c>
      <c r="E235" s="203">
        <f>P!R237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0.5</v>
      </c>
      <c r="E245" s="203">
        <f>P!R247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5100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P!D3+8</f>
        <v>45860</v>
      </c>
      <c r="E1" s="495"/>
      <c r="F1" s="495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18</v>
      </c>
      <c r="E5" s="203">
        <f>P!T7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3</v>
      </c>
      <c r="E8" s="203">
        <f>P!T10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3</v>
      </c>
      <c r="E10" s="203">
        <f>P!T12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10</v>
      </c>
      <c r="E13" s="203">
        <f>P!T15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0.5</v>
      </c>
      <c r="E14" s="203">
        <f>P!T16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2</v>
      </c>
      <c r="E15" s="203">
        <f>P!T17</f>
        <v>25</v>
      </c>
      <c r="F15" s="301" t="str">
        <f t="shared" si="0"/>
        <v>হ্যা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8</v>
      </c>
      <c r="E19" s="203">
        <f>P!T21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0.5</v>
      </c>
      <c r="E20" s="203">
        <f>P!T22</f>
        <v>1</v>
      </c>
      <c r="F20" s="301" t="str">
        <f t="shared" si="0"/>
        <v>হ্যা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1</v>
      </c>
      <c r="E21" s="203">
        <f>P!T23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44</v>
      </c>
      <c r="E22" s="203">
        <f>P!T24</f>
        <v>350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2</v>
      </c>
      <c r="E34" s="203">
        <f>P!T36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3</v>
      </c>
      <c r="E38" s="203">
        <f>P!T40</f>
        <v>0.5</v>
      </c>
      <c r="F38" s="301" t="str">
        <f t="shared" si="0"/>
        <v>হ্যা</v>
      </c>
      <c r="G38" s="323" t="str">
        <f t="shared" si="1"/>
        <v>--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2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6</v>
      </c>
      <c r="E56" s="203">
        <f>P!T58</f>
        <v>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2</v>
      </c>
      <c r="E58" s="203">
        <f>P!T60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2</v>
      </c>
      <c r="E60" s="203">
        <f>P!T62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0.3</v>
      </c>
      <c r="E61" s="203">
        <f>P!T63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0.4</v>
      </c>
      <c r="E62" s="203">
        <f>P!T64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0.1</v>
      </c>
      <c r="E65" s="203">
        <f>P!T67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0.05</v>
      </c>
      <c r="E68" s="203">
        <f>P!T70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0.1</v>
      </c>
      <c r="E69" s="203">
        <f>P!T71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0.02</v>
      </c>
      <c r="E70" s="203">
        <f>P!T72</f>
        <v>0.1</v>
      </c>
      <c r="F70" s="301" t="str">
        <f t="shared" si="2"/>
        <v>হ্যা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2</v>
      </c>
      <c r="E71" s="203">
        <f>P!T73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0.2</v>
      </c>
      <c r="E75" s="203">
        <f>P!T77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0.05</v>
      </c>
      <c r="E77" s="203">
        <f>P!T79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0.1</v>
      </c>
      <c r="E78" s="203">
        <f>P!T80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1</v>
      </c>
      <c r="E80" s="203">
        <f>P!T82</f>
        <v>3</v>
      </c>
      <c r="F80" s="301" t="str">
        <f t="shared" si="2"/>
        <v>হ্যা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4</v>
      </c>
      <c r="E87" s="203">
        <f>P!T89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2</v>
      </c>
      <c r="E88" s="203">
        <f>P!T90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90</v>
      </c>
      <c r="E89" s="203">
        <f>P!T91</f>
        <v>115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4</v>
      </c>
      <c r="E94" s="203">
        <f>P!T96</f>
        <v>4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2</v>
      </c>
      <c r="E95" s="203">
        <f>P!T97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1</v>
      </c>
      <c r="E96" s="203">
        <f>P!T98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0.5</v>
      </c>
      <c r="E110" s="203">
        <f>P!T112</f>
        <v>1</v>
      </c>
      <c r="F110" s="301" t="str">
        <f t="shared" si="2"/>
        <v>হ্যা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54</v>
      </c>
      <c r="E123" s="203">
        <f>P!T125</f>
        <v>1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50</v>
      </c>
      <c r="E124" s="203">
        <f>P!T126</f>
        <v>42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4</v>
      </c>
      <c r="E126" s="203">
        <f>P!T128</f>
        <v>4.5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3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7.5</v>
      </c>
      <c r="E136" s="203">
        <f>P!T138</f>
        <v>7.5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5</v>
      </c>
      <c r="E143" s="203">
        <f>P!T145</f>
        <v>5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25</v>
      </c>
      <c r="E144" s="203">
        <f>P!T146</f>
        <v>26</v>
      </c>
      <c r="F144" s="301" t="str">
        <f t="shared" si="4"/>
        <v>হ্যা</v>
      </c>
      <c r="G144" s="323" t="str">
        <f t="shared" si="5"/>
        <v>++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15</v>
      </c>
      <c r="E150" s="203">
        <f>P!T152</f>
        <v>15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1.5</v>
      </c>
      <c r="E152" s="203">
        <f>P!T154</f>
        <v>1.6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5</v>
      </c>
      <c r="E153" s="203">
        <f>P!T155</f>
        <v>10.4</v>
      </c>
      <c r="F153" s="301" t="str">
        <f t="shared" si="4"/>
        <v>হ্যা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2.5</v>
      </c>
      <c r="E158" s="203">
        <f>P!T160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2.5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5</v>
      </c>
      <c r="E177" s="203">
        <f>P!T179</f>
        <v>20</v>
      </c>
      <c r="F177" s="301" t="str">
        <f t="shared" si="4"/>
        <v>হ্যা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10</v>
      </c>
      <c r="E178" s="203">
        <f>P!T180</f>
        <v>10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1</v>
      </c>
      <c r="E179" s="203">
        <f>P!T181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1</v>
      </c>
      <c r="E180" s="203">
        <f>P!T182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1</v>
      </c>
      <c r="E181" s="203">
        <f>P!T183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30</v>
      </c>
      <c r="E182" s="203">
        <f>P!T184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5</v>
      </c>
      <c r="E183" s="203">
        <f>P!T185</f>
        <v>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2</v>
      </c>
      <c r="E184" s="203">
        <f>P!T186</f>
        <v>1.5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7</v>
      </c>
      <c r="E185" s="203">
        <f>P!T187</f>
        <v>7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15</v>
      </c>
      <c r="E187" s="203">
        <f>P!T189</f>
        <v>15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1</v>
      </c>
      <c r="E197" s="203">
        <f>P!T199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0.5</v>
      </c>
      <c r="E198" s="203">
        <f>P!T200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5</v>
      </c>
      <c r="E203" s="203">
        <f>P!T205</f>
        <v>8</v>
      </c>
      <c r="F203" s="301" t="str">
        <f t="shared" si="6"/>
        <v>হ্যা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3</v>
      </c>
      <c r="E214" s="203">
        <f>P!T216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22</v>
      </c>
      <c r="E215" s="203">
        <f>P!T217</f>
        <v>0</v>
      </c>
      <c r="F215" s="301" t="str">
        <f t="shared" si="6"/>
        <v>হ্যা</v>
      </c>
      <c r="G215" s="323" t="str">
        <f t="shared" si="7"/>
        <v>--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2</v>
      </c>
      <c r="E230" s="203">
        <f>P!T232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100</v>
      </c>
      <c r="E231" s="203">
        <f>P!T233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30</v>
      </c>
      <c r="E233" s="203">
        <f>P!T235</f>
        <v>1.5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2</v>
      </c>
      <c r="E238" s="203">
        <f>P!T240</f>
        <v>2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121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3965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90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750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3800</v>
      </c>
      <c r="F252" s="301"/>
      <c r="G252" s="323" t="str">
        <f t="shared" si="7"/>
        <v>++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P!D3+9</f>
        <v>45861</v>
      </c>
      <c r="E1" s="495"/>
      <c r="F1" s="495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14</v>
      </c>
      <c r="E5" s="203">
        <f>P!V7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2</v>
      </c>
      <c r="E8" s="203">
        <f>P!V10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2</v>
      </c>
      <c r="E9" s="203">
        <f>P!V11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5</v>
      </c>
      <c r="E13" s="203">
        <f>P!V15</f>
        <v>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0.2</v>
      </c>
      <c r="E14" s="203">
        <f>P!V16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1</v>
      </c>
      <c r="E15" s="203">
        <f>P!V17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4</v>
      </c>
      <c r="E19" s="203">
        <f>P!V21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1</v>
      </c>
      <c r="E34" s="203">
        <f>P!V36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4</v>
      </c>
      <c r="E56" s="203">
        <f>P!V58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1</v>
      </c>
      <c r="E58" s="203">
        <f>P!V60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0.04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0.05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40</v>
      </c>
      <c r="E89" s="203">
        <f>P!V91</f>
        <v>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1</v>
      </c>
      <c r="E95" s="203">
        <f>P!V97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121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30</v>
      </c>
      <c r="E124" s="203">
        <f>P!V126</f>
        <v>22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8</v>
      </c>
      <c r="E150" s="203">
        <f>P!V152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0.5</v>
      </c>
      <c r="E161" s="203">
        <f>P!V163</f>
        <v>0</v>
      </c>
      <c r="F161" s="301" t="str">
        <f t="shared" si="4"/>
        <v>হ্যা</v>
      </c>
      <c r="G161" s="323" t="str">
        <f t="shared" si="5"/>
        <v>--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5</v>
      </c>
      <c r="E169" s="203">
        <f>P!V171</f>
        <v>5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5</v>
      </c>
      <c r="E178" s="203">
        <f>P!V180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0.5</v>
      </c>
      <c r="E179" s="203">
        <f>P!V181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0.5</v>
      </c>
      <c r="E180" s="203">
        <f>P!V182</f>
        <v>0.5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0.5</v>
      </c>
      <c r="E181" s="203">
        <f>P!V183</f>
        <v>0.5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15</v>
      </c>
      <c r="E182" s="203">
        <f>P!V184</f>
        <v>15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2</v>
      </c>
      <c r="E183" s="203">
        <f>P!V185</f>
        <v>2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0.5</v>
      </c>
      <c r="E184" s="203">
        <f>P!V186</f>
        <v>0.5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3</v>
      </c>
      <c r="E186" s="203">
        <f>P!V188</f>
        <v>3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50</v>
      </c>
      <c r="E188" s="203">
        <f>P!V190</f>
        <v>50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12</v>
      </c>
      <c r="E194" s="203">
        <f>P!V196</f>
        <v>12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1</v>
      </c>
      <c r="E197" s="203">
        <f>P!V199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0.5</v>
      </c>
      <c r="E198" s="203">
        <f>P!V200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5</v>
      </c>
      <c r="E211" s="203">
        <f>P!V213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0.5</v>
      </c>
      <c r="E230" s="203">
        <f>P!V232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30</v>
      </c>
      <c r="E231" s="203">
        <f>P!V233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30</v>
      </c>
      <c r="E232" s="203">
        <f>P!V234</f>
        <v>15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 t="str">
        <f>S!Z236</f>
        <v xml:space="preserve"> </v>
      </c>
      <c r="E236" s="203">
        <f>P!V238</f>
        <v>0</v>
      </c>
      <c r="F236" s="301" t="str">
        <f t="shared" si="6"/>
        <v>হ্যা</v>
      </c>
      <c r="G236" s="323" t="e">
        <f t="shared" si="7"/>
        <v>#VALUE!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69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300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200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2600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P!D3+10</f>
        <v>45862</v>
      </c>
      <c r="E1" s="495"/>
      <c r="F1" s="495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P!D3+11</f>
        <v>45863</v>
      </c>
      <c r="E1" s="495"/>
      <c r="F1" s="495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6" t="s">
        <v>528</v>
      </c>
      <c r="B1" s="416"/>
      <c r="C1" s="416"/>
      <c r="D1" s="416"/>
      <c r="E1" s="416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6.4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16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2170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14.5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124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80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1.2000000000000002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0.53999999999999992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2.2000000000000002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0.55000000000000004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17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1.68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5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0.6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1622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11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24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2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409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3.16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556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33.69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83.240000000000009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21.125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59.5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26</v>
      </c>
      <c r="F144" s="215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221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89.899999999999977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75.900000000000006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4.5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16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128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16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17.5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374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89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38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27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9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33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194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74.900000000000006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23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31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285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13.9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5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1044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47460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1590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6300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2481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7200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58900</v>
      </c>
      <c r="F252" s="215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88" priority="2" operator="lessThan">
      <formula>0</formula>
    </cfRule>
  </conditionalFormatting>
  <conditionalFormatting sqref="F3:F252">
    <cfRule type="cellIs" dxfId="387" priority="3" operator="equal">
      <formula>"NZ"</formula>
    </cfRule>
    <cfRule type="cellIs" dxfId="386" priority="4" operator="equal">
      <formula>"OK"</formula>
    </cfRule>
  </conditionalFormatting>
  <conditionalFormatting sqref="F1:F1048576">
    <cfRule type="cellIs" dxfId="385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F20" sqref="F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1" t="s">
        <v>529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214"/>
      <c r="W1" s="65"/>
    </row>
    <row r="2" spans="1:25" ht="15" customHeight="1">
      <c r="A2" s="423" t="s">
        <v>0</v>
      </c>
      <c r="B2" s="425" t="s">
        <v>214</v>
      </c>
      <c r="C2" s="427" t="s">
        <v>1</v>
      </c>
      <c r="D2" s="429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443</v>
      </c>
      <c r="R2" s="362" t="s">
        <v>444</v>
      </c>
      <c r="S2" s="387" t="s">
        <v>445</v>
      </c>
      <c r="T2" s="34" t="s">
        <v>446</v>
      </c>
      <c r="U2" s="431" t="s">
        <v>305</v>
      </c>
      <c r="V2" s="417" t="s">
        <v>345</v>
      </c>
      <c r="W2" s="24"/>
      <c r="Y2" s="213"/>
    </row>
    <row r="3" spans="1:25" ht="12" customHeight="1">
      <c r="A3" s="424"/>
      <c r="B3" s="426"/>
      <c r="C3" s="428"/>
      <c r="D3" s="430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2"/>
      <c r="V3" s="418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20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34640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2080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14740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350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6216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0.5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2400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1420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6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1040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0.05</v>
      </c>
      <c r="N69" s="33">
        <f>P!V70</f>
        <v>0.04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3210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1280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0.05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975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156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1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1130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5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0.1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330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3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115</v>
      </c>
      <c r="N90" s="33">
        <f>P!V91</f>
        <v>40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16220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4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1100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2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2010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1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1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1290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121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3630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1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4790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42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5560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4.5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5535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3</v>
      </c>
      <c r="N133" s="33">
        <f>P!V134</f>
        <v>2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9776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7.5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7880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5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68425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26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910</v>
      </c>
      <c r="V145" s="215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15</v>
      </c>
      <c r="N151" s="33">
        <f>P!V152</f>
        <v>8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56930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1.6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14399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10.4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28253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2.5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2530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5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7200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20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1735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10</v>
      </c>
      <c r="N179" s="33">
        <f>P!V180</f>
        <v>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7445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1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2905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1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2600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1</v>
      </c>
      <c r="N182" s="33">
        <f>P!V183</f>
        <v>0.5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3345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30</v>
      </c>
      <c r="N183" s="33">
        <f>P!V184</f>
        <v>15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1851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7</v>
      </c>
      <c r="N184" s="33">
        <f>P!V185</f>
        <v>2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6800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1.5</v>
      </c>
      <c r="N185" s="33">
        <f>P!V186</f>
        <v>0.5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2590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7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1730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540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15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1395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50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1134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12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1558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2170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815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8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955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5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575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3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1860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15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7200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1.5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6950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2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2500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168</v>
      </c>
      <c r="I244" s="33">
        <f>P!L245</f>
        <v>245</v>
      </c>
      <c r="J244" s="33">
        <f>P!N245</f>
        <v>0</v>
      </c>
      <c r="K244" s="33">
        <f>P!P245</f>
        <v>25</v>
      </c>
      <c r="L244" s="33">
        <f>P!R245</f>
        <v>141</v>
      </c>
      <c r="M244" s="33">
        <f>P!T245</f>
        <v>121</v>
      </c>
      <c r="N244" s="33">
        <f>P!V245</f>
        <v>69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9982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3965</v>
      </c>
      <c r="N248" s="33">
        <f>P!V249</f>
        <v>300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47460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1590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3000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6300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90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2745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750</v>
      </c>
      <c r="N252" s="33">
        <f>P!V253</f>
        <v>200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7200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7400</v>
      </c>
      <c r="F253" s="33">
        <f>P!F254</f>
        <v>7700</v>
      </c>
      <c r="G253" s="33">
        <f>P!H254</f>
        <v>9300</v>
      </c>
      <c r="H253" s="33">
        <f>P!J254</f>
        <v>5400</v>
      </c>
      <c r="I253" s="33">
        <f>P!L254</f>
        <v>5000</v>
      </c>
      <c r="J253" s="33">
        <f>P!N254</f>
        <v>9100</v>
      </c>
      <c r="K253" s="33">
        <f>P!P254</f>
        <v>3500</v>
      </c>
      <c r="L253" s="33">
        <f>P!R254</f>
        <v>5100</v>
      </c>
      <c r="M253" s="33">
        <f>P!T254</f>
        <v>3800</v>
      </c>
      <c r="N253" s="31">
        <f>P!V254</f>
        <v>2600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58900</v>
      </c>
      <c r="V253" s="215" t="str">
        <f t="shared" si="3"/>
        <v>OK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3">
        <f>SUM(U4:U253)</f>
        <v>885819</v>
      </c>
      <c r="U254" s="434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9"/>
      <c r="K255" s="419"/>
      <c r="L255" s="419"/>
      <c r="M255" s="419"/>
      <c r="N255" s="419"/>
      <c r="O255" s="419"/>
      <c r="P255" s="419"/>
      <c r="Q255" s="419"/>
      <c r="R255" s="419"/>
      <c r="S255" s="419"/>
      <c r="T255" s="422"/>
      <c r="U255" s="419"/>
      <c r="V255"/>
      <c r="W255" s="25"/>
      <c r="X255" s="395" t="b">
        <f>T254=Topsheet!D20</f>
        <v>1</v>
      </c>
      <c r="Y255" s="395" t="s">
        <v>377</v>
      </c>
    </row>
    <row r="256" spans="1:25" ht="16.5">
      <c r="I256" s="420"/>
      <c r="J256" s="420"/>
      <c r="K256" s="420"/>
      <c r="L256" s="420"/>
      <c r="M256" s="420"/>
      <c r="N256" s="420"/>
      <c r="O256" s="420"/>
      <c r="P256" s="420"/>
      <c r="Q256" s="420"/>
      <c r="R256" s="420"/>
      <c r="S256" s="420"/>
      <c r="T256" s="420"/>
      <c r="U256" s="420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9"/>
      <c r="J260" s="419"/>
      <c r="K260" s="419"/>
      <c r="L260" s="419"/>
      <c r="M260" s="419"/>
      <c r="N260" s="419"/>
      <c r="O260" s="419"/>
      <c r="P260" s="419"/>
      <c r="Q260" s="419"/>
      <c r="R260" s="419"/>
      <c r="S260" s="419"/>
      <c r="T260" s="419"/>
      <c r="U260" s="419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84" priority="7" operator="equal">
      <formula>"NZ"</formula>
    </cfRule>
    <cfRule type="cellIs" dxfId="383" priority="8" operator="equal">
      <formula>"OK"</formula>
    </cfRule>
  </conditionalFormatting>
  <conditionalFormatting sqref="W255 V4:W253">
    <cfRule type="cellIs" dxfId="382" priority="3" operator="equal">
      <formula>"NZ"</formula>
    </cfRule>
    <cfRule type="cellIs" dxfId="381" priority="4" operator="equal">
      <formula>"OK"</formula>
    </cfRule>
  </conditionalFormatting>
  <conditionalFormatting sqref="W7">
    <cfRule type="cellIs" dxfId="380" priority="2" operator="equal">
      <formula>"×"</formula>
    </cfRule>
  </conditionalFormatting>
  <conditionalFormatting sqref="V1:V2 V4:V253 V257:V1048576">
    <cfRule type="cellIs" dxfId="379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Normal="100" workbookViewId="0">
      <pane xSplit="3" ySplit="4" topLeftCell="G244" activePane="bottomRight" state="frozen"/>
      <selection pane="topRight" activeCell="D1" sqref="D1"/>
      <selection pane="bottomLeft" activeCell="A5" sqref="A5"/>
      <selection pane="bottomRight" activeCell="I251" sqref="I251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160548</v>
      </c>
      <c r="F1" s="112" t="str">
        <f>IF(G1='2'!C59,"ঠিক","×")</f>
        <v>ঠিক</v>
      </c>
      <c r="G1" s="114">
        <f>SUM(G5:G254)</f>
        <v>122970</v>
      </c>
      <c r="H1" s="112" t="str">
        <f>IF(I1='3'!C30,"ঠিক","×")</f>
        <v>ঠিক</v>
      </c>
      <c r="I1" s="115">
        <f>SUM(I5:I254)</f>
        <v>194548</v>
      </c>
      <c r="J1" s="112" t="str">
        <f>IF(K1='4'!C30,"ঠিক","×")</f>
        <v>ঠিক</v>
      </c>
      <c r="K1" s="114">
        <f>SUM(K5:K254)</f>
        <v>42567</v>
      </c>
      <c r="L1" s="112" t="str">
        <f>IF(M1='5'!C24,"ঠিক","×")</f>
        <v>ঠিক</v>
      </c>
      <c r="M1" s="115">
        <f>SUM(M5:M254)</f>
        <v>47473</v>
      </c>
      <c r="N1" s="112" t="str">
        <f>IF(O1='6'!C20,"ঠিক","×")</f>
        <v>ঠিক</v>
      </c>
      <c r="O1" s="114">
        <f>SUM(O5:O254)</f>
        <v>113523</v>
      </c>
      <c r="P1" s="112" t="str">
        <f>IF(Q1='7'!C40,"ঠিক","×")</f>
        <v>ঠিক</v>
      </c>
      <c r="Q1" s="116">
        <f>SUM(Q5:Q254)</f>
        <v>67124</v>
      </c>
      <c r="R1" s="271" t="str">
        <f>IF(S1='8'!C42,"ঠিক","×")</f>
        <v>ঠিক</v>
      </c>
      <c r="S1" s="272">
        <f>SUM(S5:S254)</f>
        <v>73517</v>
      </c>
      <c r="T1" s="271" t="str">
        <f>IF(U1='9'!C42,"ঠিক","×")</f>
        <v>ঠিক</v>
      </c>
      <c r="U1" s="295">
        <f>SUM(U5:U254)</f>
        <v>50843</v>
      </c>
      <c r="V1" s="271" t="str">
        <f>IF(W1='10'!C42,"ঠিক","×")</f>
        <v>ঠিক</v>
      </c>
      <c r="W1" s="272">
        <f>SUM(W5:W254)</f>
        <v>12706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43" t="s">
        <v>0</v>
      </c>
      <c r="B2" s="443" t="s">
        <v>1</v>
      </c>
      <c r="C2" s="443" t="s">
        <v>2</v>
      </c>
      <c r="D2" s="444" t="s">
        <v>253</v>
      </c>
      <c r="E2" s="440"/>
      <c r="F2" s="435" t="s">
        <v>254</v>
      </c>
      <c r="G2" s="436"/>
      <c r="H2" s="439" t="s">
        <v>255</v>
      </c>
      <c r="I2" s="440"/>
      <c r="J2" s="435" t="s">
        <v>256</v>
      </c>
      <c r="K2" s="436"/>
      <c r="L2" s="439" t="s">
        <v>257</v>
      </c>
      <c r="M2" s="440"/>
      <c r="N2" s="435" t="s">
        <v>258</v>
      </c>
      <c r="O2" s="436"/>
      <c r="P2" s="439" t="s">
        <v>259</v>
      </c>
      <c r="Q2" s="458"/>
      <c r="R2" s="460" t="s">
        <v>260</v>
      </c>
      <c r="S2" s="461"/>
      <c r="T2" s="465" t="s">
        <v>371</v>
      </c>
      <c r="U2" s="455"/>
      <c r="V2" s="466" t="s">
        <v>372</v>
      </c>
      <c r="W2" s="467"/>
      <c r="X2" s="465" t="s">
        <v>373</v>
      </c>
      <c r="Y2" s="451"/>
      <c r="Z2" s="465" t="s">
        <v>381</v>
      </c>
      <c r="AA2" s="451"/>
      <c r="AB2" s="465" t="s">
        <v>429</v>
      </c>
      <c r="AC2" s="468"/>
      <c r="AD2" s="450" t="s">
        <v>430</v>
      </c>
      <c r="AE2" s="451"/>
      <c r="AF2" s="455" t="s">
        <v>431</v>
      </c>
      <c r="AG2" s="451"/>
      <c r="AH2" s="455" t="s">
        <v>442</v>
      </c>
      <c r="AI2" s="451"/>
      <c r="AJ2" s="446" t="s">
        <v>12</v>
      </c>
      <c r="AK2" s="448" t="s">
        <v>261</v>
      </c>
      <c r="AL2" s="463" t="s">
        <v>14</v>
      </c>
      <c r="AM2" s="119">
        <f>AL256</f>
        <v>885819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43"/>
      <c r="B3" s="443"/>
      <c r="C3" s="443"/>
      <c r="D3" s="445">
        <f>H!C7</f>
        <v>45852</v>
      </c>
      <c r="E3" s="442"/>
      <c r="F3" s="437">
        <f>D3+1</f>
        <v>45853</v>
      </c>
      <c r="G3" s="438"/>
      <c r="H3" s="441">
        <f>F3+1</f>
        <v>45854</v>
      </c>
      <c r="I3" s="442"/>
      <c r="J3" s="437">
        <f>H3+1</f>
        <v>45855</v>
      </c>
      <c r="K3" s="449"/>
      <c r="L3" s="441">
        <f>J3+1</f>
        <v>45856</v>
      </c>
      <c r="M3" s="442"/>
      <c r="N3" s="437">
        <f>L3+1</f>
        <v>45857</v>
      </c>
      <c r="O3" s="449"/>
      <c r="P3" s="441">
        <f>N3+1</f>
        <v>45858</v>
      </c>
      <c r="Q3" s="459"/>
      <c r="R3" s="462">
        <f>P3+1</f>
        <v>45859</v>
      </c>
      <c r="S3" s="449"/>
      <c r="T3" s="445">
        <f>R3+1</f>
        <v>45860</v>
      </c>
      <c r="U3" s="442"/>
      <c r="V3" s="437">
        <f>T3+1</f>
        <v>45861</v>
      </c>
      <c r="W3" s="449"/>
      <c r="X3" s="445">
        <f>V3+1</f>
        <v>45862</v>
      </c>
      <c r="Y3" s="452"/>
      <c r="Z3" s="445">
        <f>X3+1</f>
        <v>45863</v>
      </c>
      <c r="AA3" s="452"/>
      <c r="AB3" s="445">
        <f>Z3+1</f>
        <v>45864</v>
      </c>
      <c r="AC3" s="453"/>
      <c r="AD3" s="454">
        <f>AB3+1</f>
        <v>45865</v>
      </c>
      <c r="AE3" s="452"/>
      <c r="AF3" s="454">
        <f>AD3+1</f>
        <v>45866</v>
      </c>
      <c r="AG3" s="452"/>
      <c r="AH3" s="454">
        <f>AF3+1</f>
        <v>45867</v>
      </c>
      <c r="AI3" s="452"/>
      <c r="AJ3" s="447"/>
      <c r="AK3" s="443"/>
      <c r="AL3" s="464"/>
      <c r="AM3" s="121" t="str">
        <f>IF(ROUND(AM2,2)=ROUND(Topsheet!D20,2),"ঠিক আছে","ভুল")</f>
        <v>ঠিক আছে</v>
      </c>
    </row>
    <row r="4" spans="1:43" ht="21" customHeight="1" thickBot="1">
      <c r="A4" s="443"/>
      <c r="B4" s="443"/>
      <c r="C4" s="443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47"/>
      <c r="AK4" s="443"/>
      <c r="AL4" s="464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250</v>
      </c>
      <c r="AK7" s="382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100</v>
      </c>
      <c r="AK8" s="382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50</v>
      </c>
      <c r="AK10" s="382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25</v>
      </c>
      <c r="AK11" s="382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0.5</v>
      </c>
      <c r="AK13" s="382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403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2</v>
      </c>
      <c r="AK14" s="382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>
        <v>20</v>
      </c>
      <c r="U15" s="274">
        <v>3560</v>
      </c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195</v>
      </c>
      <c r="AK15" s="382">
        <f>IF(ISERR(AL15/AJ15),S!D13,(AL15/AJ15))</f>
        <v>177.64102564102564</v>
      </c>
      <c r="AL15" s="130">
        <f t="shared" si="1"/>
        <v>34640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>
        <v>2</v>
      </c>
      <c r="U16" s="274">
        <v>640</v>
      </c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6.4</v>
      </c>
      <c r="AK16" s="382">
        <f>IF(ISERR(AL16/AJ16),S!D14,(AL16/AJ16))</f>
        <v>325</v>
      </c>
      <c r="AL16" s="130">
        <f t="shared" si="1"/>
        <v>2080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>
        <v>25</v>
      </c>
      <c r="U17" s="274">
        <v>1000</v>
      </c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25</v>
      </c>
      <c r="AK17" s="382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1.3499999999999999</v>
      </c>
      <c r="AK19" s="382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148</v>
      </c>
      <c r="AK21" s="382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>
        <v>1</v>
      </c>
      <c r="U22" s="274">
        <v>940</v>
      </c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16</v>
      </c>
      <c r="AK22" s="382">
        <f>IF(ISERR(AL22/AJ22),S!D20,(AL22/AJ22))</f>
        <v>921.25</v>
      </c>
      <c r="AL22" s="130">
        <f t="shared" si="1"/>
        <v>14740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12</v>
      </c>
      <c r="AK23" s="382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>
        <v>350</v>
      </c>
      <c r="U24" s="274">
        <v>1120</v>
      </c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2170</v>
      </c>
      <c r="AK24" s="382">
        <f>IF(ISERR(AL24/AJ24),S!D22,(AL24/AJ24))</f>
        <v>2.8645161290322583</v>
      </c>
      <c r="AL24" s="130">
        <f t="shared" si="1"/>
        <v>6216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10</v>
      </c>
      <c r="AK25" s="382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8.0000000000000002E-3</v>
      </c>
      <c r="AK31" s="382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0.1</v>
      </c>
      <c r="AK32" s="382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7</v>
      </c>
      <c r="AK33" s="382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64</v>
      </c>
      <c r="AK36" s="382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2</v>
      </c>
      <c r="AK37" s="382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1.5</v>
      </c>
      <c r="AK38" s="382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>
        <v>0.5</v>
      </c>
      <c r="U40" s="274">
        <v>720</v>
      </c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14.5</v>
      </c>
      <c r="AK40" s="382">
        <f>IF(ISERR(AL40/AJ40),S!D38,(AL40/AJ40))</f>
        <v>165.51724137931035</v>
      </c>
      <c r="AL40" s="130">
        <f t="shared" si="1"/>
        <v>2400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3</v>
      </c>
      <c r="AK41" s="382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>
        <v>2</v>
      </c>
      <c r="U42" s="274">
        <v>160</v>
      </c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124</v>
      </c>
      <c r="AK42" s="382">
        <f>IF(ISERR(AL42/AJ42),S!D40,(AL42/AJ42))</f>
        <v>11.451612903225806</v>
      </c>
      <c r="AL42" s="130">
        <f t="shared" si="1"/>
        <v>1420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100</v>
      </c>
      <c r="AK48" s="382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11</v>
      </c>
      <c r="AK52" s="382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5</v>
      </c>
      <c r="AK53" s="382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550</v>
      </c>
      <c r="AK56" s="382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600</v>
      </c>
      <c r="AK57" s="382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>
        <v>6</v>
      </c>
      <c r="U58" s="274">
        <v>120</v>
      </c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80</v>
      </c>
      <c r="AK58" s="382">
        <f>IF(ISERR(AL58/AJ58),S!D56,(AL58/AJ58))</f>
        <v>20</v>
      </c>
      <c r="AL58" s="130">
        <f t="shared" si="1"/>
        <v>1600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6</v>
      </c>
      <c r="AK61" s="382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>
        <v>5</v>
      </c>
      <c r="U62" s="274">
        <v>550</v>
      </c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15</v>
      </c>
      <c r="AK62" s="382">
        <f>IF(ISERR(AL62/AJ62),S!D60,(AL62/AJ62))</f>
        <v>110</v>
      </c>
      <c r="AL62" s="130">
        <f t="shared" si="1"/>
        <v>1650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4</v>
      </c>
      <c r="AK63" s="382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4.5</v>
      </c>
      <c r="AK64" s="382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0.6</v>
      </c>
      <c r="AK65" s="382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>
        <v>0.1</v>
      </c>
      <c r="U67" s="274">
        <v>90</v>
      </c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1.2000000000000002</v>
      </c>
      <c r="AK67" s="382">
        <f>IF(ISERR(AL67/AJ67),S!D65,(AL67/AJ67))</f>
        <v>866.66666666666652</v>
      </c>
      <c r="AL67" s="130">
        <f t="shared" si="1"/>
        <v>1040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8</v>
      </c>
      <c r="AK68" s="382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8</v>
      </c>
      <c r="AK69" s="382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>
        <v>0.05</v>
      </c>
      <c r="U70" s="274">
        <v>300</v>
      </c>
      <c r="V70" s="126">
        <v>0.04</v>
      </c>
      <c r="W70" s="274">
        <v>270</v>
      </c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0.53999999999999992</v>
      </c>
      <c r="AK70" s="382">
        <f>IF(ISERR(AL70/AJ70),S!D68,(AL70/AJ70))</f>
        <v>5944.4444444444453</v>
      </c>
      <c r="AL70" s="130">
        <f t="shared" ref="AL70:AL133" si="3">E70+G70+I70+K70+M70+O70+Q70+S70+U70+W70+Y70+AA70+AC70+AE70+AG70+AI70</f>
        <v>3210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>
        <v>0.5</v>
      </c>
      <c r="U71" s="274">
        <v>290</v>
      </c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2.2000000000000002</v>
      </c>
      <c r="AK71" s="382">
        <f>IF(ISERR(AL71/AJ71),S!D69,(AL71/AJ71))</f>
        <v>581.81818181818176</v>
      </c>
      <c r="AL71" s="130">
        <f t="shared" si="3"/>
        <v>1280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>
        <v>0.1</v>
      </c>
      <c r="U72" s="274">
        <v>175</v>
      </c>
      <c r="V72" s="126">
        <v>0.05</v>
      </c>
      <c r="W72" s="274">
        <v>90</v>
      </c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0.55000000000000004</v>
      </c>
      <c r="AK72" s="382">
        <f>IF(ISERR(AL72/AJ72),S!D70,(AL72/AJ72))</f>
        <v>1772.7272727272725</v>
      </c>
      <c r="AL72" s="130">
        <f t="shared" si="3"/>
        <v>975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>
        <v>2</v>
      </c>
      <c r="U73" s="274">
        <v>16</v>
      </c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17</v>
      </c>
      <c r="AK73" s="382">
        <f>IF(ISERR(AL73/AJ73),S!D71,(AL73/AJ73))</f>
        <v>9.1764705882352935</v>
      </c>
      <c r="AL73" s="130">
        <f t="shared" si="3"/>
        <v>156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3.1</v>
      </c>
      <c r="AK74" s="382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>
        <v>1</v>
      </c>
      <c r="I75" s="125">
        <v>670</v>
      </c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1.68</v>
      </c>
      <c r="AK75" s="382">
        <f>IF(ISERR(AL75/AJ75),S!D73,(AL75/AJ75))</f>
        <v>672.61904761904759</v>
      </c>
      <c r="AL75" s="130">
        <f t="shared" si="3"/>
        <v>1130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0</v>
      </c>
      <c r="AK76" s="382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6.6000000000000014</v>
      </c>
      <c r="AK77" s="382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1.3</v>
      </c>
      <c r="AK78" s="382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0.65</v>
      </c>
      <c r="AK79" s="382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>
        <v>0.1</v>
      </c>
      <c r="U80" s="274">
        <v>55</v>
      </c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0.6</v>
      </c>
      <c r="AK80" s="382">
        <f>IF(ISERR(AL80/AJ80),S!D78,(AL80/AJ80))</f>
        <v>550</v>
      </c>
      <c r="AL80" s="130">
        <f t="shared" si="3"/>
        <v>330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0.1</v>
      </c>
      <c r="AK81" s="382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>
        <v>3</v>
      </c>
      <c r="U82" s="274">
        <v>540</v>
      </c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11.5</v>
      </c>
      <c r="AK82" s="382">
        <f>IF(ISERR(AL82/AJ82),S!D80,(AL82/AJ82))</f>
        <v>180</v>
      </c>
      <c r="AL82" s="130">
        <f t="shared" si="3"/>
        <v>2070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0.60000000000000009</v>
      </c>
      <c r="AK88" s="382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72</v>
      </c>
      <c r="AK89" s="382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40</v>
      </c>
      <c r="AK90" s="382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>
        <v>115</v>
      </c>
      <c r="U91" s="274">
        <v>1150</v>
      </c>
      <c r="V91" s="126">
        <v>40</v>
      </c>
      <c r="W91" s="274">
        <v>400</v>
      </c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1622</v>
      </c>
      <c r="AK91" s="382">
        <f>IF(ISERR(AL91/AJ91),S!D89,(AL91/AJ91))</f>
        <v>10</v>
      </c>
      <c r="AL91" s="130">
        <f t="shared" si="3"/>
        <v>16220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30</v>
      </c>
      <c r="AK92" s="382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5</v>
      </c>
      <c r="AK94" s="382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>
        <v>4</v>
      </c>
      <c r="U96" s="274">
        <v>400</v>
      </c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11</v>
      </c>
      <c r="AK96" s="382">
        <f>IF(ISERR(AL96/AJ96),S!D94,(AL96/AJ96))</f>
        <v>100</v>
      </c>
      <c r="AL96" s="130">
        <f t="shared" si="3"/>
        <v>1100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>
        <v>2</v>
      </c>
      <c r="U97" s="274">
        <v>170</v>
      </c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24</v>
      </c>
      <c r="AK97" s="382">
        <f>IF(ISERR(AL97/AJ97),S!D95,(AL97/AJ97))</f>
        <v>83.75</v>
      </c>
      <c r="AL97" s="130">
        <f t="shared" si="3"/>
        <v>2010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>
        <v>1</v>
      </c>
      <c r="U98" s="274">
        <v>370</v>
      </c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3</v>
      </c>
      <c r="AK98" s="382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8</v>
      </c>
      <c r="AK100" s="382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0.45</v>
      </c>
      <c r="AK101" s="382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2</v>
      </c>
      <c r="AK102" s="382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1</v>
      </c>
      <c r="AK103" s="382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4</v>
      </c>
      <c r="AK105" s="382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6</v>
      </c>
      <c r="AK106" s="382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18</v>
      </c>
      <c r="AK107" s="382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4</v>
      </c>
      <c r="AK108" s="382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1.9</v>
      </c>
      <c r="AK109" s="382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9</v>
      </c>
      <c r="AK111" s="382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>
        <v>1</v>
      </c>
      <c r="U112" s="274">
        <v>430</v>
      </c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2</v>
      </c>
      <c r="AK112" s="382">
        <f>IF(ISERR(AL112/AJ112),S!D110,(AL112/AJ112))</f>
        <v>645</v>
      </c>
      <c r="AL112" s="130">
        <f t="shared" si="3"/>
        <v>1290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2.2999999999999998</v>
      </c>
      <c r="AK114" s="382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0.2</v>
      </c>
      <c r="AK115" s="382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0.5</v>
      </c>
      <c r="AK116" s="382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1</v>
      </c>
      <c r="AK117" s="382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>
        <v>121</v>
      </c>
      <c r="W118" s="274">
        <v>1110</v>
      </c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409</v>
      </c>
      <c r="AK118" s="382">
        <f>IF(ISERR(AL118/AJ118),S!D116,(AL118/AJ118))</f>
        <v>8.875305623471883</v>
      </c>
      <c r="AL118" s="130">
        <f t="shared" si="3"/>
        <v>3630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0.5</v>
      </c>
      <c r="AK120" s="382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447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>
        <v>1</v>
      </c>
      <c r="U125" s="274">
        <v>1600</v>
      </c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3.16</v>
      </c>
      <c r="AK125" s="382">
        <f>IF(ISERR(AL125/AJ125),S!D123,(AL125/AJ125))</f>
        <v>1515.8227848101264</v>
      </c>
      <c r="AL125" s="130">
        <f t="shared" si="3"/>
        <v>4790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>
        <v>42</v>
      </c>
      <c r="U126" s="274">
        <v>420</v>
      </c>
      <c r="V126" s="126">
        <v>22</v>
      </c>
      <c r="W126" s="274">
        <v>220</v>
      </c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556</v>
      </c>
      <c r="AK126" s="382">
        <f>IF(ISERR(AL126/AJ126),S!D124,(AL126/AJ126))</f>
        <v>10</v>
      </c>
      <c r="AL126" s="130">
        <f t="shared" si="3"/>
        <v>5560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>
        <v>4.5</v>
      </c>
      <c r="U128" s="274">
        <v>729</v>
      </c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33.69</v>
      </c>
      <c r="AK128" s="382">
        <f>IF(ISERR(AL128/AJ128),S!D126,(AL128/AJ128))</f>
        <v>164.29207479964381</v>
      </c>
      <c r="AL128" s="130">
        <f t="shared" si="3"/>
        <v>5535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30.82</v>
      </c>
      <c r="AK129" s="382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2</v>
      </c>
      <c r="AK130" s="382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9.01</v>
      </c>
      <c r="AK131" s="382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9.1999999999999993</v>
      </c>
      <c r="AK132" s="382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>
        <v>3</v>
      </c>
      <c r="U134" s="274">
        <v>360</v>
      </c>
      <c r="V134" s="126">
        <v>2</v>
      </c>
      <c r="W134" s="274">
        <v>220</v>
      </c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83.240000000000009</v>
      </c>
      <c r="AK134" s="382">
        <f>IF(ISERR(AL134/AJ134),S!D132,(AL134/AJ134))</f>
        <v>117.4435367611725</v>
      </c>
      <c r="AL134" s="130">
        <f t="shared" ref="AL134:AL197" si="5">E134+G134+I134+K134+M134+O134+Q134+S134+U134+W134+Y134+AA134+AC134+AE134+AG134+AI134</f>
        <v>9776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22</v>
      </c>
      <c r="AK135" s="382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12</v>
      </c>
      <c r="AK136" s="382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5</v>
      </c>
      <c r="AK137" s="382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404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>
        <v>7.5</v>
      </c>
      <c r="U138" s="274">
        <v>2475</v>
      </c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21.125</v>
      </c>
      <c r="AK138" s="382">
        <f>IF(ISERR(AL138/AJ138),S!D136,(AL138/AJ138))</f>
        <v>373.01775147928993</v>
      </c>
      <c r="AL138" s="130">
        <f t="shared" si="5"/>
        <v>7880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309</v>
      </c>
      <c r="AK143" s="382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>
        <v>5</v>
      </c>
      <c r="U145" s="274">
        <v>5750</v>
      </c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59.5</v>
      </c>
      <c r="AK145" s="382">
        <f>IF(ISERR(AL145/AJ145),S!D143,(AL145/AJ145))</f>
        <v>1150</v>
      </c>
      <c r="AL145" s="130">
        <f t="shared" si="5"/>
        <v>68425</v>
      </c>
    </row>
    <row r="146" spans="1:38">
      <c r="A146" s="122">
        <v>142</v>
      </c>
      <c r="B146" s="123" t="s">
        <v>551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>
        <v>26</v>
      </c>
      <c r="U146" s="274">
        <v>910</v>
      </c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26</v>
      </c>
      <c r="AK146" s="382">
        <f>IF(ISERR(AL146/AJ146),S!D144,(AL146/AJ146))</f>
        <v>35</v>
      </c>
      <c r="AL146" s="130">
        <f t="shared" si="5"/>
        <v>910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8.5</v>
      </c>
      <c r="AK147" s="382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13.5</v>
      </c>
      <c r="AK148" s="382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8</v>
      </c>
      <c r="AK149" s="382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490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26.2</v>
      </c>
      <c r="AK151" s="382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>
        <v>15</v>
      </c>
      <c r="U152" s="274">
        <v>4110</v>
      </c>
      <c r="V152" s="126">
        <v>8</v>
      </c>
      <c r="W152" s="274">
        <v>1950</v>
      </c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221</v>
      </c>
      <c r="AK152" s="382">
        <f>IF(ISERR(AL152/AJ152),S!D150,(AL152/AJ152))</f>
        <v>257.6018099547511</v>
      </c>
      <c r="AL152" s="130">
        <f t="shared" si="5"/>
        <v>56930</v>
      </c>
    </row>
    <row r="153" spans="1:38">
      <c r="A153" s="122">
        <v>149</v>
      </c>
      <c r="B153" s="123" t="s">
        <v>525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52</v>
      </c>
      <c r="AK153" s="382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>
        <v>1.6</v>
      </c>
      <c r="U154" s="274">
        <v>256</v>
      </c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89.899999999999977</v>
      </c>
      <c r="AK154" s="382">
        <f>IF(ISERR(AL154/AJ154),S!D152,(AL154/AJ154))</f>
        <v>160.16685205784208</v>
      </c>
      <c r="AL154" s="130">
        <f t="shared" si="5"/>
        <v>14399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>
        <v>10.4</v>
      </c>
      <c r="U155" s="274">
        <v>3952</v>
      </c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75.900000000000006</v>
      </c>
      <c r="AK155" s="382">
        <f>IF(ISERR(AL155/AJ155),S!D153,(AL155/AJ155))</f>
        <v>372.23978919631088</v>
      </c>
      <c r="AL155" s="130">
        <f t="shared" si="5"/>
        <v>28253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11.8</v>
      </c>
      <c r="AK156" s="382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4.0999999999999996</v>
      </c>
      <c r="AK157" s="382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30</v>
      </c>
      <c r="AK158" s="382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>
        <v>2.5</v>
      </c>
      <c r="U162" s="274">
        <v>1430</v>
      </c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4.5</v>
      </c>
      <c r="AK162" s="382">
        <f>IF(ISERR(AL162/AJ162),S!D160,(AL162/AJ162))</f>
        <v>562.22222222222217</v>
      </c>
      <c r="AL162" s="130">
        <f t="shared" si="5"/>
        <v>2530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6</v>
      </c>
      <c r="AK163" s="382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25</v>
      </c>
      <c r="AK164" s="382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489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18</v>
      </c>
      <c r="AK165" s="382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5</v>
      </c>
      <c r="AK170" s="382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>
        <v>5</v>
      </c>
      <c r="W171" s="274">
        <v>2250</v>
      </c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16</v>
      </c>
      <c r="AK171" s="382">
        <f>IF(ISERR(AL171/AJ171),S!D169,(AL171/AJ171))</f>
        <v>450</v>
      </c>
      <c r="AL171" s="130">
        <f t="shared" si="5"/>
        <v>7200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5.5</v>
      </c>
      <c r="AK174" s="382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>
        <v>20</v>
      </c>
      <c r="U179" s="274">
        <v>480</v>
      </c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74</v>
      </c>
      <c r="AK179" s="382">
        <f>IF(ISERR(AL179/AJ179),S!D177,(AL179/AJ179))</f>
        <v>23.445945945945947</v>
      </c>
      <c r="AL179" s="130">
        <f t="shared" si="5"/>
        <v>1735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>
        <v>10</v>
      </c>
      <c r="U180" s="274">
        <v>600</v>
      </c>
      <c r="V180" s="126">
        <v>5</v>
      </c>
      <c r="W180" s="274">
        <v>300</v>
      </c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128</v>
      </c>
      <c r="AK180" s="382">
        <f>IF(ISERR(AL180/AJ180),S!D178,(AL180/AJ180))</f>
        <v>58.1640625</v>
      </c>
      <c r="AL180" s="130">
        <f t="shared" si="5"/>
        <v>7445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>
        <v>1</v>
      </c>
      <c r="U181" s="274">
        <v>140</v>
      </c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17.5</v>
      </c>
      <c r="AK181" s="382">
        <f>IF(ISERR(AL181/AJ181),S!D179,(AL181/AJ181))</f>
        <v>166</v>
      </c>
      <c r="AL181" s="130">
        <f t="shared" si="5"/>
        <v>2905</v>
      </c>
    </row>
    <row r="182" spans="1:38">
      <c r="A182" s="122">
        <v>178</v>
      </c>
      <c r="B182" s="123" t="s">
        <v>418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>
        <v>1</v>
      </c>
      <c r="U182" s="274">
        <v>160</v>
      </c>
      <c r="V182" s="126">
        <v>0.5</v>
      </c>
      <c r="W182" s="274">
        <v>80</v>
      </c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16</v>
      </c>
      <c r="AK182" s="382">
        <f>IF(ISERR(AL182/AJ182),S!D180,(AL182/AJ182))</f>
        <v>162.5</v>
      </c>
      <c r="AL182" s="130">
        <f t="shared" si="5"/>
        <v>2600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>
        <v>1</v>
      </c>
      <c r="U183" s="274">
        <v>160</v>
      </c>
      <c r="V183" s="126">
        <v>0.5</v>
      </c>
      <c r="W183" s="274">
        <v>75</v>
      </c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17.5</v>
      </c>
      <c r="AK183" s="382">
        <f>IF(ISERR(AL183/AJ183),S!D181,(AL183/AJ183))</f>
        <v>191.14285714285714</v>
      </c>
      <c r="AL183" s="130">
        <f t="shared" si="5"/>
        <v>3345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>
        <v>30</v>
      </c>
      <c r="U184" s="274">
        <v>180</v>
      </c>
      <c r="V184" s="126">
        <v>15</v>
      </c>
      <c r="W184" s="274">
        <v>75</v>
      </c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374</v>
      </c>
      <c r="AK184" s="382">
        <f>IF(ISERR(AL184/AJ184),S!D182,(AL184/AJ184))</f>
        <v>4.9491978609625669</v>
      </c>
      <c r="AL184" s="130">
        <f t="shared" si="5"/>
        <v>1851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>
        <v>7</v>
      </c>
      <c r="U185" s="274">
        <v>605</v>
      </c>
      <c r="V185" s="126">
        <v>2</v>
      </c>
      <c r="W185" s="274">
        <v>220</v>
      </c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89</v>
      </c>
      <c r="AK185" s="382">
        <f>IF(ISERR(AL185/AJ185),S!D183,(AL185/AJ185))</f>
        <v>76.404494382022477</v>
      </c>
      <c r="AL185" s="130">
        <f t="shared" si="5"/>
        <v>6800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>
        <v>1.5</v>
      </c>
      <c r="U186" s="274">
        <v>170</v>
      </c>
      <c r="V186" s="126">
        <v>0.5</v>
      </c>
      <c r="W186" s="274">
        <v>30</v>
      </c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38</v>
      </c>
      <c r="AK186" s="382">
        <f>IF(ISERR(AL186/AJ186),S!D184,(AL186/AJ186))</f>
        <v>68.15789473684211</v>
      </c>
      <c r="AL186" s="130">
        <f t="shared" si="5"/>
        <v>2590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>
        <v>7</v>
      </c>
      <c r="U187" s="274">
        <v>490</v>
      </c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27</v>
      </c>
      <c r="AK187" s="382">
        <f>IF(ISERR(AL187/AJ187),S!D185,(AL187/AJ187))</f>
        <v>64.074074074074076</v>
      </c>
      <c r="AL187" s="130">
        <f t="shared" si="5"/>
        <v>1730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>
        <v>3</v>
      </c>
      <c r="W188" s="274">
        <v>180</v>
      </c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9</v>
      </c>
      <c r="AK188" s="382">
        <f>IF(ISERR(AL188/AJ188),S!D186,(AL188/AJ188))</f>
        <v>60</v>
      </c>
      <c r="AL188" s="130">
        <f t="shared" si="5"/>
        <v>540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>
        <v>15</v>
      </c>
      <c r="U189" s="274">
        <v>675</v>
      </c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33</v>
      </c>
      <c r="AK189" s="382">
        <f>IF(ISERR(AL189/AJ189),S!D187,(AL189/AJ189))</f>
        <v>42.272727272727273</v>
      </c>
      <c r="AL189" s="130">
        <f t="shared" si="5"/>
        <v>1395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>
        <v>50</v>
      </c>
      <c r="W190" s="274">
        <v>300</v>
      </c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194</v>
      </c>
      <c r="AK190" s="382">
        <f>IF(ISERR(AL190/AJ190),S!D188,(AL190/AJ190))</f>
        <v>5.8453608247422677</v>
      </c>
      <c r="AL190" s="130">
        <f t="shared" si="5"/>
        <v>1134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28</v>
      </c>
      <c r="AK192" s="382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10</v>
      </c>
      <c r="AK193" s="382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32</v>
      </c>
      <c r="AK195" s="382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>
        <v>12</v>
      </c>
      <c r="W196" s="274">
        <v>240</v>
      </c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74.900000000000006</v>
      </c>
      <c r="AK196" s="382">
        <f>IF(ISERR(AL196/AJ196),S!D194,(AL196/AJ196))</f>
        <v>20.801068090787716</v>
      </c>
      <c r="AL196" s="130">
        <f t="shared" si="5"/>
        <v>1558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84</v>
      </c>
      <c r="AK197" s="382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>
        <v>1</v>
      </c>
      <c r="U199" s="274">
        <v>130</v>
      </c>
      <c r="V199" s="126">
        <v>1</v>
      </c>
      <c r="W199" s="274">
        <v>130</v>
      </c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18</v>
      </c>
      <c r="AK199" s="382">
        <f>IF(ISERR(AL199/AJ199),S!D197,(AL199/AJ199))</f>
        <v>120.55555555555556</v>
      </c>
      <c r="AL199" s="130">
        <f t="shared" si="7"/>
        <v>2170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>
        <v>0.5</v>
      </c>
      <c r="U200" s="274">
        <v>90</v>
      </c>
      <c r="V200" s="126">
        <v>0.5</v>
      </c>
      <c r="W200" s="274">
        <v>70</v>
      </c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5.5</v>
      </c>
      <c r="AK200" s="382">
        <f>IF(ISERR(AL200/AJ200),S!D198,(AL200/AJ200))</f>
        <v>148.18181818181819</v>
      </c>
      <c r="AL200" s="130">
        <f t="shared" si="7"/>
        <v>815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2</v>
      </c>
      <c r="AK201" s="382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1.5</v>
      </c>
      <c r="AK202" s="382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1</v>
      </c>
      <c r="AK203" s="382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>
        <v>8</v>
      </c>
      <c r="U205" s="274">
        <v>400</v>
      </c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23</v>
      </c>
      <c r="AK205" s="382">
        <f>IF(ISERR(AL205/AJ205),S!D203,(AL205/AJ205))</f>
        <v>41.521739130434781</v>
      </c>
      <c r="AL205" s="130">
        <f t="shared" si="7"/>
        <v>955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34</v>
      </c>
      <c r="AK206" s="382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14</v>
      </c>
      <c r="AK207" s="382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55</v>
      </c>
      <c r="AK208" s="382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25</v>
      </c>
      <c r="AK209" s="382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>
        <v>5</v>
      </c>
      <c r="W213" s="274">
        <v>225</v>
      </c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15</v>
      </c>
      <c r="AK213" s="382">
        <f>IF(ISERR(AL213/AJ213),S!D211,(AL213/AJ213))</f>
        <v>38.333333333333336</v>
      </c>
      <c r="AL213" s="130">
        <f t="shared" si="7"/>
        <v>575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3.56</v>
      </c>
      <c r="AK214" s="382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>
        <v>3</v>
      </c>
      <c r="U216" s="274">
        <v>180</v>
      </c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31</v>
      </c>
      <c r="AK216" s="382">
        <f>IF(ISERR(AL216/AJ216),S!D214,(AL216/AJ216))</f>
        <v>60</v>
      </c>
      <c r="AL216" s="130">
        <f t="shared" si="7"/>
        <v>1860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1</v>
      </c>
      <c r="AK220" s="382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2</v>
      </c>
      <c r="AK223" s="382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14.3</v>
      </c>
      <c r="AK231" s="382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28</v>
      </c>
      <c r="AK232" s="382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2000</v>
      </c>
      <c r="AK233" s="382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>
        <v>15</v>
      </c>
      <c r="W234" s="274">
        <v>450</v>
      </c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285</v>
      </c>
      <c r="AK234" s="382">
        <f>IF(ISERR(AL234/AJ234),S!D232,(AL234/AJ234))</f>
        <v>25.263157894736842</v>
      </c>
      <c r="AL234" s="130">
        <f t="shared" si="7"/>
        <v>7200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>
        <v>1.5</v>
      </c>
      <c r="U235" s="274">
        <v>750</v>
      </c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13.9</v>
      </c>
      <c r="AK235" s="382">
        <f>IF(ISERR(AL235/AJ235),S!D233,(AL235/AJ235))</f>
        <v>500</v>
      </c>
      <c r="AL235" s="130">
        <f t="shared" si="7"/>
        <v>6950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5</v>
      </c>
      <c r="AK236" s="382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13</v>
      </c>
      <c r="AK239" s="382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553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>
        <v>2</v>
      </c>
      <c r="U240" s="274">
        <v>1000</v>
      </c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5</v>
      </c>
      <c r="AK240" s="382">
        <f>IF(ISERR(AL240/AJ240),S!D238,(AL240/AJ240))</f>
        <v>500</v>
      </c>
      <c r="AL240" s="130">
        <f t="shared" si="7"/>
        <v>2500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>
        <v>168</v>
      </c>
      <c r="K245" s="125">
        <v>1650</v>
      </c>
      <c r="L245" s="126">
        <v>245</v>
      </c>
      <c r="M245" s="125">
        <v>2205</v>
      </c>
      <c r="N245" s="124"/>
      <c r="O245" s="125"/>
      <c r="P245" s="126">
        <v>25</v>
      </c>
      <c r="Q245" s="127">
        <v>250</v>
      </c>
      <c r="R245" s="126">
        <v>141</v>
      </c>
      <c r="S245" s="274">
        <v>1299</v>
      </c>
      <c r="T245" s="263">
        <v>121</v>
      </c>
      <c r="U245" s="274">
        <v>1180</v>
      </c>
      <c r="V245" s="126">
        <v>69</v>
      </c>
      <c r="W245" s="274">
        <v>621</v>
      </c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1044</v>
      </c>
      <c r="AK245" s="382">
        <f>IF(ISERR(AL245/AJ245),S!D243,(AL245/AJ245))</f>
        <v>9.5613026819923377</v>
      </c>
      <c r="AL245" s="130">
        <f t="shared" si="7"/>
        <v>9982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20</v>
      </c>
      <c r="AK247" s="382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727</v>
      </c>
      <c r="AK248" s="382">
        <f>IF(ISERR(AL248/AJ248),S!D246,(AL248/AJ248))</f>
        <v>20</v>
      </c>
      <c r="AL248" s="130">
        <f t="shared" si="7"/>
        <v>14540</v>
      </c>
    </row>
    <row r="249" spans="1:41" s="383" customFormat="1" ht="52.5" customHeight="1">
      <c r="A249" s="399">
        <v>245</v>
      </c>
      <c r="B249" s="400" t="s">
        <v>432</v>
      </c>
      <c r="C249" s="399" t="s">
        <v>10</v>
      </c>
      <c r="D249" s="401">
        <f>M!C11</f>
        <v>5165</v>
      </c>
      <c r="E249" s="402">
        <f>D249</f>
        <v>5165</v>
      </c>
      <c r="F249" s="401">
        <f>M!C23</f>
        <v>3300</v>
      </c>
      <c r="G249" s="402">
        <f>F249</f>
        <v>3300</v>
      </c>
      <c r="H249" s="401">
        <f>M!C34</f>
        <v>15450</v>
      </c>
      <c r="I249" s="402">
        <f>H249</f>
        <v>15450</v>
      </c>
      <c r="J249" s="401">
        <f>M!C47</f>
        <v>5030</v>
      </c>
      <c r="K249" s="402">
        <f>J249</f>
        <v>5030</v>
      </c>
      <c r="L249" s="401"/>
      <c r="M249" s="402"/>
      <c r="N249" s="401">
        <f>M!C69</f>
        <v>5100</v>
      </c>
      <c r="O249" s="402">
        <f>N249</f>
        <v>5100</v>
      </c>
      <c r="P249" s="401">
        <f>M!C83</f>
        <v>7080</v>
      </c>
      <c r="Q249" s="402">
        <f>P249</f>
        <v>7080</v>
      </c>
      <c r="R249" s="401">
        <f>M!C99</f>
        <v>2070</v>
      </c>
      <c r="S249" s="402">
        <f>R249</f>
        <v>2070</v>
      </c>
      <c r="T249" s="401">
        <f>M!C115</f>
        <v>3965</v>
      </c>
      <c r="U249" s="402">
        <f>T249</f>
        <v>3965</v>
      </c>
      <c r="V249" s="401">
        <f>M!C131</f>
        <v>300</v>
      </c>
      <c r="W249" s="402">
        <f>V249</f>
        <v>300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47460</v>
      </c>
      <c r="AK249" s="402">
        <f>IF(ISERR(AL249/AJ249),S!D247,(AL249/AJ249))</f>
        <v>1</v>
      </c>
      <c r="AL249" s="403">
        <f t="shared" si="7"/>
        <v>47460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>
        <v>60</v>
      </c>
      <c r="U250" s="274">
        <v>60</v>
      </c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1590</v>
      </c>
      <c r="AK250" s="382">
        <f>IF(ISERR(AL250/AJ250),S!D248,(AL250/AJ250))</f>
        <v>1</v>
      </c>
      <c r="AL250" s="130">
        <f t="shared" si="7"/>
        <v>1590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>
        <v>3000</v>
      </c>
      <c r="I251" s="125">
        <v>3000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6300</v>
      </c>
      <c r="AK251" s="382">
        <f>IF(ISERR(AL251/AJ251),S!D249,(AL251/AJ251))</f>
        <v>1</v>
      </c>
      <c r="AL251" s="130">
        <f t="shared" si="7"/>
        <v>6300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>
        <v>90</v>
      </c>
      <c r="U252" s="274">
        <v>90</v>
      </c>
      <c r="V252" s="126">
        <v>100</v>
      </c>
      <c r="W252" s="274">
        <v>100</v>
      </c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2481</v>
      </c>
      <c r="AK252" s="382">
        <f>IF(ISERR(AL252/AJ252),S!D250,(AL252/AJ252))</f>
        <v>1.1064087061668681</v>
      </c>
      <c r="AL252" s="130">
        <f t="shared" si="7"/>
        <v>2745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>
        <v>750</v>
      </c>
      <c r="U253" s="274">
        <v>750</v>
      </c>
      <c r="V253" s="126">
        <v>200</v>
      </c>
      <c r="W253" s="274">
        <v>200</v>
      </c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7200</v>
      </c>
      <c r="AK253" s="382">
        <f>IF(ISERR(AL253/AJ253),S!D251,(AL253/AJ253))</f>
        <v>1</v>
      </c>
      <c r="AL253" s="130">
        <f t="shared" si="7"/>
        <v>7200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>
        <v>7400</v>
      </c>
      <c r="E254" s="144">
        <v>7400</v>
      </c>
      <c r="F254" s="310">
        <v>7700</v>
      </c>
      <c r="G254" s="125">
        <v>7700</v>
      </c>
      <c r="H254" s="126">
        <v>9300</v>
      </c>
      <c r="I254" s="125">
        <v>9300</v>
      </c>
      <c r="J254" s="124">
        <v>5400</v>
      </c>
      <c r="K254" s="125">
        <v>5400</v>
      </c>
      <c r="L254" s="126">
        <v>5000</v>
      </c>
      <c r="M254" s="125">
        <v>5000</v>
      </c>
      <c r="N254" s="124">
        <v>9100</v>
      </c>
      <c r="O254" s="125">
        <v>9100</v>
      </c>
      <c r="P254" s="126">
        <v>3500</v>
      </c>
      <c r="Q254" s="127">
        <v>3500</v>
      </c>
      <c r="R254" s="277">
        <v>5100</v>
      </c>
      <c r="S254" s="276">
        <v>5100</v>
      </c>
      <c r="T254" s="273">
        <v>3800</v>
      </c>
      <c r="U254" s="275">
        <v>3800</v>
      </c>
      <c r="V254" s="126">
        <v>2600</v>
      </c>
      <c r="W254" s="274">
        <v>2600</v>
      </c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58900</v>
      </c>
      <c r="AK254" s="382">
        <f>IF(ISERR(AL254/AJ254),S!D252,(AL254/AJ254))</f>
        <v>1</v>
      </c>
      <c r="AL254" s="130">
        <f t="shared" si="7"/>
        <v>58900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885819</v>
      </c>
      <c r="AM256" s="141"/>
      <c r="AN256" s="141"/>
      <c r="AO256" s="131"/>
    </row>
    <row r="257" spans="18:41">
      <c r="R257" s="456"/>
      <c r="S257" s="456"/>
      <c r="T257" s="456"/>
      <c r="U257" s="456"/>
      <c r="V257" s="456"/>
      <c r="W257" s="456"/>
      <c r="X257" s="456"/>
      <c r="Y257" s="456"/>
      <c r="Z257" s="456"/>
      <c r="AA257" s="456"/>
      <c r="AB257" s="456"/>
      <c r="AC257" s="456"/>
      <c r="AD257" s="456"/>
      <c r="AE257" s="456"/>
      <c r="AF257" s="456"/>
      <c r="AG257" s="456"/>
      <c r="AH257" s="456"/>
      <c r="AI257" s="456"/>
      <c r="AJ257" s="456"/>
      <c r="AK257" s="456"/>
      <c r="AL257" s="457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378" priority="58" operator="equal">
      <formula>"ঠিক"</formula>
    </cfRule>
    <cfRule type="cellIs" dxfId="377" priority="59" operator="equal">
      <formula>"×"</formula>
    </cfRule>
    <cfRule type="cellIs" dxfId="376" priority="60" operator="equal">
      <formula>"OK"</formula>
    </cfRule>
  </conditionalFormatting>
  <conditionalFormatting sqref="F1">
    <cfRule type="cellIs" dxfId="375" priority="55" operator="equal">
      <formula>"ঠিক"</formula>
    </cfRule>
    <cfRule type="cellIs" dxfId="374" priority="56" operator="equal">
      <formula>"×"</formula>
    </cfRule>
    <cfRule type="cellIs" dxfId="373" priority="57" operator="equal">
      <formula>"OK"</formula>
    </cfRule>
  </conditionalFormatting>
  <conditionalFormatting sqref="H1">
    <cfRule type="cellIs" dxfId="372" priority="52" operator="equal">
      <formula>"ঠিক"</formula>
    </cfRule>
    <cfRule type="cellIs" dxfId="371" priority="53" operator="equal">
      <formula>"×"</formula>
    </cfRule>
    <cfRule type="cellIs" dxfId="370" priority="54" operator="equal">
      <formula>"OK"</formula>
    </cfRule>
  </conditionalFormatting>
  <conditionalFormatting sqref="L1">
    <cfRule type="cellIs" dxfId="369" priority="46" operator="equal">
      <formula>"ঠিক"</formula>
    </cfRule>
    <cfRule type="cellIs" dxfId="368" priority="47" operator="equal">
      <formula>"×"</formula>
    </cfRule>
    <cfRule type="cellIs" dxfId="367" priority="48" operator="equal">
      <formula>"OK"</formula>
    </cfRule>
  </conditionalFormatting>
  <conditionalFormatting sqref="N1">
    <cfRule type="cellIs" dxfId="366" priority="43" operator="equal">
      <formula>"ঠিক"</formula>
    </cfRule>
    <cfRule type="cellIs" dxfId="365" priority="44" operator="equal">
      <formula>"×"</formula>
    </cfRule>
    <cfRule type="cellIs" dxfId="364" priority="45" operator="equal">
      <formula>"OK"</formula>
    </cfRule>
  </conditionalFormatting>
  <conditionalFormatting sqref="P1">
    <cfRule type="cellIs" dxfId="363" priority="40" operator="equal">
      <formula>"ঠিক"</formula>
    </cfRule>
    <cfRule type="cellIs" dxfId="362" priority="41" operator="equal">
      <formula>"×"</formula>
    </cfRule>
    <cfRule type="cellIs" dxfId="361" priority="42" operator="equal">
      <formula>"OK"</formula>
    </cfRule>
  </conditionalFormatting>
  <conditionalFormatting sqref="R1">
    <cfRule type="cellIs" dxfId="360" priority="37" operator="equal">
      <formula>"ঠিক"</formula>
    </cfRule>
    <cfRule type="cellIs" dxfId="359" priority="38" operator="equal">
      <formula>"×"</formula>
    </cfRule>
    <cfRule type="cellIs" dxfId="358" priority="39" operator="equal">
      <formula>"OK"</formula>
    </cfRule>
  </conditionalFormatting>
  <conditionalFormatting sqref="AM3">
    <cfRule type="cellIs" dxfId="357" priority="61" operator="equal">
      <formula>"ঠিক আছে"</formula>
    </cfRule>
    <cfRule type="cellIs" dxfId="356" priority="62" operator="equal">
      <formula>"ভুল"</formula>
    </cfRule>
    <cfRule type="cellIs" dxfId="355" priority="63" operator="equal">
      <formula>"ভুল"</formula>
    </cfRule>
    <cfRule type="cellIs" dxfId="354" priority="64" operator="equal">
      <formula>"ভুল"</formula>
    </cfRule>
    <cfRule type="cellIs" dxfId="353" priority="65" operator="equal">
      <formula>"ঠিক"</formula>
    </cfRule>
  </conditionalFormatting>
  <conditionalFormatting sqref="J1">
    <cfRule type="cellIs" dxfId="352" priority="34" operator="equal">
      <formula>"ঠিক"</formula>
    </cfRule>
    <cfRule type="cellIs" dxfId="351" priority="35" operator="equal">
      <formula>"×"</formula>
    </cfRule>
    <cfRule type="cellIs" dxfId="350" priority="36" operator="equal">
      <formula>"OK"</formula>
    </cfRule>
  </conditionalFormatting>
  <conditionalFormatting sqref="T1">
    <cfRule type="cellIs" dxfId="349" priority="31" operator="equal">
      <formula>"ঠিক"</formula>
    </cfRule>
    <cfRule type="cellIs" dxfId="348" priority="32" operator="equal">
      <formula>"×"</formula>
    </cfRule>
    <cfRule type="cellIs" dxfId="347" priority="33" operator="equal">
      <formula>"OK"</formula>
    </cfRule>
  </conditionalFormatting>
  <conditionalFormatting sqref="V1">
    <cfRule type="cellIs" dxfId="346" priority="28" operator="equal">
      <formula>"ঠিক"</formula>
    </cfRule>
    <cfRule type="cellIs" dxfId="345" priority="29" operator="equal">
      <formula>"×"</formula>
    </cfRule>
    <cfRule type="cellIs" dxfId="344" priority="30" operator="equal">
      <formula>"OK"</formula>
    </cfRule>
  </conditionalFormatting>
  <conditionalFormatting sqref="X1">
    <cfRule type="cellIs" dxfId="343" priority="25" operator="equal">
      <formula>"ঠিক"</formula>
    </cfRule>
    <cfRule type="cellIs" dxfId="342" priority="26" operator="equal">
      <formula>"×"</formula>
    </cfRule>
    <cfRule type="cellIs" dxfId="341" priority="27" operator="equal">
      <formula>"OK"</formula>
    </cfRule>
  </conditionalFormatting>
  <conditionalFormatting sqref="Z1">
    <cfRule type="cellIs" dxfId="340" priority="19" operator="equal">
      <formula>"ঠিক"</formula>
    </cfRule>
    <cfRule type="cellIs" dxfId="339" priority="20" operator="equal">
      <formula>"×"</formula>
    </cfRule>
    <cfRule type="cellIs" dxfId="338" priority="21" operator="equal">
      <formula>"OK"</formula>
    </cfRule>
  </conditionalFormatting>
  <conditionalFormatting sqref="AB1">
    <cfRule type="cellIs" dxfId="337" priority="16" operator="equal">
      <formula>"ঠিক"</formula>
    </cfRule>
    <cfRule type="cellIs" dxfId="336" priority="17" operator="equal">
      <formula>"×"</formula>
    </cfRule>
    <cfRule type="cellIs" dxfId="335" priority="18" operator="equal">
      <formula>"OK"</formula>
    </cfRule>
  </conditionalFormatting>
  <conditionalFormatting sqref="AD1">
    <cfRule type="cellIs" dxfId="334" priority="13" operator="equal">
      <formula>"ঠিক"</formula>
    </cfRule>
    <cfRule type="cellIs" dxfId="333" priority="14" operator="equal">
      <formula>"×"</formula>
    </cfRule>
    <cfRule type="cellIs" dxfId="332" priority="15" operator="equal">
      <formula>"OK"</formula>
    </cfRule>
  </conditionalFormatting>
  <conditionalFormatting sqref="AH1">
    <cfRule type="cellIs" dxfId="331" priority="1" operator="equal">
      <formula>"ঠিক"</formula>
    </cfRule>
    <cfRule type="cellIs" dxfId="330" priority="2" operator="equal">
      <formula>"×"</formula>
    </cfRule>
    <cfRule type="cellIs" dxfId="329" priority="3" operator="equal">
      <formula>"OK"</formula>
    </cfRule>
  </conditionalFormatting>
  <conditionalFormatting sqref="AF1">
    <cfRule type="cellIs" dxfId="328" priority="4" operator="equal">
      <formula>"ঠিক"</formula>
    </cfRule>
    <cfRule type="cellIs" dxfId="327" priority="5" operator="equal">
      <formula>"×"</formula>
    </cfRule>
    <cfRule type="cellIs" dxfId="326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Normal="100" workbookViewId="0">
      <pane xSplit="3" ySplit="2" topLeftCell="O161" activePane="bottomRight" state="frozen"/>
      <selection pane="topRight" activeCell="D1" sqref="D1"/>
      <selection pane="bottomLeft" activeCell="A3" sqref="A3"/>
      <selection pane="bottomRight" activeCell="U256" sqref="U256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9.2851562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hidden="1" customWidth="1"/>
    <col min="29" max="29" width="8.5703125" style="104" hidden="1" customWidth="1"/>
    <col min="30" max="30" width="8.5703125" style="102" hidden="1" customWidth="1"/>
    <col min="31" max="31" width="8.5703125" style="104" hidden="1" customWidth="1"/>
    <col min="32" max="32" width="8.5703125" style="102" hidden="1" customWidth="1"/>
    <col min="33" max="33" width="8.5703125" style="104" hidden="1" customWidth="1"/>
    <col min="34" max="34" width="8.5703125" style="102" hidden="1" customWidth="1"/>
    <col min="35" max="35" width="8.5703125" style="104" hidden="1" customWidth="1"/>
    <col min="36" max="36" width="8.5703125" style="102" hidden="1" customWidth="1"/>
    <col min="37" max="39" width="8.5703125" style="104" hidden="1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0" t="s">
        <v>0</v>
      </c>
      <c r="B1" s="470" t="s">
        <v>1</v>
      </c>
      <c r="C1" s="470" t="s">
        <v>2</v>
      </c>
      <c r="D1" s="471" t="s">
        <v>204</v>
      </c>
      <c r="E1" s="472" t="s">
        <v>262</v>
      </c>
      <c r="F1" s="469" t="s">
        <v>11</v>
      </c>
      <c r="G1" s="469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7" t="s">
        <v>231</v>
      </c>
      <c r="AO1" s="473" t="s">
        <v>13</v>
      </c>
      <c r="AP1" s="475" t="s">
        <v>15</v>
      </c>
      <c r="AQ1" s="479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0"/>
      <c r="B2" s="470"/>
      <c r="C2" s="470"/>
      <c r="D2" s="471"/>
      <c r="E2" s="472"/>
      <c r="F2" s="469"/>
      <c r="G2" s="469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8"/>
      <c r="AO2" s="474"/>
      <c r="AP2" s="476"/>
      <c r="AQ2" s="479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250</v>
      </c>
      <c r="G5" s="281">
        <f t="shared" si="7"/>
        <v>316.5</v>
      </c>
      <c r="H5" s="314">
        <v>42</v>
      </c>
      <c r="I5" s="315">
        <v>42</v>
      </c>
      <c r="J5" s="314">
        <v>17</v>
      </c>
      <c r="K5" s="315">
        <v>16.2</v>
      </c>
      <c r="L5" s="345">
        <v>17</v>
      </c>
      <c r="M5" s="346">
        <v>15</v>
      </c>
      <c r="N5" s="345">
        <v>18</v>
      </c>
      <c r="O5" s="346">
        <v>29.5</v>
      </c>
      <c r="P5" s="345">
        <v>18</v>
      </c>
      <c r="Q5" s="346">
        <v>28</v>
      </c>
      <c r="R5" s="345">
        <v>50</v>
      </c>
      <c r="S5" s="346">
        <v>48.8</v>
      </c>
      <c r="T5" s="345">
        <v>18</v>
      </c>
      <c r="U5" s="346">
        <v>19</v>
      </c>
      <c r="V5" s="345">
        <v>18</v>
      </c>
      <c r="W5" s="346">
        <v>18</v>
      </c>
      <c r="X5" s="345">
        <v>18</v>
      </c>
      <c r="Y5" s="346">
        <v>25</v>
      </c>
      <c r="Z5" s="345">
        <v>14</v>
      </c>
      <c r="AA5" s="346">
        <v>14</v>
      </c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255.5</v>
      </c>
      <c r="AO5" s="289">
        <f>P!AK7</f>
        <v>134</v>
      </c>
      <c r="AP5" s="290">
        <f t="shared" si="6"/>
        <v>61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100</v>
      </c>
      <c r="G6" s="281">
        <f t="shared" si="7"/>
        <v>153</v>
      </c>
      <c r="H6" s="314">
        <v>7</v>
      </c>
      <c r="I6" s="315">
        <v>7</v>
      </c>
      <c r="J6" s="314">
        <v>28</v>
      </c>
      <c r="K6" s="315">
        <v>28</v>
      </c>
      <c r="L6" s="345">
        <v>37</v>
      </c>
      <c r="M6" s="346">
        <v>35</v>
      </c>
      <c r="N6" s="345"/>
      <c r="O6" s="346"/>
      <c r="P6" s="345">
        <v>5</v>
      </c>
      <c r="Q6" s="346">
        <v>5</v>
      </c>
      <c r="R6" s="345">
        <v>8</v>
      </c>
      <c r="S6" s="346">
        <v>8</v>
      </c>
      <c r="T6" s="345">
        <v>5</v>
      </c>
      <c r="U6" s="346">
        <v>5</v>
      </c>
      <c r="V6" s="345">
        <v>12</v>
      </c>
      <c r="W6" s="346">
        <v>12</v>
      </c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100</v>
      </c>
      <c r="AO6" s="289">
        <f>P!AK8</f>
        <v>122</v>
      </c>
      <c r="AP6" s="290">
        <f t="shared" si="6"/>
        <v>53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/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</v>
      </c>
      <c r="AO7" s="289">
        <f>P!AK9</f>
        <v>340</v>
      </c>
      <c r="AP7" s="290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50</v>
      </c>
      <c r="G8" s="281">
        <f t="shared" si="7"/>
        <v>62.870000000000019</v>
      </c>
      <c r="H8" s="314">
        <v>7</v>
      </c>
      <c r="I8" s="315">
        <v>8</v>
      </c>
      <c r="J8" s="314">
        <v>3</v>
      </c>
      <c r="K8" s="315">
        <v>3</v>
      </c>
      <c r="L8" s="345">
        <v>3</v>
      </c>
      <c r="M8" s="346">
        <v>2</v>
      </c>
      <c r="N8" s="345">
        <v>3</v>
      </c>
      <c r="O8" s="346">
        <v>6</v>
      </c>
      <c r="P8" s="345">
        <v>3</v>
      </c>
      <c r="Q8" s="346">
        <v>3.5</v>
      </c>
      <c r="R8" s="345">
        <v>8</v>
      </c>
      <c r="S8" s="346">
        <v>9.5</v>
      </c>
      <c r="T8" s="345">
        <v>4</v>
      </c>
      <c r="U8" s="346">
        <v>3</v>
      </c>
      <c r="V8" s="345">
        <v>3</v>
      </c>
      <c r="W8" s="346">
        <v>2.25</v>
      </c>
      <c r="X8" s="345">
        <v>3</v>
      </c>
      <c r="Y8" s="346">
        <v>4</v>
      </c>
      <c r="Z8" s="345">
        <v>2</v>
      </c>
      <c r="AA8" s="346">
        <v>1.5</v>
      </c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42.75</v>
      </c>
      <c r="AO8" s="289">
        <f>P!AK10</f>
        <v>135</v>
      </c>
      <c r="AP8" s="290">
        <f t="shared" si="6"/>
        <v>20.120000000000019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25</v>
      </c>
      <c r="G9" s="281">
        <f t="shared" si="7"/>
        <v>36.470000000000006</v>
      </c>
      <c r="H9" s="314"/>
      <c r="I9" s="315">
        <v>0.5</v>
      </c>
      <c r="J9" s="314"/>
      <c r="K9" s="315"/>
      <c r="L9" s="345">
        <v>10</v>
      </c>
      <c r="M9" s="346">
        <v>10</v>
      </c>
      <c r="N9" s="345"/>
      <c r="O9" s="346">
        <v>1</v>
      </c>
      <c r="P9" s="345">
        <v>2</v>
      </c>
      <c r="Q9" s="346">
        <v>3.2</v>
      </c>
      <c r="R9" s="345">
        <v>2</v>
      </c>
      <c r="S9" s="346">
        <v>2</v>
      </c>
      <c r="T9" s="345">
        <v>2</v>
      </c>
      <c r="U9" s="346">
        <v>2</v>
      </c>
      <c r="V9" s="345"/>
      <c r="W9" s="346">
        <v>1</v>
      </c>
      <c r="X9" s="345"/>
      <c r="Y9" s="346">
        <v>1</v>
      </c>
      <c r="Z9" s="345">
        <v>2</v>
      </c>
      <c r="AA9" s="346">
        <v>1.9</v>
      </c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22.599999999999998</v>
      </c>
      <c r="AO9" s="289">
        <f>P!AK11</f>
        <v>160</v>
      </c>
      <c r="AP9" s="290">
        <f t="shared" si="6"/>
        <v>13.870000000000008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>
        <v>3</v>
      </c>
      <c r="I10" s="315">
        <v>2.5</v>
      </c>
      <c r="J10" s="314"/>
      <c r="K10" s="315"/>
      <c r="L10" s="345"/>
      <c r="M10" s="346"/>
      <c r="N10" s="345">
        <v>3</v>
      </c>
      <c r="O10" s="346">
        <v>3.5</v>
      </c>
      <c r="P10" s="345"/>
      <c r="Q10" s="346"/>
      <c r="R10" s="345">
        <v>4</v>
      </c>
      <c r="S10" s="346">
        <v>4.5</v>
      </c>
      <c r="T10" s="345">
        <v>1</v>
      </c>
      <c r="U10" s="346">
        <v>1</v>
      </c>
      <c r="V10" s="345">
        <v>3</v>
      </c>
      <c r="W10" s="346">
        <v>3</v>
      </c>
      <c r="X10" s="345">
        <v>3</v>
      </c>
      <c r="Y10" s="346">
        <v>3</v>
      </c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17.5</v>
      </c>
      <c r="AO10" s="289">
        <f>P!AK12</f>
        <v>134.9969616225539</v>
      </c>
      <c r="AP10" s="290">
        <f t="shared" si="6"/>
        <v>5.1500000000000057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5">
        <v>0.5</v>
      </c>
      <c r="M11" s="346">
        <v>0.5</v>
      </c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0.5</v>
      </c>
      <c r="AO11" s="289">
        <f>P!AK13</f>
        <v>196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2</v>
      </c>
      <c r="G12" s="281">
        <f t="shared" si="7"/>
        <v>3</v>
      </c>
      <c r="H12" s="314">
        <v>1</v>
      </c>
      <c r="I12" s="315">
        <v>1</v>
      </c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1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195</v>
      </c>
      <c r="G13" s="281">
        <f>E13+F13</f>
        <v>196</v>
      </c>
      <c r="H13" s="314">
        <v>30</v>
      </c>
      <c r="I13" s="315">
        <v>27.5</v>
      </c>
      <c r="J13" s="314">
        <v>30</v>
      </c>
      <c r="K13" s="315">
        <v>35</v>
      </c>
      <c r="L13" s="345">
        <v>35</v>
      </c>
      <c r="M13" s="346">
        <v>35</v>
      </c>
      <c r="N13" s="345">
        <v>10</v>
      </c>
      <c r="O13" s="346">
        <v>14</v>
      </c>
      <c r="P13" s="345">
        <v>12</v>
      </c>
      <c r="Q13" s="346">
        <v>15</v>
      </c>
      <c r="R13" s="345">
        <v>30</v>
      </c>
      <c r="S13" s="346">
        <v>27</v>
      </c>
      <c r="T13" s="345">
        <v>10</v>
      </c>
      <c r="U13" s="346">
        <v>9.6</v>
      </c>
      <c r="V13" s="345">
        <v>14</v>
      </c>
      <c r="W13" s="346">
        <v>18</v>
      </c>
      <c r="X13" s="345">
        <v>10</v>
      </c>
      <c r="Y13" s="346">
        <v>11.5</v>
      </c>
      <c r="Z13" s="345">
        <v>5</v>
      </c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192.6</v>
      </c>
      <c r="AO13" s="289">
        <f>P!AK15</f>
        <v>177.64102564102564</v>
      </c>
      <c r="AP13" s="290">
        <f t="shared" si="6"/>
        <v>3.4000000000000057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6.4</v>
      </c>
      <c r="G14" s="281">
        <f t="shared" si="7"/>
        <v>8.9199999999999982</v>
      </c>
      <c r="H14" s="314">
        <v>2</v>
      </c>
      <c r="I14" s="315">
        <v>1.5</v>
      </c>
      <c r="J14" s="314">
        <v>1</v>
      </c>
      <c r="K14" s="315">
        <v>1</v>
      </c>
      <c r="L14" s="345">
        <v>2</v>
      </c>
      <c r="M14" s="346">
        <v>2</v>
      </c>
      <c r="N14" s="345">
        <v>0.5</v>
      </c>
      <c r="O14" s="346">
        <v>0.5</v>
      </c>
      <c r="P14" s="345">
        <v>0.2</v>
      </c>
      <c r="Q14" s="346">
        <v>0.35</v>
      </c>
      <c r="R14" s="345">
        <v>5</v>
      </c>
      <c r="S14" s="346"/>
      <c r="T14" s="345">
        <v>0.5</v>
      </c>
      <c r="U14" s="346">
        <v>0.4</v>
      </c>
      <c r="V14" s="345">
        <v>0.3</v>
      </c>
      <c r="W14" s="346">
        <v>0.3</v>
      </c>
      <c r="X14" s="345">
        <v>0.5</v>
      </c>
      <c r="Y14" s="346">
        <v>0.5</v>
      </c>
      <c r="Z14" s="345">
        <v>0.2</v>
      </c>
      <c r="AA14" s="346">
        <v>0.3</v>
      </c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6.85</v>
      </c>
      <c r="AO14" s="289">
        <f>P!AK16</f>
        <v>325</v>
      </c>
      <c r="AP14" s="290">
        <f t="shared" si="6"/>
        <v>2.0699999999999985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5</v>
      </c>
      <c r="I15" s="315">
        <v>5</v>
      </c>
      <c r="J15" s="314">
        <v>4</v>
      </c>
      <c r="K15" s="315">
        <v>5</v>
      </c>
      <c r="L15" s="345">
        <v>6</v>
      </c>
      <c r="M15" s="346">
        <v>4</v>
      </c>
      <c r="N15" s="345">
        <v>2</v>
      </c>
      <c r="O15" s="346">
        <v>2</v>
      </c>
      <c r="P15" s="345">
        <v>2</v>
      </c>
      <c r="Q15" s="346">
        <v>2</v>
      </c>
      <c r="R15" s="345">
        <v>5</v>
      </c>
      <c r="S15" s="346">
        <v>4</v>
      </c>
      <c r="T15" s="345">
        <v>2</v>
      </c>
      <c r="U15" s="346">
        <v>1</v>
      </c>
      <c r="V15" s="345">
        <v>3</v>
      </c>
      <c r="W15" s="346">
        <v>2</v>
      </c>
      <c r="X15" s="345">
        <v>2</v>
      </c>
      <c r="Y15" s="346">
        <v>1</v>
      </c>
      <c r="Z15" s="345">
        <v>1</v>
      </c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26</v>
      </c>
      <c r="AO15" s="289">
        <f>P!AK17</f>
        <v>40</v>
      </c>
      <c r="AP15" s="290">
        <f t="shared" si="6"/>
        <v>26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1.3499999999999999</v>
      </c>
      <c r="G17" s="281">
        <f t="shared" si="7"/>
        <v>1.3499999999999999</v>
      </c>
      <c r="H17" s="314">
        <v>0.2</v>
      </c>
      <c r="I17" s="315">
        <v>0.2</v>
      </c>
      <c r="J17" s="314">
        <v>0.2</v>
      </c>
      <c r="K17" s="315">
        <v>0.2</v>
      </c>
      <c r="L17" s="345">
        <v>0.5</v>
      </c>
      <c r="M17" s="346">
        <v>0.5</v>
      </c>
      <c r="N17" s="345"/>
      <c r="O17" s="346"/>
      <c r="P17" s="345"/>
      <c r="Q17" s="346"/>
      <c r="R17" s="345">
        <v>0.4</v>
      </c>
      <c r="S17" s="346">
        <v>0.45</v>
      </c>
      <c r="T17" s="345"/>
      <c r="U17" s="346"/>
      <c r="V17" s="345">
        <v>0.1</v>
      </c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1.35</v>
      </c>
      <c r="AO17" s="289">
        <f>P!AK19</f>
        <v>451.8518518518519</v>
      </c>
      <c r="AP17" s="290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148</v>
      </c>
      <c r="G19" s="281">
        <f t="shared" si="7"/>
        <v>184</v>
      </c>
      <c r="H19" s="314">
        <v>20</v>
      </c>
      <c r="I19" s="315">
        <v>23</v>
      </c>
      <c r="J19" s="314">
        <v>17</v>
      </c>
      <c r="K19" s="315">
        <v>22</v>
      </c>
      <c r="L19" s="345">
        <v>19</v>
      </c>
      <c r="M19" s="346">
        <v>23</v>
      </c>
      <c r="N19" s="345">
        <v>8</v>
      </c>
      <c r="O19" s="346">
        <v>14</v>
      </c>
      <c r="P19" s="345">
        <v>10</v>
      </c>
      <c r="Q19" s="346">
        <v>13</v>
      </c>
      <c r="R19" s="345">
        <v>20</v>
      </c>
      <c r="S19" s="346">
        <v>26</v>
      </c>
      <c r="T19" s="345">
        <v>8</v>
      </c>
      <c r="U19" s="346">
        <v>13</v>
      </c>
      <c r="V19" s="345">
        <v>12</v>
      </c>
      <c r="W19" s="346">
        <v>16</v>
      </c>
      <c r="X19" s="345">
        <v>8</v>
      </c>
      <c r="Y19" s="346">
        <v>12</v>
      </c>
      <c r="Z19" s="345">
        <v>4</v>
      </c>
      <c r="AA19" s="346">
        <v>7</v>
      </c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169</v>
      </c>
      <c r="AO19" s="289">
        <f>P!AK21</f>
        <v>60</v>
      </c>
      <c r="AP19" s="290">
        <f t="shared" si="6"/>
        <v>15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16</v>
      </c>
      <c r="G20" s="281">
        <f t="shared" si="7"/>
        <v>16.5</v>
      </c>
      <c r="H20" s="314">
        <v>1</v>
      </c>
      <c r="I20" s="315">
        <v>1.7</v>
      </c>
      <c r="J20" s="314">
        <v>4</v>
      </c>
      <c r="K20" s="315">
        <v>3.5</v>
      </c>
      <c r="L20" s="345">
        <v>3.5</v>
      </c>
      <c r="M20" s="346">
        <v>3.5</v>
      </c>
      <c r="N20" s="345">
        <v>0.5</v>
      </c>
      <c r="O20" s="346">
        <v>0.5</v>
      </c>
      <c r="P20" s="345">
        <v>0.5</v>
      </c>
      <c r="Q20" s="346">
        <v>0.7</v>
      </c>
      <c r="R20" s="345">
        <v>4</v>
      </c>
      <c r="S20" s="346">
        <v>4</v>
      </c>
      <c r="T20" s="345">
        <v>0.5</v>
      </c>
      <c r="U20" s="346">
        <v>0.92</v>
      </c>
      <c r="V20" s="345">
        <v>3</v>
      </c>
      <c r="W20" s="346">
        <v>1.6800000000000015</v>
      </c>
      <c r="X20" s="345">
        <v>0.5</v>
      </c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16.5</v>
      </c>
      <c r="AO20" s="289">
        <f>P!AK22</f>
        <v>921.25</v>
      </c>
      <c r="AP20" s="290">
        <f t="shared" si="6"/>
        <v>0</v>
      </c>
      <c r="AQ20" s="87" t="str">
        <f t="shared" si="9"/>
        <v>০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12</v>
      </c>
      <c r="G21" s="281">
        <f t="shared" si="7"/>
        <v>12</v>
      </c>
      <c r="H21" s="314">
        <v>1</v>
      </c>
      <c r="I21" s="315">
        <v>1</v>
      </c>
      <c r="J21" s="314">
        <v>4</v>
      </c>
      <c r="K21" s="315">
        <v>5</v>
      </c>
      <c r="L21" s="345">
        <v>2</v>
      </c>
      <c r="M21" s="346"/>
      <c r="N21" s="345"/>
      <c r="O21" s="346"/>
      <c r="P21" s="345">
        <v>1</v>
      </c>
      <c r="Q21" s="346"/>
      <c r="R21" s="345">
        <v>1</v>
      </c>
      <c r="S21" s="346"/>
      <c r="T21" s="345">
        <v>2</v>
      </c>
      <c r="U21" s="346"/>
      <c r="V21" s="345">
        <v>1</v>
      </c>
      <c r="W21" s="346"/>
      <c r="X21" s="345">
        <v>1</v>
      </c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6</v>
      </c>
      <c r="AO21" s="289">
        <f>P!AK23</f>
        <v>214.16666666666666</v>
      </c>
      <c r="AP21" s="290">
        <f t="shared" si="6"/>
        <v>6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2170</v>
      </c>
      <c r="G22" s="281">
        <f t="shared" si="7"/>
        <v>2830</v>
      </c>
      <c r="H22" s="314">
        <v>324</v>
      </c>
      <c r="I22" s="315">
        <v>324</v>
      </c>
      <c r="J22" s="314">
        <v>244</v>
      </c>
      <c r="K22" s="315">
        <v>244</v>
      </c>
      <c r="L22" s="345">
        <v>160</v>
      </c>
      <c r="M22" s="346">
        <v>160</v>
      </c>
      <c r="N22" s="345">
        <v>20</v>
      </c>
      <c r="O22" s="346">
        <v>20</v>
      </c>
      <c r="P22" s="345">
        <v>90</v>
      </c>
      <c r="Q22" s="346">
        <v>45</v>
      </c>
      <c r="R22" s="345">
        <v>235</v>
      </c>
      <c r="S22" s="346">
        <v>235</v>
      </c>
      <c r="T22" s="345"/>
      <c r="U22" s="346">
        <v>50</v>
      </c>
      <c r="V22" s="345">
        <v>23</v>
      </c>
      <c r="W22" s="346">
        <v>70</v>
      </c>
      <c r="X22" s="345">
        <v>44</v>
      </c>
      <c r="Y22" s="346">
        <v>44</v>
      </c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1192</v>
      </c>
      <c r="AO22" s="289">
        <f>P!AK24</f>
        <v>2.8645161290322583</v>
      </c>
      <c r="AP22" s="290">
        <f t="shared" si="6"/>
        <v>1638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10</v>
      </c>
      <c r="G23" s="281">
        <f t="shared" si="7"/>
        <v>10</v>
      </c>
      <c r="H23" s="314"/>
      <c r="I23" s="315"/>
      <c r="J23" s="314">
        <v>10</v>
      </c>
      <c r="K23" s="315">
        <v>10</v>
      </c>
      <c r="L23" s="345"/>
      <c r="M23" s="346"/>
      <c r="N23" s="345">
        <v>23</v>
      </c>
      <c r="O23" s="346"/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10</v>
      </c>
      <c r="AO23" s="289">
        <f>P!AK25</f>
        <v>180</v>
      </c>
      <c r="AP23" s="290">
        <f t="shared" si="6"/>
        <v>0</v>
      </c>
      <c r="AQ23" s="87" t="str">
        <f t="shared" si="9"/>
        <v>০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>
        <v>1</v>
      </c>
      <c r="K25" s="315"/>
      <c r="L25" s="345">
        <v>1</v>
      </c>
      <c r="M25" s="346"/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0</v>
      </c>
      <c r="AO25" s="289">
        <f>P!AK27</f>
        <v>245</v>
      </c>
      <c r="AP25" s="290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>
        <v>0.3</v>
      </c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0.3</v>
      </c>
      <c r="AO28" s="289">
        <f>P!AK30</f>
        <v>117</v>
      </c>
      <c r="AP28" s="290">
        <f t="shared" si="6"/>
        <v>0.7</v>
      </c>
      <c r="AQ28" s="87" t="str">
        <f t="shared" si="9"/>
        <v>NZ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>
        <v>5.0000000000000001E-4</v>
      </c>
      <c r="I29" s="315">
        <v>5.0000000000000001E-4</v>
      </c>
      <c r="J29" s="314">
        <v>1E-3</v>
      </c>
      <c r="K29" s="315">
        <v>1E-3</v>
      </c>
      <c r="L29" s="345">
        <v>1E-3</v>
      </c>
      <c r="M29" s="346">
        <v>1E-3</v>
      </c>
      <c r="N29" s="345"/>
      <c r="O29" s="346"/>
      <c r="P29" s="345"/>
      <c r="Q29" s="346"/>
      <c r="R29" s="345">
        <v>3.0000000000000001E-3</v>
      </c>
      <c r="S29" s="346">
        <v>3.0000000000000001E-3</v>
      </c>
      <c r="T29" s="345"/>
      <c r="U29" s="346"/>
      <c r="V29" s="345">
        <v>2E-3</v>
      </c>
      <c r="W29" s="346">
        <v>2.5000000000000005E-3</v>
      </c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8.0000000000000002E-3</v>
      </c>
      <c r="AO29" s="289">
        <f>P!AK31</f>
        <v>300000</v>
      </c>
      <c r="AP29" s="290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>
        <v>0.1</v>
      </c>
      <c r="M30" s="346">
        <v>0.1</v>
      </c>
      <c r="N30" s="345"/>
      <c r="O30" s="346"/>
      <c r="P30" s="345"/>
      <c r="Q30" s="346"/>
      <c r="R30" s="345"/>
      <c r="S30" s="346"/>
      <c r="T30" s="345"/>
      <c r="U30" s="346"/>
      <c r="V30" s="345">
        <v>5.0000000000000001E-3</v>
      </c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0.1</v>
      </c>
      <c r="AO30" s="289">
        <f>P!AK32</f>
        <v>2400</v>
      </c>
      <c r="AP30" s="290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>
        <v>5</v>
      </c>
      <c r="K31" s="315">
        <v>5</v>
      </c>
      <c r="L31" s="345">
        <v>2</v>
      </c>
      <c r="M31" s="346">
        <v>1</v>
      </c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6</v>
      </c>
      <c r="AO31" s="289">
        <f>P!AK33</f>
        <v>120</v>
      </c>
      <c r="AP31" s="290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64</v>
      </c>
      <c r="G34" s="281">
        <f t="shared" si="7"/>
        <v>66</v>
      </c>
      <c r="H34" s="314">
        <v>5</v>
      </c>
      <c r="I34" s="315">
        <v>6</v>
      </c>
      <c r="J34" s="314">
        <v>4</v>
      </c>
      <c r="K34" s="315">
        <v>5</v>
      </c>
      <c r="L34" s="345">
        <v>7</v>
      </c>
      <c r="M34" s="346">
        <v>8</v>
      </c>
      <c r="N34" s="345">
        <v>2</v>
      </c>
      <c r="O34" s="346">
        <v>3</v>
      </c>
      <c r="P34" s="345">
        <v>2</v>
      </c>
      <c r="Q34" s="346">
        <v>3</v>
      </c>
      <c r="R34" s="345">
        <v>5</v>
      </c>
      <c r="S34" s="346">
        <v>6</v>
      </c>
      <c r="T34" s="345">
        <v>2</v>
      </c>
      <c r="U34" s="346">
        <v>2</v>
      </c>
      <c r="V34" s="345">
        <v>4</v>
      </c>
      <c r="W34" s="346">
        <v>4</v>
      </c>
      <c r="X34" s="345">
        <v>2</v>
      </c>
      <c r="Y34" s="346">
        <v>2</v>
      </c>
      <c r="Z34" s="345">
        <v>1</v>
      </c>
      <c r="AA34" s="346">
        <v>1</v>
      </c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40</v>
      </c>
      <c r="AO34" s="289">
        <f>P!AK36</f>
        <v>138</v>
      </c>
      <c r="AP34" s="290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2</v>
      </c>
      <c r="G35" s="281">
        <f t="shared" si="7"/>
        <v>2</v>
      </c>
      <c r="H35" s="314"/>
      <c r="I35" s="315"/>
      <c r="J35" s="314"/>
      <c r="K35" s="315"/>
      <c r="L35" s="345">
        <v>2</v>
      </c>
      <c r="M35" s="346">
        <v>2</v>
      </c>
      <c r="N35" s="345"/>
      <c r="O35" s="346"/>
      <c r="P35" s="345"/>
      <c r="Q35" s="346"/>
      <c r="R35" s="345"/>
      <c r="S35" s="346"/>
      <c r="T35" s="345"/>
      <c r="U35" s="346"/>
      <c r="V35" s="345">
        <v>1</v>
      </c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2</v>
      </c>
      <c r="AO35" s="289">
        <f>P!AK37</f>
        <v>175</v>
      </c>
      <c r="AP35" s="290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5">
        <v>0.5</v>
      </c>
      <c r="M36" s="346">
        <v>0.5</v>
      </c>
      <c r="N36" s="345"/>
      <c r="O36" s="346"/>
      <c r="P36" s="345"/>
      <c r="Q36" s="346"/>
      <c r="R36" s="345"/>
      <c r="S36" s="346"/>
      <c r="T36" s="345"/>
      <c r="U36" s="346"/>
      <c r="V36" s="345">
        <v>0.5</v>
      </c>
      <c r="W36" s="346">
        <v>0.6</v>
      </c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1.1000000000000001</v>
      </c>
      <c r="AO36" s="289">
        <f>P!AK38</f>
        <v>366.66666666666669</v>
      </c>
      <c r="AP36" s="290">
        <f t="shared" si="6"/>
        <v>0.39999999999999991</v>
      </c>
      <c r="AQ36" s="87" t="str">
        <f t="shared" si="9"/>
        <v>NZ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14.5</v>
      </c>
      <c r="G38" s="281">
        <f t="shared" si="7"/>
        <v>14.5</v>
      </c>
      <c r="H38" s="314"/>
      <c r="I38" s="357">
        <f>P!D40</f>
        <v>0</v>
      </c>
      <c r="J38" s="314"/>
      <c r="K38" s="357">
        <f>P!F40</f>
        <v>0</v>
      </c>
      <c r="L38" s="345"/>
      <c r="M38" s="357">
        <f>P!H40</f>
        <v>0</v>
      </c>
      <c r="N38" s="345"/>
      <c r="O38" s="357">
        <f>P!J40</f>
        <v>0</v>
      </c>
      <c r="P38" s="345"/>
      <c r="Q38" s="357">
        <f>P!L40</f>
        <v>0</v>
      </c>
      <c r="R38" s="345"/>
      <c r="S38" s="357">
        <f>P!N40</f>
        <v>0</v>
      </c>
      <c r="T38" s="345">
        <v>4</v>
      </c>
      <c r="U38" s="357">
        <f>P!P40</f>
        <v>8</v>
      </c>
      <c r="V38" s="345">
        <v>3</v>
      </c>
      <c r="W38" s="357">
        <f>P!R40</f>
        <v>6</v>
      </c>
      <c r="X38" s="345">
        <v>3</v>
      </c>
      <c r="Y38" s="357">
        <f>P!T40</f>
        <v>0.5</v>
      </c>
      <c r="Z38" s="345"/>
      <c r="AA38" s="357">
        <f>P!V40</f>
        <v>0</v>
      </c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14.5</v>
      </c>
      <c r="AO38" s="353">
        <f>P!AK40</f>
        <v>165.51724137931035</v>
      </c>
      <c r="AP38" s="354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3</v>
      </c>
      <c r="G39" s="281">
        <f t="shared" si="7"/>
        <v>3</v>
      </c>
      <c r="H39" s="352">
        <v>0.5</v>
      </c>
      <c r="I39" s="357">
        <f>P!D41</f>
        <v>0</v>
      </c>
      <c r="J39" s="352"/>
      <c r="K39" s="357">
        <f>P!F41</f>
        <v>0</v>
      </c>
      <c r="L39" s="358">
        <v>2</v>
      </c>
      <c r="M39" s="357">
        <f>P!H41</f>
        <v>2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>
        <v>1</v>
      </c>
      <c r="W39" s="357">
        <f>P!R41</f>
        <v>1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3</v>
      </c>
      <c r="AO39" s="366">
        <f>P!AK41</f>
        <v>60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124</v>
      </c>
      <c r="G40" s="281">
        <f t="shared" si="7"/>
        <v>124</v>
      </c>
      <c r="H40" s="352"/>
      <c r="I40" s="357">
        <f>P!D42</f>
        <v>0</v>
      </c>
      <c r="J40" s="352"/>
      <c r="K40" s="357">
        <f>P!F42</f>
        <v>0</v>
      </c>
      <c r="L40" s="358">
        <v>2</v>
      </c>
      <c r="M40" s="357">
        <f>P!H42</f>
        <v>121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>
        <v>1</v>
      </c>
      <c r="W40" s="357">
        <f>P!R42</f>
        <v>1</v>
      </c>
      <c r="X40" s="358"/>
      <c r="Y40" s="357">
        <f>P!T42</f>
        <v>2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124</v>
      </c>
      <c r="AO40" s="366">
        <f>P!AK42</f>
        <v>11.451612903225806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>
        <v>30</v>
      </c>
      <c r="I41" s="315">
        <v>30</v>
      </c>
      <c r="J41" s="314">
        <v>30</v>
      </c>
      <c r="K41" s="315">
        <v>30</v>
      </c>
      <c r="L41" s="345">
        <v>30</v>
      </c>
      <c r="M41" s="346">
        <v>10</v>
      </c>
      <c r="N41" s="345"/>
      <c r="O41" s="346">
        <v>15</v>
      </c>
      <c r="P41" s="345"/>
      <c r="Q41" s="346">
        <v>10</v>
      </c>
      <c r="R41" s="345"/>
      <c r="S41" s="346">
        <v>16</v>
      </c>
      <c r="T41" s="345"/>
      <c r="U41" s="346">
        <v>25</v>
      </c>
      <c r="V41" s="345">
        <v>20</v>
      </c>
      <c r="W41" s="346">
        <v>35</v>
      </c>
      <c r="X41" s="345"/>
      <c r="Y41" s="346">
        <v>20</v>
      </c>
      <c r="Z41" s="345"/>
      <c r="AA41" s="346">
        <v>25</v>
      </c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216</v>
      </c>
      <c r="AO41" s="355">
        <f>P!AK43</f>
        <v>8</v>
      </c>
      <c r="AP41" s="356">
        <f t="shared" si="6"/>
        <v>700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>
        <v>1</v>
      </c>
      <c r="N42" s="345"/>
      <c r="O42" s="346">
        <v>1</v>
      </c>
      <c r="P42" s="345"/>
      <c r="Q42" s="346">
        <v>1</v>
      </c>
      <c r="R42" s="345"/>
      <c r="S42" s="346">
        <v>1</v>
      </c>
      <c r="T42" s="345"/>
      <c r="U42" s="346">
        <v>1</v>
      </c>
      <c r="V42" s="345"/>
      <c r="W42" s="346">
        <v>1</v>
      </c>
      <c r="X42" s="345"/>
      <c r="Y42" s="346">
        <v>1</v>
      </c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7</v>
      </c>
      <c r="AO42" s="289">
        <f>P!AK44</f>
        <v>7.5</v>
      </c>
      <c r="AP42" s="290">
        <f t="shared" si="6"/>
        <v>0</v>
      </c>
      <c r="AQ42" s="87" t="str">
        <f t="shared" si="9"/>
        <v>০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>
        <v>30</v>
      </c>
      <c r="I45" s="315">
        <v>30</v>
      </c>
      <c r="J45" s="314">
        <v>30</v>
      </c>
      <c r="K45" s="315"/>
      <c r="L45" s="345">
        <v>30</v>
      </c>
      <c r="M45" s="346">
        <v>30</v>
      </c>
      <c r="N45" s="345"/>
      <c r="O45" s="346"/>
      <c r="P45" s="345"/>
      <c r="Q45" s="346">
        <v>12</v>
      </c>
      <c r="R45" s="345"/>
      <c r="S45" s="346">
        <v>10</v>
      </c>
      <c r="T45" s="345"/>
      <c r="U45" s="346">
        <v>12</v>
      </c>
      <c r="V45" s="345">
        <v>20</v>
      </c>
      <c r="W45" s="346">
        <v>20</v>
      </c>
      <c r="X45" s="345"/>
      <c r="Y45" s="346">
        <v>25</v>
      </c>
      <c r="Z45" s="345"/>
      <c r="AA45" s="346">
        <v>15</v>
      </c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154</v>
      </c>
      <c r="AO45" s="289">
        <f>P!AK47</f>
        <v>10.008298047410252</v>
      </c>
      <c r="AP45" s="290">
        <f t="shared" si="6"/>
        <v>700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>
        <v>100</v>
      </c>
      <c r="K46" s="315">
        <v>100</v>
      </c>
      <c r="L46" s="345"/>
      <c r="M46" s="346"/>
      <c r="N46" s="345"/>
      <c r="O46" s="346"/>
      <c r="P46" s="345"/>
      <c r="Q46" s="346"/>
      <c r="R46" s="345"/>
      <c r="S46" s="346"/>
      <c r="T46" s="345"/>
      <c r="U46" s="346">
        <v>0</v>
      </c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100</v>
      </c>
      <c r="AO46" s="289">
        <f>P!AK48</f>
        <v>5.0999999999999996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>
        <v>4</v>
      </c>
      <c r="I50" s="315">
        <v>4</v>
      </c>
      <c r="J50" s="314">
        <v>3</v>
      </c>
      <c r="K50" s="315">
        <v>4</v>
      </c>
      <c r="L50" s="345">
        <v>2</v>
      </c>
      <c r="M50" s="346">
        <v>2</v>
      </c>
      <c r="N50" s="345"/>
      <c r="O50" s="346"/>
      <c r="P50" s="345"/>
      <c r="Q50" s="346"/>
      <c r="R50" s="345">
        <v>4</v>
      </c>
      <c r="S50" s="346">
        <v>1</v>
      </c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11</v>
      </c>
      <c r="AO50" s="289">
        <f>P!AK52</f>
        <v>60</v>
      </c>
      <c r="AP50" s="290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>
        <v>2</v>
      </c>
      <c r="I51" s="315">
        <v>2</v>
      </c>
      <c r="J51" s="314"/>
      <c r="K51" s="315"/>
      <c r="L51" s="345">
        <v>1</v>
      </c>
      <c r="M51" s="346">
        <v>1</v>
      </c>
      <c r="N51" s="345"/>
      <c r="O51" s="346"/>
      <c r="P51" s="345"/>
      <c r="Q51" s="346"/>
      <c r="R51" s="345">
        <v>2</v>
      </c>
      <c r="S51" s="346">
        <v>2</v>
      </c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5</v>
      </c>
      <c r="AO51" s="289">
        <f>P!AK53</f>
        <v>90</v>
      </c>
      <c r="AP51" s="290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>
        <v>300</v>
      </c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300</v>
      </c>
      <c r="AO53" s="289">
        <f>P!AK55</f>
        <v>0.9</v>
      </c>
      <c r="AP53" s="290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>
        <v>200</v>
      </c>
      <c r="K54" s="315">
        <v>200</v>
      </c>
      <c r="L54" s="345"/>
      <c r="M54" s="346"/>
      <c r="N54" s="345"/>
      <c r="O54" s="346"/>
      <c r="P54" s="345"/>
      <c r="Q54" s="346"/>
      <c r="R54" s="345">
        <v>300</v>
      </c>
      <c r="S54" s="346">
        <v>300</v>
      </c>
      <c r="T54" s="345"/>
      <c r="U54" s="346"/>
      <c r="V54" s="345">
        <v>200</v>
      </c>
      <c r="W54" s="346">
        <v>152</v>
      </c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652</v>
      </c>
      <c r="AO54" s="289">
        <f>P!AK56</f>
        <v>0.8</v>
      </c>
      <c r="AP54" s="290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>
        <v>200</v>
      </c>
      <c r="K55" s="315">
        <v>200</v>
      </c>
      <c r="L55" s="345"/>
      <c r="M55" s="346"/>
      <c r="N55" s="345"/>
      <c r="O55" s="346"/>
      <c r="P55" s="345"/>
      <c r="Q55" s="346"/>
      <c r="R55" s="345">
        <v>300</v>
      </c>
      <c r="S55" s="346">
        <v>300</v>
      </c>
      <c r="T55" s="345"/>
      <c r="U55" s="346"/>
      <c r="V55" s="345">
        <v>200</v>
      </c>
      <c r="W55" s="346">
        <v>150</v>
      </c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650</v>
      </c>
      <c r="AO55" s="289">
        <f>P!AK57</f>
        <v>0.25</v>
      </c>
      <c r="AP55" s="290">
        <f t="shared" si="6"/>
        <v>50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80</v>
      </c>
      <c r="G56" s="281">
        <f t="shared" si="7"/>
        <v>85</v>
      </c>
      <c r="H56" s="314">
        <v>10</v>
      </c>
      <c r="I56" s="315">
        <v>13</v>
      </c>
      <c r="J56" s="314">
        <v>10</v>
      </c>
      <c r="K56" s="315">
        <v>10</v>
      </c>
      <c r="L56" s="345">
        <v>16</v>
      </c>
      <c r="M56" s="346">
        <v>16</v>
      </c>
      <c r="N56" s="345">
        <v>8</v>
      </c>
      <c r="O56" s="346">
        <v>8</v>
      </c>
      <c r="P56" s="345">
        <v>8</v>
      </c>
      <c r="Q56" s="346">
        <v>7</v>
      </c>
      <c r="R56" s="345">
        <v>14</v>
      </c>
      <c r="S56" s="346">
        <v>10</v>
      </c>
      <c r="T56" s="345">
        <v>8</v>
      </c>
      <c r="U56" s="346">
        <v>6</v>
      </c>
      <c r="V56" s="345">
        <v>8</v>
      </c>
      <c r="W56" s="346">
        <v>5</v>
      </c>
      <c r="X56" s="345">
        <v>6</v>
      </c>
      <c r="Y56" s="346">
        <v>6</v>
      </c>
      <c r="Z56" s="345">
        <v>4</v>
      </c>
      <c r="AA56" s="346">
        <v>4</v>
      </c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85</v>
      </c>
      <c r="AO56" s="289">
        <f>P!AK58</f>
        <v>20</v>
      </c>
      <c r="AP56" s="290">
        <f t="shared" si="6"/>
        <v>0</v>
      </c>
      <c r="AQ56" s="87" t="str">
        <f t="shared" si="9"/>
        <v>০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>
        <v>0.5</v>
      </c>
      <c r="I57" s="315"/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</v>
      </c>
      <c r="AO57" s="289">
        <f>P!AK59</f>
        <v>950</v>
      </c>
      <c r="AP57" s="290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>
        <v>5</v>
      </c>
      <c r="I58" s="315"/>
      <c r="J58" s="314">
        <v>4</v>
      </c>
      <c r="K58" s="315"/>
      <c r="L58" s="345">
        <v>6</v>
      </c>
      <c r="M58" s="346"/>
      <c r="N58" s="345">
        <v>2</v>
      </c>
      <c r="O58" s="346"/>
      <c r="P58" s="345">
        <v>2</v>
      </c>
      <c r="Q58" s="346"/>
      <c r="R58" s="345">
        <v>6</v>
      </c>
      <c r="S58" s="346"/>
      <c r="T58" s="345">
        <v>2</v>
      </c>
      <c r="U58" s="346"/>
      <c r="V58" s="345">
        <v>3</v>
      </c>
      <c r="W58" s="346"/>
      <c r="X58" s="345">
        <v>2</v>
      </c>
      <c r="Y58" s="346"/>
      <c r="Z58" s="345">
        <v>1</v>
      </c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0</v>
      </c>
      <c r="AO58" s="289">
        <f>P!AK60</f>
        <v>125.93397852390443</v>
      </c>
      <c r="AP58" s="290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6</v>
      </c>
      <c r="G59" s="281">
        <f t="shared" si="7"/>
        <v>8</v>
      </c>
      <c r="H59" s="314">
        <v>1</v>
      </c>
      <c r="I59" s="315">
        <v>2</v>
      </c>
      <c r="J59" s="314">
        <v>1</v>
      </c>
      <c r="K59" s="315">
        <v>2</v>
      </c>
      <c r="L59" s="345">
        <v>1</v>
      </c>
      <c r="M59" s="346">
        <v>2</v>
      </c>
      <c r="N59" s="345"/>
      <c r="O59" s="346"/>
      <c r="P59" s="345"/>
      <c r="Q59" s="346"/>
      <c r="R59" s="345">
        <v>1</v>
      </c>
      <c r="S59" s="346">
        <v>1</v>
      </c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7</v>
      </c>
      <c r="AO59" s="289">
        <f>P!AK61</f>
        <v>86.666666666666671</v>
      </c>
      <c r="AP59" s="290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15</v>
      </c>
      <c r="G60" s="281">
        <f t="shared" si="7"/>
        <v>19.45</v>
      </c>
      <c r="H60" s="314">
        <v>3</v>
      </c>
      <c r="I60" s="315">
        <v>3</v>
      </c>
      <c r="J60" s="314">
        <v>5</v>
      </c>
      <c r="K60" s="315">
        <v>5</v>
      </c>
      <c r="L60" s="345">
        <v>3</v>
      </c>
      <c r="M60" s="346">
        <v>2</v>
      </c>
      <c r="N60" s="345">
        <v>2</v>
      </c>
      <c r="O60" s="346">
        <v>2</v>
      </c>
      <c r="P60" s="345">
        <v>2</v>
      </c>
      <c r="Q60" s="346">
        <v>2</v>
      </c>
      <c r="R60" s="345">
        <v>2</v>
      </c>
      <c r="S60" s="346">
        <v>1</v>
      </c>
      <c r="T60" s="345">
        <v>2</v>
      </c>
      <c r="U60" s="346">
        <v>1</v>
      </c>
      <c r="V60" s="345">
        <v>3</v>
      </c>
      <c r="W60" s="346">
        <v>0.3</v>
      </c>
      <c r="X60" s="345">
        <v>2</v>
      </c>
      <c r="Y60" s="346">
        <v>2</v>
      </c>
      <c r="Z60" s="345"/>
      <c r="AA60" s="346">
        <v>1.1499999999999986</v>
      </c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19.45</v>
      </c>
      <c r="AO60" s="289">
        <f>P!AK62</f>
        <v>110</v>
      </c>
      <c r="AP60" s="290">
        <f t="shared" si="6"/>
        <v>0</v>
      </c>
      <c r="AQ60" s="87" t="str">
        <f t="shared" si="9"/>
        <v>০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4</v>
      </c>
      <c r="G61" s="281">
        <f t="shared" si="7"/>
        <v>4.1999999999999993</v>
      </c>
      <c r="H61" s="314">
        <v>0.5</v>
      </c>
      <c r="I61" s="315">
        <v>0.8</v>
      </c>
      <c r="J61" s="314">
        <v>0.5</v>
      </c>
      <c r="K61" s="315">
        <v>0.5</v>
      </c>
      <c r="L61" s="345">
        <v>1.5</v>
      </c>
      <c r="M61" s="346">
        <v>1</v>
      </c>
      <c r="N61" s="345">
        <v>0.3</v>
      </c>
      <c r="O61" s="346">
        <v>0.3</v>
      </c>
      <c r="P61" s="345">
        <v>0.3</v>
      </c>
      <c r="Q61" s="346">
        <v>0.3</v>
      </c>
      <c r="R61" s="345">
        <v>0.7</v>
      </c>
      <c r="S61" s="346">
        <v>0.7</v>
      </c>
      <c r="T61" s="345">
        <v>0.3</v>
      </c>
      <c r="U61" s="346">
        <v>0.3</v>
      </c>
      <c r="V61" s="345">
        <v>0.3</v>
      </c>
      <c r="W61" s="346"/>
      <c r="X61" s="345">
        <v>0.3</v>
      </c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3.8999999999999995</v>
      </c>
      <c r="AO61" s="289">
        <f>P!AK63</f>
        <v>620</v>
      </c>
      <c r="AP61" s="290">
        <f t="shared" si="6"/>
        <v>0.29999999999999982</v>
      </c>
      <c r="AQ61" s="87" t="str">
        <f t="shared" si="9"/>
        <v>NZ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4.5</v>
      </c>
      <c r="G62" s="281">
        <f t="shared" si="7"/>
        <v>4.96</v>
      </c>
      <c r="H62" s="314">
        <v>1</v>
      </c>
      <c r="I62" s="315">
        <v>1</v>
      </c>
      <c r="J62" s="314">
        <v>1</v>
      </c>
      <c r="K62" s="315">
        <v>0.5</v>
      </c>
      <c r="L62" s="345">
        <v>1.5</v>
      </c>
      <c r="M62" s="346">
        <v>1.5</v>
      </c>
      <c r="N62" s="345">
        <v>0.5</v>
      </c>
      <c r="O62" s="346">
        <v>0.5</v>
      </c>
      <c r="P62" s="345">
        <v>0.4</v>
      </c>
      <c r="Q62" s="346">
        <v>0.4</v>
      </c>
      <c r="R62" s="345">
        <v>1</v>
      </c>
      <c r="S62" s="346">
        <v>0.6</v>
      </c>
      <c r="T62" s="345">
        <v>0.4</v>
      </c>
      <c r="U62" s="346"/>
      <c r="V62" s="345">
        <v>0.5</v>
      </c>
      <c r="W62" s="346"/>
      <c r="X62" s="345">
        <v>0.4</v>
      </c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4.5</v>
      </c>
      <c r="AO62" s="289">
        <f>P!AK64</f>
        <v>640</v>
      </c>
      <c r="AP62" s="290">
        <f t="shared" si="6"/>
        <v>0.45999999999999996</v>
      </c>
      <c r="AQ62" s="87" t="str">
        <f t="shared" si="9"/>
        <v>NZ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0.6</v>
      </c>
      <c r="G63" s="281">
        <f t="shared" si="7"/>
        <v>0.6</v>
      </c>
      <c r="H63" s="314">
        <v>0.1</v>
      </c>
      <c r="I63" s="315">
        <v>0.1</v>
      </c>
      <c r="J63" s="314"/>
      <c r="K63" s="315"/>
      <c r="L63" s="345">
        <v>0.1</v>
      </c>
      <c r="M63" s="346">
        <v>0.1</v>
      </c>
      <c r="N63" s="345"/>
      <c r="O63" s="346"/>
      <c r="P63" s="345">
        <v>0.1</v>
      </c>
      <c r="Q63" s="346">
        <v>0.1</v>
      </c>
      <c r="R63" s="345">
        <v>0.1</v>
      </c>
      <c r="S63" s="346">
        <v>0.1</v>
      </c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0.4</v>
      </c>
      <c r="AO63" s="289">
        <f>P!AK65</f>
        <v>333.33333333333337</v>
      </c>
      <c r="AP63" s="290">
        <f t="shared" si="6"/>
        <v>0.19999999999999996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1.2000000000000002</v>
      </c>
      <c r="G65" s="281">
        <f t="shared" si="7"/>
        <v>1.2500000000000002</v>
      </c>
      <c r="H65" s="314">
        <v>0.5</v>
      </c>
      <c r="I65" s="315">
        <v>0.75</v>
      </c>
      <c r="J65" s="314">
        <v>0.1</v>
      </c>
      <c r="K65" s="315">
        <v>0.1</v>
      </c>
      <c r="L65" s="345">
        <v>0.7</v>
      </c>
      <c r="M65" s="346">
        <v>0.4</v>
      </c>
      <c r="N65" s="345">
        <v>0.1</v>
      </c>
      <c r="O65" s="346"/>
      <c r="P65" s="345">
        <v>0.1</v>
      </c>
      <c r="Q65" s="346"/>
      <c r="R65" s="345">
        <v>0.5</v>
      </c>
      <c r="S65" s="346"/>
      <c r="T65" s="345">
        <v>0.1</v>
      </c>
      <c r="U65" s="346"/>
      <c r="V65" s="345">
        <v>0.2</v>
      </c>
      <c r="W65" s="346"/>
      <c r="X65" s="345">
        <v>0.1</v>
      </c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1.25</v>
      </c>
      <c r="AO65" s="289">
        <f>P!AK67</f>
        <v>866.66666666666652</v>
      </c>
      <c r="AP65" s="290">
        <f t="shared" si="6"/>
        <v>0</v>
      </c>
      <c r="AQ65" s="87" t="str">
        <f t="shared" si="9"/>
        <v>০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8</v>
      </c>
      <c r="G66" s="281">
        <f t="shared" si="7"/>
        <v>8</v>
      </c>
      <c r="H66" s="314">
        <v>1</v>
      </c>
      <c r="I66" s="315">
        <v>1</v>
      </c>
      <c r="J66" s="314">
        <v>3</v>
      </c>
      <c r="K66" s="315">
        <v>3</v>
      </c>
      <c r="L66" s="345">
        <v>6</v>
      </c>
      <c r="M66" s="346">
        <v>3</v>
      </c>
      <c r="N66" s="345"/>
      <c r="O66" s="346"/>
      <c r="P66" s="345"/>
      <c r="Q66" s="346"/>
      <c r="R66" s="345"/>
      <c r="S66" s="346"/>
      <c r="T66" s="345"/>
      <c r="U66" s="346"/>
      <c r="V66" s="345">
        <v>2</v>
      </c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7</v>
      </c>
      <c r="AO66" s="289">
        <f>P!AK68</f>
        <v>18</v>
      </c>
      <c r="AP66" s="290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8</v>
      </c>
      <c r="G67" s="281">
        <f t="shared" si="7"/>
        <v>8</v>
      </c>
      <c r="H67" s="314">
        <v>1</v>
      </c>
      <c r="I67" s="315">
        <v>1</v>
      </c>
      <c r="J67" s="314">
        <v>3</v>
      </c>
      <c r="K67" s="315">
        <v>3</v>
      </c>
      <c r="L67" s="345">
        <v>6</v>
      </c>
      <c r="M67" s="346">
        <v>3</v>
      </c>
      <c r="N67" s="345"/>
      <c r="O67" s="346"/>
      <c r="P67" s="345"/>
      <c r="Q67" s="346"/>
      <c r="R67" s="345"/>
      <c r="S67" s="346"/>
      <c r="T67" s="345"/>
      <c r="U67" s="346"/>
      <c r="V67" s="345">
        <v>2</v>
      </c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7</v>
      </c>
      <c r="AO67" s="289">
        <f>P!AK69</f>
        <v>18</v>
      </c>
      <c r="AP67" s="290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0.53999999999999992</v>
      </c>
      <c r="G68" s="281">
        <f t="shared" ref="G68:G133" si="11">E68+F68</f>
        <v>0.54571428570999991</v>
      </c>
      <c r="H68" s="314">
        <v>0.1</v>
      </c>
      <c r="I68" s="315">
        <v>0.1</v>
      </c>
      <c r="J68" s="314">
        <v>0.1</v>
      </c>
      <c r="K68" s="315">
        <v>0.1</v>
      </c>
      <c r="L68" s="345">
        <v>0.1</v>
      </c>
      <c r="M68" s="346">
        <v>0.15</v>
      </c>
      <c r="N68" s="345">
        <v>0.02</v>
      </c>
      <c r="O68" s="346">
        <v>0.02</v>
      </c>
      <c r="P68" s="345">
        <v>0.05</v>
      </c>
      <c r="Q68" s="346">
        <v>0.05</v>
      </c>
      <c r="R68" s="345">
        <v>0.1</v>
      </c>
      <c r="S68" s="346">
        <v>7.4999999999999997E-2</v>
      </c>
      <c r="T68" s="345">
        <v>0.05</v>
      </c>
      <c r="U68" s="346"/>
      <c r="V68" s="345">
        <v>0.05</v>
      </c>
      <c r="W68" s="346"/>
      <c r="X68" s="345">
        <v>0.05</v>
      </c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0.495</v>
      </c>
      <c r="AO68" s="289">
        <f>P!AK70</f>
        <v>5944.4444444444453</v>
      </c>
      <c r="AP68" s="290">
        <f t="shared" si="10"/>
        <v>5.0714285709999918E-2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2.2000000000000002</v>
      </c>
      <c r="G69" s="281">
        <f t="shared" si="11"/>
        <v>2.2000000000000002</v>
      </c>
      <c r="H69" s="314">
        <v>0.3</v>
      </c>
      <c r="I69" s="315">
        <v>0.4</v>
      </c>
      <c r="J69" s="314">
        <v>0.3</v>
      </c>
      <c r="K69" s="315">
        <v>0.3</v>
      </c>
      <c r="L69" s="345">
        <v>0.5</v>
      </c>
      <c r="M69" s="346">
        <v>0.4</v>
      </c>
      <c r="N69" s="345">
        <v>0.05</v>
      </c>
      <c r="O69" s="346">
        <v>0.05</v>
      </c>
      <c r="P69" s="345">
        <v>0.1</v>
      </c>
      <c r="Q69" s="346">
        <v>0.1</v>
      </c>
      <c r="R69" s="345">
        <v>0.3</v>
      </c>
      <c r="S69" s="346">
        <v>0.3</v>
      </c>
      <c r="T69" s="345">
        <v>0.1</v>
      </c>
      <c r="U69" s="346">
        <v>0.1</v>
      </c>
      <c r="V69" s="345">
        <v>0.1</v>
      </c>
      <c r="W69" s="346">
        <v>0.1</v>
      </c>
      <c r="X69" s="345">
        <v>0.1</v>
      </c>
      <c r="Y69" s="346">
        <v>0.1</v>
      </c>
      <c r="Z69" s="345"/>
      <c r="AA69" s="346">
        <v>0.02</v>
      </c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1.8700000000000006</v>
      </c>
      <c r="AO69" s="289">
        <f>P!AK71</f>
        <v>581.81818181818176</v>
      </c>
      <c r="AP69" s="290">
        <f t="shared" si="10"/>
        <v>0.32999999999999963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0.55000000000000004</v>
      </c>
      <c r="G70" s="281">
        <f t="shared" si="11"/>
        <v>0.55000000000000004</v>
      </c>
      <c r="H70" s="314">
        <v>0.2</v>
      </c>
      <c r="I70" s="315">
        <v>0.15</v>
      </c>
      <c r="J70" s="314">
        <v>0.1</v>
      </c>
      <c r="K70" s="315">
        <v>0.1</v>
      </c>
      <c r="L70" s="345">
        <v>0.1</v>
      </c>
      <c r="M70" s="346">
        <v>0.05</v>
      </c>
      <c r="N70" s="345"/>
      <c r="O70" s="346"/>
      <c r="P70" s="345">
        <v>0.02</v>
      </c>
      <c r="Q70" s="346">
        <v>0.02</v>
      </c>
      <c r="R70" s="345">
        <v>0.1</v>
      </c>
      <c r="S70" s="346">
        <v>0.1</v>
      </c>
      <c r="T70" s="345">
        <v>0.02</v>
      </c>
      <c r="U70" s="346">
        <v>0.02</v>
      </c>
      <c r="V70" s="345">
        <v>0.05</v>
      </c>
      <c r="W70" s="346">
        <v>0.05</v>
      </c>
      <c r="X70" s="345">
        <v>0.02</v>
      </c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0.49000000000000005</v>
      </c>
      <c r="AO70" s="289">
        <f>P!AK72</f>
        <v>1772.7272727272725</v>
      </c>
      <c r="AP70" s="290">
        <f t="shared" si="10"/>
        <v>0.06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17</v>
      </c>
      <c r="G71" s="281">
        <f t="shared" si="11"/>
        <v>17</v>
      </c>
      <c r="H71" s="314">
        <v>5</v>
      </c>
      <c r="I71" s="315">
        <v>5</v>
      </c>
      <c r="J71" s="314"/>
      <c r="K71" s="315"/>
      <c r="L71" s="345">
        <v>8</v>
      </c>
      <c r="M71" s="346">
        <v>6</v>
      </c>
      <c r="N71" s="345"/>
      <c r="O71" s="346">
        <v>5</v>
      </c>
      <c r="P71" s="345"/>
      <c r="Q71" s="346"/>
      <c r="R71" s="345"/>
      <c r="S71" s="346"/>
      <c r="T71" s="345">
        <v>2</v>
      </c>
      <c r="U71" s="346">
        <v>1</v>
      </c>
      <c r="V71" s="345">
        <v>2</v>
      </c>
      <c r="W71" s="346"/>
      <c r="X71" s="345">
        <v>2</v>
      </c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17</v>
      </c>
      <c r="AO71" s="289">
        <f>P!AK73</f>
        <v>9.1764705882352935</v>
      </c>
      <c r="AP71" s="290">
        <f t="shared" si="10"/>
        <v>0</v>
      </c>
      <c r="AQ71" s="87" t="str">
        <f t="shared" si="13"/>
        <v>০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3.1</v>
      </c>
      <c r="G72" s="281">
        <f t="shared" si="11"/>
        <v>3.1</v>
      </c>
      <c r="H72" s="314">
        <v>0.2</v>
      </c>
      <c r="I72" s="315">
        <v>0.2</v>
      </c>
      <c r="J72" s="314"/>
      <c r="K72" s="315"/>
      <c r="L72" s="345">
        <v>1</v>
      </c>
      <c r="M72" s="346">
        <v>1</v>
      </c>
      <c r="N72" s="345">
        <v>2</v>
      </c>
      <c r="O72" s="346">
        <v>1</v>
      </c>
      <c r="P72" s="345"/>
      <c r="Q72" s="346"/>
      <c r="R72" s="345">
        <v>0.4</v>
      </c>
      <c r="S72" s="346">
        <v>0.4</v>
      </c>
      <c r="T72" s="345"/>
      <c r="U72" s="346"/>
      <c r="V72" s="345">
        <v>0.52</v>
      </c>
      <c r="W72" s="346">
        <v>0.5</v>
      </c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3.1</v>
      </c>
      <c r="AO72" s="289">
        <f>P!AK74</f>
        <v>722.58064516129025</v>
      </c>
      <c r="AP72" s="290">
        <f t="shared" si="10"/>
        <v>0</v>
      </c>
      <c r="AQ72" s="87" t="str">
        <f t="shared" si="13"/>
        <v>০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1.68</v>
      </c>
      <c r="G73" s="281">
        <f t="shared" si="11"/>
        <v>1.68</v>
      </c>
      <c r="H73" s="314">
        <v>0.2</v>
      </c>
      <c r="I73" s="315">
        <v>0.18</v>
      </c>
      <c r="J73" s="314"/>
      <c r="K73" s="315"/>
      <c r="L73" s="345">
        <v>1</v>
      </c>
      <c r="M73" s="346">
        <v>1</v>
      </c>
      <c r="N73" s="345"/>
      <c r="O73" s="346"/>
      <c r="P73" s="345"/>
      <c r="Q73" s="346"/>
      <c r="R73" s="345"/>
      <c r="S73" s="346"/>
      <c r="T73" s="345"/>
      <c r="U73" s="346"/>
      <c r="V73" s="345">
        <v>0.5</v>
      </c>
      <c r="W73" s="346">
        <v>0.5</v>
      </c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1.68</v>
      </c>
      <c r="AO73" s="289">
        <f>P!AK75</f>
        <v>672.61904761904759</v>
      </c>
      <c r="AP73" s="290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0</v>
      </c>
      <c r="G74" s="281">
        <f t="shared" si="11"/>
        <v>0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0</v>
      </c>
      <c r="AP74" s="290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6.6000000000000014</v>
      </c>
      <c r="G75" s="281">
        <f t="shared" si="11"/>
        <v>6.6000000000000014</v>
      </c>
      <c r="H75" s="314">
        <v>0.5</v>
      </c>
      <c r="I75" s="315">
        <v>0.4</v>
      </c>
      <c r="J75" s="314">
        <v>1</v>
      </c>
      <c r="K75" s="315">
        <v>0.9</v>
      </c>
      <c r="L75" s="345">
        <v>2.5</v>
      </c>
      <c r="M75" s="346">
        <v>2.2000000000000002</v>
      </c>
      <c r="N75" s="345"/>
      <c r="O75" s="346"/>
      <c r="P75" s="345">
        <v>0.4</v>
      </c>
      <c r="Q75" s="346">
        <v>0.4</v>
      </c>
      <c r="R75" s="345">
        <v>2</v>
      </c>
      <c r="S75" s="346">
        <v>2.7</v>
      </c>
      <c r="T75" s="345">
        <v>0.4</v>
      </c>
      <c r="U75" s="346"/>
      <c r="V75" s="345">
        <v>1</v>
      </c>
      <c r="W75" s="346"/>
      <c r="X75" s="345">
        <v>0.2</v>
      </c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6.6</v>
      </c>
      <c r="AO75" s="289">
        <f>P!AK77</f>
        <v>1709.0909090909088</v>
      </c>
      <c r="AP75" s="290">
        <f t="shared" si="10"/>
        <v>0</v>
      </c>
      <c r="AQ75" s="87" t="str">
        <f t="shared" si="13"/>
        <v>০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>
        <v>1.5</v>
      </c>
      <c r="K76" s="315">
        <v>1.3</v>
      </c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1.3</v>
      </c>
      <c r="AO76" s="289">
        <f>P!AK78</f>
        <v>1853.8461538461538</v>
      </c>
      <c r="AP76" s="290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0.65</v>
      </c>
      <c r="G77" s="281">
        <f t="shared" si="11"/>
        <v>0.72500000000000009</v>
      </c>
      <c r="H77" s="314">
        <v>0.1</v>
      </c>
      <c r="I77" s="315">
        <v>0.1</v>
      </c>
      <c r="J77" s="314"/>
      <c r="K77" s="315"/>
      <c r="L77" s="345">
        <v>0.2</v>
      </c>
      <c r="M77" s="346">
        <v>0.2</v>
      </c>
      <c r="N77" s="345"/>
      <c r="O77" s="346"/>
      <c r="P77" s="345"/>
      <c r="Q77" s="346"/>
      <c r="R77" s="345">
        <v>0.05</v>
      </c>
      <c r="S77" s="346">
        <v>0.05</v>
      </c>
      <c r="T77" s="345"/>
      <c r="U77" s="346"/>
      <c r="V77" s="345">
        <v>0.05</v>
      </c>
      <c r="W77" s="346">
        <v>0.05</v>
      </c>
      <c r="X77" s="345">
        <v>0.05</v>
      </c>
      <c r="Y77" s="346">
        <v>0.2</v>
      </c>
      <c r="Z77" s="345"/>
      <c r="AA77" s="346">
        <v>7.4999999999999997E-2</v>
      </c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0.67500000000000004</v>
      </c>
      <c r="AO77" s="289">
        <f>P!AK79</f>
        <v>1107.6923076923076</v>
      </c>
      <c r="AP77" s="291">
        <f t="shared" si="10"/>
        <v>5.0000000000000044E-2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0.6</v>
      </c>
      <c r="G78" s="281">
        <f t="shared" si="11"/>
        <v>0.73</v>
      </c>
      <c r="H78" s="314">
        <v>0.1</v>
      </c>
      <c r="I78" s="315">
        <v>0.1</v>
      </c>
      <c r="J78" s="314">
        <v>0.1</v>
      </c>
      <c r="K78" s="315">
        <v>0.1</v>
      </c>
      <c r="L78" s="345">
        <v>0.1</v>
      </c>
      <c r="M78" s="346">
        <v>0.1</v>
      </c>
      <c r="N78" s="345">
        <v>0.1</v>
      </c>
      <c r="O78" s="346">
        <v>0.1</v>
      </c>
      <c r="P78" s="345">
        <v>0.1</v>
      </c>
      <c r="Q78" s="346">
        <v>0.1</v>
      </c>
      <c r="R78" s="345">
        <v>0.2</v>
      </c>
      <c r="S78" s="346">
        <v>0.2</v>
      </c>
      <c r="T78" s="345">
        <v>0.1</v>
      </c>
      <c r="U78" s="346">
        <v>3.0000000000000027E-2</v>
      </c>
      <c r="V78" s="345">
        <v>0.1</v>
      </c>
      <c r="W78" s="346"/>
      <c r="X78" s="345">
        <v>0.1</v>
      </c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>I78+K78+M78+O78+Q78+S78+AC78+U78+W78+Y78+AA78+AE78+AG78+AI78+AK78+AM78</f>
        <v>0.73</v>
      </c>
      <c r="AO78" s="289">
        <f>P!AK80</f>
        <v>550</v>
      </c>
      <c r="AP78" s="290">
        <f>G78-AN78</f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0.1</v>
      </c>
      <c r="G79" s="281">
        <f t="shared" si="11"/>
        <v>0.23500000000000007</v>
      </c>
      <c r="H79" s="314">
        <v>0.05</v>
      </c>
      <c r="I79" s="315">
        <v>0.05</v>
      </c>
      <c r="J79" s="314"/>
      <c r="K79" s="315"/>
      <c r="L79" s="345">
        <v>0.05</v>
      </c>
      <c r="M79" s="346">
        <v>0.05</v>
      </c>
      <c r="N79" s="345"/>
      <c r="O79" s="346"/>
      <c r="P79" s="345"/>
      <c r="Q79" s="346"/>
      <c r="R79" s="345">
        <v>5.1999999999999998E-2</v>
      </c>
      <c r="S79" s="346">
        <v>0.13500000000000006</v>
      </c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0.23500000000000007</v>
      </c>
      <c r="AO79" s="289">
        <f>P!AK81</f>
        <v>600</v>
      </c>
      <c r="AP79" s="290">
        <f t="shared" si="10"/>
        <v>0</v>
      </c>
      <c r="AQ79" s="87" t="str">
        <f t="shared" si="13"/>
        <v>০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11.5</v>
      </c>
      <c r="G80" s="281">
        <f t="shared" si="11"/>
        <v>11.649999999999999</v>
      </c>
      <c r="H80" s="314">
        <v>1</v>
      </c>
      <c r="I80" s="315">
        <v>1</v>
      </c>
      <c r="J80" s="314">
        <v>1</v>
      </c>
      <c r="K80" s="315">
        <v>1</v>
      </c>
      <c r="L80" s="345">
        <v>3.5</v>
      </c>
      <c r="M80" s="346">
        <v>3</v>
      </c>
      <c r="N80" s="345">
        <v>1</v>
      </c>
      <c r="O80" s="346">
        <v>0.5</v>
      </c>
      <c r="P80" s="345">
        <v>1</v>
      </c>
      <c r="Q80" s="346">
        <v>1</v>
      </c>
      <c r="R80" s="345">
        <v>2</v>
      </c>
      <c r="S80" s="346">
        <v>2</v>
      </c>
      <c r="T80" s="345">
        <v>0.5</v>
      </c>
      <c r="U80" s="346">
        <v>0.5</v>
      </c>
      <c r="V80" s="345">
        <v>1</v>
      </c>
      <c r="W80" s="346">
        <v>1</v>
      </c>
      <c r="X80" s="345">
        <v>1</v>
      </c>
      <c r="Y80" s="346">
        <v>0.5</v>
      </c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10.5</v>
      </c>
      <c r="AO80" s="289">
        <f>P!AK82</f>
        <v>180</v>
      </c>
      <c r="AP80" s="290">
        <f t="shared" si="10"/>
        <v>1.1499999999999986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0.60000000000000009</v>
      </c>
      <c r="G86" s="281">
        <f t="shared" si="11"/>
        <v>0.70000000000000029</v>
      </c>
      <c r="H86" s="314">
        <v>0.1</v>
      </c>
      <c r="I86" s="315">
        <v>0.1</v>
      </c>
      <c r="J86" s="314">
        <v>0.2</v>
      </c>
      <c r="K86" s="315">
        <v>0.2</v>
      </c>
      <c r="L86" s="345">
        <v>6.1</v>
      </c>
      <c r="M86" s="346">
        <v>0.3</v>
      </c>
      <c r="N86" s="345"/>
      <c r="O86" s="346"/>
      <c r="P86" s="345">
        <v>0.05</v>
      </c>
      <c r="Q86" s="346"/>
      <c r="R86" s="345">
        <v>0.1</v>
      </c>
      <c r="S86" s="346"/>
      <c r="T86" s="345">
        <v>0.1</v>
      </c>
      <c r="U86" s="346"/>
      <c r="V86" s="345">
        <v>0.1</v>
      </c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0.60000000000000009</v>
      </c>
      <c r="AO86" s="289">
        <f>P!AK88</f>
        <v>1799.9999999999998</v>
      </c>
      <c r="AP86" s="291">
        <f t="shared" si="10"/>
        <v>0.1000000000000002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72</v>
      </c>
      <c r="G87" s="281">
        <f t="shared" si="11"/>
        <v>91</v>
      </c>
      <c r="H87" s="314">
        <v>15</v>
      </c>
      <c r="I87" s="315">
        <v>14</v>
      </c>
      <c r="J87" s="314">
        <v>14</v>
      </c>
      <c r="K87" s="315">
        <v>12</v>
      </c>
      <c r="L87" s="345">
        <v>4.5</v>
      </c>
      <c r="M87" s="346">
        <v>5</v>
      </c>
      <c r="N87" s="345">
        <v>4</v>
      </c>
      <c r="O87" s="346">
        <v>4</v>
      </c>
      <c r="P87" s="345">
        <v>4</v>
      </c>
      <c r="Q87" s="346">
        <v>20</v>
      </c>
      <c r="R87" s="345">
        <v>15</v>
      </c>
      <c r="S87" s="346">
        <v>9.5</v>
      </c>
      <c r="T87" s="345">
        <v>2</v>
      </c>
      <c r="U87" s="346">
        <v>6</v>
      </c>
      <c r="V87" s="345">
        <v>9</v>
      </c>
      <c r="W87" s="346">
        <v>8.6999999999999993</v>
      </c>
      <c r="X87" s="345">
        <v>4</v>
      </c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79.2</v>
      </c>
      <c r="AO87" s="289">
        <f>P!AK89</f>
        <v>67</v>
      </c>
      <c r="AP87" s="290">
        <f t="shared" si="10"/>
        <v>11.799999999999997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40</v>
      </c>
      <c r="G88" s="281">
        <f t="shared" si="11"/>
        <v>55.949999999999996</v>
      </c>
      <c r="H88" s="314">
        <v>2</v>
      </c>
      <c r="I88" s="315">
        <v>2</v>
      </c>
      <c r="J88" s="314">
        <v>8</v>
      </c>
      <c r="K88" s="315">
        <v>8</v>
      </c>
      <c r="L88" s="345">
        <v>4.5</v>
      </c>
      <c r="M88" s="346">
        <v>4.5</v>
      </c>
      <c r="N88" s="345">
        <v>1</v>
      </c>
      <c r="O88" s="346">
        <v>2</v>
      </c>
      <c r="P88" s="345">
        <v>2</v>
      </c>
      <c r="Q88" s="346">
        <v>5</v>
      </c>
      <c r="R88" s="345">
        <v>13</v>
      </c>
      <c r="S88" s="346">
        <v>9.5</v>
      </c>
      <c r="T88" s="345">
        <v>2</v>
      </c>
      <c r="U88" s="346">
        <v>2.2000000000000002</v>
      </c>
      <c r="V88" s="345">
        <v>4</v>
      </c>
      <c r="W88" s="346">
        <v>5.0999999999999996</v>
      </c>
      <c r="X88" s="345">
        <v>2</v>
      </c>
      <c r="Y88" s="346">
        <v>0.5</v>
      </c>
      <c r="Z88" s="345"/>
      <c r="AA88" s="346">
        <v>0.6</v>
      </c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39.400000000000006</v>
      </c>
      <c r="AO88" s="289">
        <f>P!AK90</f>
        <v>115</v>
      </c>
      <c r="AP88" s="290">
        <f t="shared" si="10"/>
        <v>16.54999999999999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1622</v>
      </c>
      <c r="G89" s="281">
        <f t="shared" si="11"/>
        <v>1662</v>
      </c>
      <c r="H89" s="314">
        <v>240</v>
      </c>
      <c r="I89" s="315">
        <v>262</v>
      </c>
      <c r="J89" s="314">
        <v>150</v>
      </c>
      <c r="K89" s="315">
        <v>173</v>
      </c>
      <c r="L89" s="345">
        <v>140</v>
      </c>
      <c r="M89" s="346">
        <v>140</v>
      </c>
      <c r="N89" s="345">
        <v>80</v>
      </c>
      <c r="O89" s="346">
        <v>91</v>
      </c>
      <c r="P89" s="345">
        <v>170</v>
      </c>
      <c r="Q89" s="346">
        <v>215</v>
      </c>
      <c r="R89" s="345">
        <v>260</v>
      </c>
      <c r="S89" s="346">
        <v>260</v>
      </c>
      <c r="T89" s="345">
        <v>90</v>
      </c>
      <c r="U89" s="346">
        <v>67</v>
      </c>
      <c r="V89" s="345">
        <v>250</v>
      </c>
      <c r="W89" s="346">
        <v>259</v>
      </c>
      <c r="X89" s="345">
        <v>90</v>
      </c>
      <c r="Y89" s="346">
        <v>146</v>
      </c>
      <c r="Z89" s="345">
        <v>40</v>
      </c>
      <c r="AA89" s="346">
        <v>40</v>
      </c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1653</v>
      </c>
      <c r="AO89" s="289">
        <f>P!AK91</f>
        <v>10</v>
      </c>
      <c r="AP89" s="290">
        <f t="shared" si="10"/>
        <v>9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>
        <v>30</v>
      </c>
      <c r="K90" s="315">
        <v>30</v>
      </c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30</v>
      </c>
      <c r="AO90" s="289">
        <f>P!AK92</f>
        <v>20</v>
      </c>
      <c r="AP90" s="290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5</v>
      </c>
      <c r="G92" s="281">
        <f t="shared" si="11"/>
        <v>5.5</v>
      </c>
      <c r="H92" s="314"/>
      <c r="I92" s="315"/>
      <c r="J92" s="314"/>
      <c r="K92" s="315">
        <v>1</v>
      </c>
      <c r="L92" s="345">
        <v>1</v>
      </c>
      <c r="M92" s="346">
        <v>3.5</v>
      </c>
      <c r="N92" s="345"/>
      <c r="O92" s="346"/>
      <c r="P92" s="345">
        <v>1</v>
      </c>
      <c r="Q92" s="346"/>
      <c r="R92" s="345">
        <v>3</v>
      </c>
      <c r="S92" s="346"/>
      <c r="T92" s="345"/>
      <c r="U92" s="346"/>
      <c r="V92" s="345">
        <v>1</v>
      </c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4.5</v>
      </c>
      <c r="AO92" s="289">
        <f>P!AK94</f>
        <v>220</v>
      </c>
      <c r="AP92" s="290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11</v>
      </c>
      <c r="G94" s="281">
        <f t="shared" si="11"/>
        <v>11</v>
      </c>
      <c r="H94" s="314"/>
      <c r="I94" s="315"/>
      <c r="J94" s="314">
        <v>4</v>
      </c>
      <c r="K94" s="315">
        <v>4</v>
      </c>
      <c r="L94" s="345"/>
      <c r="M94" s="346"/>
      <c r="N94" s="345">
        <v>3</v>
      </c>
      <c r="O94" s="346">
        <v>3</v>
      </c>
      <c r="P94" s="345"/>
      <c r="Q94" s="346"/>
      <c r="R94" s="345"/>
      <c r="S94" s="346"/>
      <c r="T94" s="345"/>
      <c r="U94" s="346"/>
      <c r="V94" s="345"/>
      <c r="W94" s="346"/>
      <c r="X94" s="345">
        <v>4</v>
      </c>
      <c r="Y94" s="346">
        <v>4</v>
      </c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11</v>
      </c>
      <c r="AO94" s="289">
        <f>P!AK96</f>
        <v>100</v>
      </c>
      <c r="AP94" s="290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24</v>
      </c>
      <c r="G95" s="281">
        <f t="shared" si="11"/>
        <v>24.5</v>
      </c>
      <c r="H95" s="314">
        <v>4</v>
      </c>
      <c r="I95" s="315">
        <v>4</v>
      </c>
      <c r="J95" s="314">
        <v>4</v>
      </c>
      <c r="K95" s="315">
        <v>4</v>
      </c>
      <c r="L95" s="345">
        <v>4</v>
      </c>
      <c r="M95" s="346">
        <v>2</v>
      </c>
      <c r="N95" s="345">
        <v>2</v>
      </c>
      <c r="O95" s="346">
        <v>1.5</v>
      </c>
      <c r="P95" s="345">
        <v>2</v>
      </c>
      <c r="Q95" s="346">
        <v>1</v>
      </c>
      <c r="R95" s="345">
        <v>4</v>
      </c>
      <c r="S95" s="346">
        <v>4</v>
      </c>
      <c r="T95" s="345">
        <v>2</v>
      </c>
      <c r="U95" s="346">
        <v>3</v>
      </c>
      <c r="V95" s="345">
        <v>2</v>
      </c>
      <c r="W95" s="346">
        <v>2</v>
      </c>
      <c r="X95" s="345">
        <v>2</v>
      </c>
      <c r="Y95" s="346">
        <v>2</v>
      </c>
      <c r="Z95" s="345">
        <v>1</v>
      </c>
      <c r="AA95" s="346">
        <v>1</v>
      </c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24.5</v>
      </c>
      <c r="AO95" s="289">
        <f>P!AK97</f>
        <v>83.75</v>
      </c>
      <c r="AP95" s="290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3</v>
      </c>
      <c r="G96" s="281">
        <f t="shared" si="11"/>
        <v>3</v>
      </c>
      <c r="H96" s="314"/>
      <c r="I96" s="315"/>
      <c r="J96" s="314">
        <v>1</v>
      </c>
      <c r="K96" s="315">
        <v>1</v>
      </c>
      <c r="L96" s="345"/>
      <c r="M96" s="346"/>
      <c r="N96" s="345">
        <v>1</v>
      </c>
      <c r="O96" s="346">
        <v>1</v>
      </c>
      <c r="P96" s="345"/>
      <c r="Q96" s="346"/>
      <c r="R96" s="345"/>
      <c r="S96" s="346"/>
      <c r="T96" s="345"/>
      <c r="U96" s="346"/>
      <c r="V96" s="345"/>
      <c r="W96" s="346"/>
      <c r="X96" s="345">
        <v>1</v>
      </c>
      <c r="Y96" s="346">
        <v>1</v>
      </c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3</v>
      </c>
      <c r="AO96" s="289">
        <f>P!AK98</f>
        <v>370</v>
      </c>
      <c r="AP96" s="290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8</v>
      </c>
      <c r="G98" s="281">
        <f t="shared" si="11"/>
        <v>8.5</v>
      </c>
      <c r="H98" s="314">
        <v>1</v>
      </c>
      <c r="I98" s="315">
        <v>1</v>
      </c>
      <c r="J98" s="314">
        <v>3</v>
      </c>
      <c r="K98" s="315">
        <v>3</v>
      </c>
      <c r="L98" s="345">
        <v>2</v>
      </c>
      <c r="M98" s="346">
        <v>1</v>
      </c>
      <c r="N98" s="345">
        <v>2</v>
      </c>
      <c r="O98" s="346">
        <v>1.5</v>
      </c>
      <c r="P98" s="345"/>
      <c r="Q98" s="346"/>
      <c r="R98" s="345"/>
      <c r="S98" s="346"/>
      <c r="T98" s="345">
        <v>1</v>
      </c>
      <c r="U98" s="346"/>
      <c r="V98" s="345">
        <v>1</v>
      </c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6.5</v>
      </c>
      <c r="AO98" s="289">
        <f>P!AK100</f>
        <v>210</v>
      </c>
      <c r="AP98" s="290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0.45</v>
      </c>
      <c r="G99" s="281">
        <f t="shared" si="11"/>
        <v>1.3490000000000002</v>
      </c>
      <c r="H99" s="314">
        <v>1</v>
      </c>
      <c r="I99" s="315">
        <v>0.5</v>
      </c>
      <c r="J99" s="314"/>
      <c r="K99" s="315"/>
      <c r="L99" s="345"/>
      <c r="M99" s="346"/>
      <c r="N99" s="345"/>
      <c r="O99" s="346"/>
      <c r="P99" s="345">
        <v>1</v>
      </c>
      <c r="Q99" s="346"/>
      <c r="R99" s="345"/>
      <c r="S99" s="346"/>
      <c r="T99" s="345"/>
      <c r="U99" s="346"/>
      <c r="V99" s="345">
        <v>1</v>
      </c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0.5</v>
      </c>
      <c r="AO99" s="289">
        <f>P!AK101</f>
        <v>600</v>
      </c>
      <c r="AP99" s="291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5"/>
      <c r="M100" s="346"/>
      <c r="N100" s="345"/>
      <c r="O100" s="346"/>
      <c r="P100" s="345">
        <v>2</v>
      </c>
      <c r="Q100" s="346">
        <v>2</v>
      </c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2</v>
      </c>
      <c r="AO100" s="289">
        <f>P!AK102</f>
        <v>170</v>
      </c>
      <c r="AP100" s="290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5">
        <v>4</v>
      </c>
      <c r="M103" s="346">
        <v>4</v>
      </c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4</v>
      </c>
      <c r="AO103" s="289">
        <f>P!AK105</f>
        <v>230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6</v>
      </c>
      <c r="G104" s="281">
        <f t="shared" si="11"/>
        <v>14</v>
      </c>
      <c r="H104" s="314"/>
      <c r="I104" s="315"/>
      <c r="J104" s="314"/>
      <c r="K104" s="315"/>
      <c r="L104" s="345">
        <v>7</v>
      </c>
      <c r="M104" s="346"/>
      <c r="N104" s="345"/>
      <c r="O104" s="346"/>
      <c r="P104" s="345">
        <v>4</v>
      </c>
      <c r="Q104" s="346">
        <v>4</v>
      </c>
      <c r="R104" s="345">
        <v>5</v>
      </c>
      <c r="S104" s="346">
        <v>5</v>
      </c>
      <c r="T104" s="345">
        <v>5</v>
      </c>
      <c r="U104" s="346">
        <v>2</v>
      </c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11</v>
      </c>
      <c r="AO104" s="289">
        <f>P!AK106</f>
        <v>173.33333333333334</v>
      </c>
      <c r="AP104" s="290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5"/>
      <c r="M105" s="346">
        <v>8</v>
      </c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8</v>
      </c>
      <c r="AO105" s="289">
        <f>P!AK107</f>
        <v>168.33333333333334</v>
      </c>
      <c r="AP105" s="290">
        <f t="shared" si="10"/>
        <v>10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4</v>
      </c>
      <c r="G106" s="281">
        <f t="shared" si="11"/>
        <v>4</v>
      </c>
      <c r="H106" s="314">
        <v>1</v>
      </c>
      <c r="I106" s="315">
        <v>1</v>
      </c>
      <c r="J106" s="314">
        <v>2</v>
      </c>
      <c r="K106" s="315">
        <v>2</v>
      </c>
      <c r="L106" s="345"/>
      <c r="M106" s="346"/>
      <c r="N106" s="345"/>
      <c r="O106" s="346"/>
      <c r="P106" s="345"/>
      <c r="Q106" s="346"/>
      <c r="R106" s="345">
        <v>1</v>
      </c>
      <c r="S106" s="346">
        <v>1</v>
      </c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4</v>
      </c>
      <c r="AO106" s="289">
        <f>P!AK108</f>
        <v>180</v>
      </c>
      <c r="AP106" s="290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1.9</v>
      </c>
      <c r="G107" s="281">
        <f t="shared" si="11"/>
        <v>2.15</v>
      </c>
      <c r="H107" s="314"/>
      <c r="I107" s="315"/>
      <c r="J107" s="314">
        <v>1</v>
      </c>
      <c r="K107" s="315">
        <v>1</v>
      </c>
      <c r="L107" s="345"/>
      <c r="M107" s="346"/>
      <c r="N107" s="345"/>
      <c r="O107" s="346"/>
      <c r="P107" s="345"/>
      <c r="Q107" s="346">
        <v>1</v>
      </c>
      <c r="R107" s="345">
        <v>2</v>
      </c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2</v>
      </c>
      <c r="AO107" s="289">
        <f>P!AK109</f>
        <v>531.57894736842104</v>
      </c>
      <c r="AP107" s="290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9</v>
      </c>
      <c r="G109" s="281">
        <f t="shared" si="11"/>
        <v>9</v>
      </c>
      <c r="H109" s="314">
        <v>1</v>
      </c>
      <c r="I109" s="315">
        <v>1</v>
      </c>
      <c r="J109" s="314">
        <v>2</v>
      </c>
      <c r="K109" s="315">
        <v>2</v>
      </c>
      <c r="L109" s="345">
        <v>4</v>
      </c>
      <c r="M109" s="346">
        <v>2</v>
      </c>
      <c r="N109" s="345"/>
      <c r="O109" s="346"/>
      <c r="P109" s="345"/>
      <c r="Q109" s="346"/>
      <c r="R109" s="345"/>
      <c r="S109" s="346"/>
      <c r="T109" s="345">
        <v>2</v>
      </c>
      <c r="U109" s="346">
        <v>2</v>
      </c>
      <c r="V109" s="345">
        <v>1</v>
      </c>
      <c r="W109" s="346">
        <v>1</v>
      </c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8</v>
      </c>
      <c r="AO109" s="289">
        <f>P!AK111</f>
        <v>223.33333333333334</v>
      </c>
      <c r="AP109" s="290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2</v>
      </c>
      <c r="G110" s="281">
        <f t="shared" si="11"/>
        <v>2</v>
      </c>
      <c r="H110" s="314"/>
      <c r="I110" s="315"/>
      <c r="J110" s="314">
        <v>0.5</v>
      </c>
      <c r="K110" s="315">
        <v>0.5</v>
      </c>
      <c r="L110" s="345"/>
      <c r="M110" s="346"/>
      <c r="N110" s="345">
        <v>0.5</v>
      </c>
      <c r="O110" s="346">
        <v>0.5</v>
      </c>
      <c r="P110" s="345"/>
      <c r="Q110" s="346"/>
      <c r="R110" s="345"/>
      <c r="S110" s="346"/>
      <c r="T110" s="345"/>
      <c r="U110" s="346"/>
      <c r="V110" s="345"/>
      <c r="W110" s="346"/>
      <c r="X110" s="345">
        <v>0.5</v>
      </c>
      <c r="Y110" s="346">
        <v>0.5</v>
      </c>
      <c r="Z110" s="345"/>
      <c r="AA110" s="346">
        <v>0.5</v>
      </c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2</v>
      </c>
      <c r="AO110" s="289">
        <f>P!AK112</f>
        <v>645</v>
      </c>
      <c r="AP110" s="290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568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>
        <v>1</v>
      </c>
      <c r="K111" s="315"/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>
        <v>0.2</v>
      </c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0</v>
      </c>
      <c r="AO111" s="289">
        <f>P!AK113</f>
        <v>9</v>
      </c>
      <c r="AP111" s="290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>
        <v>0.4</v>
      </c>
      <c r="K112" s="315">
        <v>0.4</v>
      </c>
      <c r="L112" s="345">
        <v>1</v>
      </c>
      <c r="M112" s="315">
        <v>1</v>
      </c>
      <c r="N112" s="345"/>
      <c r="O112" s="315">
        <v>0.48</v>
      </c>
      <c r="P112" s="345"/>
      <c r="Q112" s="315"/>
      <c r="R112" s="345"/>
      <c r="S112" s="315"/>
      <c r="T112" s="345"/>
      <c r="U112" s="315"/>
      <c r="V112" s="345">
        <v>0.1</v>
      </c>
      <c r="W112" s="315">
        <v>0.1</v>
      </c>
      <c r="X112" s="345"/>
      <c r="Y112" s="315"/>
      <c r="Z112" s="345"/>
      <c r="AA112" s="315">
        <v>0.31999999999999984</v>
      </c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2.2999999999999998</v>
      </c>
      <c r="AO112" s="289">
        <f>P!AK114</f>
        <v>1573.913043478261</v>
      </c>
      <c r="AP112" s="290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>
        <v>0.2</v>
      </c>
      <c r="K113" s="315">
        <v>0.2</v>
      </c>
      <c r="L113" s="345"/>
      <c r="M113" s="315"/>
      <c r="N113" s="345">
        <v>0.5</v>
      </c>
      <c r="O113" s="315"/>
      <c r="P113" s="345"/>
      <c r="Q113" s="315"/>
      <c r="R113" s="345"/>
      <c r="S113" s="315"/>
      <c r="T113" s="345"/>
      <c r="U113" s="315"/>
      <c r="V113" s="345">
        <v>0.05</v>
      </c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0.2</v>
      </c>
      <c r="AO113" s="289">
        <f>P!AK115</f>
        <v>3450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>
        <v>0.5</v>
      </c>
      <c r="K114" s="315">
        <v>0.5</v>
      </c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>
        <v>0.2</v>
      </c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0.5</v>
      </c>
      <c r="AO114" s="289">
        <f>P!AK116</f>
        <v>560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>
        <v>1.5</v>
      </c>
      <c r="K115" s="315">
        <v>1</v>
      </c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>
        <v>0.5</v>
      </c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1</v>
      </c>
      <c r="AO115" s="289">
        <f>P!AK117</f>
        <v>300</v>
      </c>
      <c r="AP115" s="290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409</v>
      </c>
      <c r="G116" s="281">
        <f t="shared" si="11"/>
        <v>531</v>
      </c>
      <c r="H116" s="314"/>
      <c r="I116" s="315">
        <v>10</v>
      </c>
      <c r="J116" s="314"/>
      <c r="K116" s="315">
        <v>8</v>
      </c>
      <c r="L116" s="345">
        <v>144</v>
      </c>
      <c r="M116" s="346">
        <v>144</v>
      </c>
      <c r="N116" s="345"/>
      <c r="O116" s="346">
        <v>102</v>
      </c>
      <c r="P116" s="345"/>
      <c r="Q116" s="346">
        <v>15</v>
      </c>
      <c r="R116" s="345"/>
      <c r="S116" s="346">
        <v>72</v>
      </c>
      <c r="T116" s="345"/>
      <c r="U116" s="346">
        <v>2</v>
      </c>
      <c r="V116" s="345"/>
      <c r="W116" s="346"/>
      <c r="X116" s="345"/>
      <c r="Y116" s="346"/>
      <c r="Z116" s="345"/>
      <c r="AA116" s="346">
        <v>125</v>
      </c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478</v>
      </c>
      <c r="AO116" s="289">
        <f>P!AK118</f>
        <v>8.875305623471883</v>
      </c>
      <c r="AP116" s="290">
        <f t="shared" si="10"/>
        <v>53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>
        <v>0.5</v>
      </c>
      <c r="U118" s="346">
        <v>0.5</v>
      </c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0.5</v>
      </c>
      <c r="AO118" s="289">
        <f>P!AK120</f>
        <v>180</v>
      </c>
      <c r="AP118" s="290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3.16</v>
      </c>
      <c r="G123" s="281">
        <f t="shared" si="11"/>
        <v>3.16</v>
      </c>
      <c r="H123" s="314"/>
      <c r="I123" s="315"/>
      <c r="J123" s="314"/>
      <c r="K123" s="315"/>
      <c r="L123" s="345">
        <v>52</v>
      </c>
      <c r="M123" s="346">
        <v>1.5</v>
      </c>
      <c r="N123" s="345">
        <v>1</v>
      </c>
      <c r="O123" s="346"/>
      <c r="P123" s="345"/>
      <c r="Q123" s="346"/>
      <c r="R123" s="345"/>
      <c r="S123" s="346"/>
      <c r="T123" s="345"/>
      <c r="U123" s="346"/>
      <c r="V123" s="345">
        <v>55</v>
      </c>
      <c r="W123" s="346">
        <v>0.62</v>
      </c>
      <c r="X123" s="345">
        <v>54</v>
      </c>
      <c r="Y123" s="357">
        <f>P!T125</f>
        <v>1</v>
      </c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3.12</v>
      </c>
      <c r="AO123" s="353">
        <f>P!AK125</f>
        <v>1515.8227848101264</v>
      </c>
      <c r="AP123" s="354">
        <f t="shared" si="10"/>
        <v>4.0000000000000036E-2</v>
      </c>
      <c r="AQ123" s="87" t="str">
        <f t="shared" si="13"/>
        <v>NZ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556</v>
      </c>
      <c r="G124" s="281">
        <f t="shared" si="11"/>
        <v>556</v>
      </c>
      <c r="H124" s="358">
        <v>50</v>
      </c>
      <c r="I124" s="357">
        <f>P!D126</f>
        <v>38</v>
      </c>
      <c r="J124" s="358">
        <v>50</v>
      </c>
      <c r="K124" s="357">
        <f>P!F126</f>
        <v>50</v>
      </c>
      <c r="L124" s="358">
        <v>53</v>
      </c>
      <c r="M124" s="357">
        <f>P!H126</f>
        <v>47</v>
      </c>
      <c r="N124" s="358">
        <v>53</v>
      </c>
      <c r="O124" s="357">
        <f>P!J126</f>
        <v>65</v>
      </c>
      <c r="P124" s="358">
        <v>75</v>
      </c>
      <c r="Q124" s="357">
        <f>P!L126</f>
        <v>97</v>
      </c>
      <c r="R124" s="358">
        <v>75</v>
      </c>
      <c r="S124" s="357">
        <f>P!N126</f>
        <v>90</v>
      </c>
      <c r="T124" s="358">
        <v>50</v>
      </c>
      <c r="U124" s="357">
        <f>P!P126</f>
        <v>55</v>
      </c>
      <c r="V124" s="358">
        <v>50</v>
      </c>
      <c r="W124" s="357">
        <f>P!R126</f>
        <v>50</v>
      </c>
      <c r="X124" s="358">
        <v>50</v>
      </c>
      <c r="Y124" s="357">
        <f>P!T126</f>
        <v>42</v>
      </c>
      <c r="Z124" s="358">
        <v>30</v>
      </c>
      <c r="AA124" s="357">
        <f>P!V126</f>
        <v>22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556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33.69</v>
      </c>
      <c r="G126" s="281">
        <f t="shared" si="11"/>
        <v>33.69</v>
      </c>
      <c r="H126" s="358">
        <v>4</v>
      </c>
      <c r="I126" s="357">
        <f>P!D128</f>
        <v>0</v>
      </c>
      <c r="J126" s="358">
        <v>20</v>
      </c>
      <c r="K126" s="357">
        <f>P!F128</f>
        <v>20.7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>
        <v>5</v>
      </c>
      <c r="U126" s="357">
        <f>P!P128</f>
        <v>5.5</v>
      </c>
      <c r="V126" s="358">
        <v>3</v>
      </c>
      <c r="W126" s="357">
        <f>P!R128</f>
        <v>2.99</v>
      </c>
      <c r="X126" s="358">
        <v>4</v>
      </c>
      <c r="Y126" s="357">
        <f>P!T128</f>
        <v>4.5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33.69</v>
      </c>
      <c r="AO126" s="366">
        <f>P!AK128</f>
        <v>164.29207479964381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30.82</v>
      </c>
      <c r="G127" s="281">
        <f t="shared" si="11"/>
        <v>30.82</v>
      </c>
      <c r="H127" s="358">
        <v>163</v>
      </c>
      <c r="I127" s="357">
        <f>P!D129</f>
        <v>16.7</v>
      </c>
      <c r="J127" s="358"/>
      <c r="K127" s="357">
        <f>P!F129</f>
        <v>0</v>
      </c>
      <c r="L127" s="358">
        <v>115</v>
      </c>
      <c r="M127" s="357">
        <f>P!H129</f>
        <v>14.12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30.82</v>
      </c>
      <c r="AO127" s="366">
        <f>P!AK129</f>
        <v>337.70279039584688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281">
        <f t="shared" si="11"/>
        <v>2</v>
      </c>
      <c r="H128" s="358">
        <v>2</v>
      </c>
      <c r="I128" s="357">
        <f>P!D130</f>
        <v>2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2</v>
      </c>
      <c r="AO128" s="366">
        <f>P!AK130</f>
        <v>480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281">
        <f t="shared" si="11"/>
        <v>9.01</v>
      </c>
      <c r="H129" s="358"/>
      <c r="I129" s="357">
        <f>P!D131</f>
        <v>0</v>
      </c>
      <c r="J129" s="358"/>
      <c r="K129" s="357">
        <f>P!F131</f>
        <v>0</v>
      </c>
      <c r="L129" s="358">
        <v>20</v>
      </c>
      <c r="M129" s="357">
        <f>P!H131</f>
        <v>4.12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>
        <v>22</v>
      </c>
      <c r="U129" s="357">
        <f>P!P131</f>
        <v>4.8899999999999997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9.01</v>
      </c>
      <c r="AO129" s="366">
        <f>P!AK131</f>
        <v>315.31631520532744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9.1999999999999993</v>
      </c>
      <c r="G130" s="281">
        <f t="shared" si="11"/>
        <v>9.1999999999999993</v>
      </c>
      <c r="H130" s="358"/>
      <c r="I130" s="357">
        <f>P!D132</f>
        <v>3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f>P!J132</f>
        <v>4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>
        <v>2</v>
      </c>
      <c r="W130" s="357">
        <f>P!R132</f>
        <v>2.2000000000000002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9.1999999999999993</v>
      </c>
      <c r="AO130" s="366">
        <f>P!AK132</f>
        <v>105.43478260869566</v>
      </c>
      <c r="AP130" s="332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83.240000000000009</v>
      </c>
      <c r="G132" s="281">
        <f t="shared" si="11"/>
        <v>83.240000000000009</v>
      </c>
      <c r="H132" s="358">
        <v>30</v>
      </c>
      <c r="I132" s="357">
        <f>P!D134</f>
        <v>32</v>
      </c>
      <c r="J132" s="358"/>
      <c r="K132" s="357">
        <f>P!F134</f>
        <v>0</v>
      </c>
      <c r="L132" s="358">
        <v>12</v>
      </c>
      <c r="M132" s="357">
        <f>P!H134</f>
        <v>12</v>
      </c>
      <c r="N132" s="358"/>
      <c r="O132" s="357">
        <f>P!J134</f>
        <v>5</v>
      </c>
      <c r="P132" s="358"/>
      <c r="Q132" s="357">
        <f>P!L134</f>
        <v>9.1</v>
      </c>
      <c r="R132" s="358"/>
      <c r="S132" s="357">
        <f>P!N134</f>
        <v>0</v>
      </c>
      <c r="T132" s="358">
        <v>5</v>
      </c>
      <c r="U132" s="357">
        <f>P!P134</f>
        <v>6.66</v>
      </c>
      <c r="V132" s="358">
        <v>10</v>
      </c>
      <c r="W132" s="357">
        <f>P!R134</f>
        <v>13.48</v>
      </c>
      <c r="X132" s="358"/>
      <c r="Y132" s="357">
        <f>P!T134</f>
        <v>3</v>
      </c>
      <c r="Z132" s="358"/>
      <c r="AA132" s="357">
        <f>P!V134</f>
        <v>2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83.240000000000009</v>
      </c>
      <c r="AO132" s="366">
        <f>P!AK134</f>
        <v>117.4435367611725</v>
      </c>
      <c r="AP132" s="332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22</v>
      </c>
      <c r="G133" s="281">
        <f t="shared" si="11"/>
        <v>22</v>
      </c>
      <c r="H133" s="358"/>
      <c r="I133" s="357">
        <f>P!D135</f>
        <v>4</v>
      </c>
      <c r="J133" s="358"/>
      <c r="K133" s="357">
        <f>P!F135</f>
        <v>0</v>
      </c>
      <c r="L133" s="358">
        <v>4</v>
      </c>
      <c r="M133" s="357">
        <f>P!H135</f>
        <v>4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>
        <v>14</v>
      </c>
      <c r="W133" s="357">
        <f>P!R135</f>
        <v>14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22</v>
      </c>
      <c r="AO133" s="366">
        <f>P!AK135</f>
        <v>154.54545454545453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281">
        <f>E134+F134</f>
        <v>12</v>
      </c>
      <c r="H134" s="358"/>
      <c r="I134" s="357">
        <f>P!D136</f>
        <v>0</v>
      </c>
      <c r="J134" s="358">
        <v>5</v>
      </c>
      <c r="K134" s="357">
        <f>P!F136</f>
        <v>0</v>
      </c>
      <c r="L134" s="358">
        <v>10</v>
      </c>
      <c r="M134" s="357">
        <f>P!H136</f>
        <v>12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12</v>
      </c>
      <c r="AO134" s="366">
        <f>P!AK136</f>
        <v>35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5</v>
      </c>
      <c r="G135" s="281">
        <f>E135+F135</f>
        <v>5</v>
      </c>
      <c r="H135" s="358"/>
      <c r="I135" s="357">
        <f>P!D137</f>
        <v>0</v>
      </c>
      <c r="J135" s="358">
        <v>1.5</v>
      </c>
      <c r="K135" s="357">
        <f>P!F137</f>
        <v>3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>
        <v>2</v>
      </c>
      <c r="W135" s="357">
        <f>P!R137</f>
        <v>2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5</v>
      </c>
      <c r="AO135" s="366">
        <f>P!AK137</f>
        <v>260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21.125</v>
      </c>
      <c r="G136" s="281">
        <f t="shared" ref="G136:G196" si="17">E136+F136</f>
        <v>21.125</v>
      </c>
      <c r="H136" s="358"/>
      <c r="I136" s="357">
        <f>P!D138</f>
        <v>1.2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f>P!J138</f>
        <v>4.1749999999999998</v>
      </c>
      <c r="P136" s="358"/>
      <c r="Q136" s="357">
        <f>P!L138</f>
        <v>0</v>
      </c>
      <c r="R136" s="358"/>
      <c r="S136" s="357">
        <f>P!N138</f>
        <v>0</v>
      </c>
      <c r="T136" s="358">
        <v>3</v>
      </c>
      <c r="U136" s="357">
        <f>P!P138</f>
        <v>3.5</v>
      </c>
      <c r="V136" s="358">
        <v>28</v>
      </c>
      <c r="W136" s="357">
        <f>P!R138</f>
        <v>4.75</v>
      </c>
      <c r="X136" s="358">
        <v>7.5</v>
      </c>
      <c r="Y136" s="357">
        <f>P!T138</f>
        <v>7.5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21.125</v>
      </c>
      <c r="AO136" s="366">
        <f>P!AK138</f>
        <v>373.01775147928993</v>
      </c>
      <c r="AP136" s="332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309</v>
      </c>
      <c r="G141" s="281">
        <f t="shared" si="17"/>
        <v>309</v>
      </c>
      <c r="H141" s="314">
        <v>30</v>
      </c>
      <c r="I141" s="346">
        <v>30</v>
      </c>
      <c r="J141" s="345">
        <v>30</v>
      </c>
      <c r="K141" s="346">
        <v>54</v>
      </c>
      <c r="L141" s="345">
        <v>165</v>
      </c>
      <c r="M141" s="346">
        <v>165</v>
      </c>
      <c r="N141" s="345"/>
      <c r="O141" s="346"/>
      <c r="P141" s="345"/>
      <c r="Q141" s="346"/>
      <c r="R141" s="345"/>
      <c r="S141" s="346"/>
      <c r="T141" s="345"/>
      <c r="U141" s="346"/>
      <c r="V141" s="345">
        <v>60</v>
      </c>
      <c r="W141" s="346">
        <v>60</v>
      </c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309</v>
      </c>
      <c r="AO141" s="289">
        <f>P!AK143</f>
        <v>24.349514563106798</v>
      </c>
      <c r="AP141" s="290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59.5</v>
      </c>
      <c r="G143" s="281">
        <f t="shared" si="17"/>
        <v>59.5</v>
      </c>
      <c r="H143" s="314">
        <v>30</v>
      </c>
      <c r="I143" s="346">
        <f>P!D145</f>
        <v>30</v>
      </c>
      <c r="J143" s="345"/>
      <c r="K143" s="346">
        <f>P!F145</f>
        <v>0</v>
      </c>
      <c r="L143" s="345">
        <v>23</v>
      </c>
      <c r="M143" s="346">
        <v>23</v>
      </c>
      <c r="N143" s="345"/>
      <c r="O143" s="346">
        <f>P!J145</f>
        <v>0</v>
      </c>
      <c r="P143" s="345"/>
      <c r="Q143" s="346">
        <f>P!L145</f>
        <v>0</v>
      </c>
      <c r="R143" s="345"/>
      <c r="S143" s="346">
        <f>P!N145</f>
        <v>0</v>
      </c>
      <c r="T143" s="345"/>
      <c r="U143" s="346">
        <f>P!P145</f>
        <v>0</v>
      </c>
      <c r="V143" s="345"/>
      <c r="W143" s="346">
        <f>P!R145</f>
        <v>1.5</v>
      </c>
      <c r="X143" s="345">
        <v>5</v>
      </c>
      <c r="Y143" s="346">
        <v>5</v>
      </c>
      <c r="Z143" s="345"/>
      <c r="AA143" s="346">
        <f>P!V145</f>
        <v>0</v>
      </c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59.5</v>
      </c>
      <c r="AO143" s="289">
        <f>P!AK145</f>
        <v>1150</v>
      </c>
      <c r="AP143" s="290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23" t="s">
        <v>569</v>
      </c>
      <c r="C144" s="85" t="s">
        <v>9</v>
      </c>
      <c r="D144" s="280">
        <v>300</v>
      </c>
      <c r="E144" s="280">
        <v>0</v>
      </c>
      <c r="F144" s="281">
        <f>P!AJ146</f>
        <v>26</v>
      </c>
      <c r="G144" s="281">
        <f t="shared" si="17"/>
        <v>26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>
        <v>25</v>
      </c>
      <c r="Y144" s="346">
        <v>26</v>
      </c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26</v>
      </c>
      <c r="AO144" s="289">
        <f>P!AK146</f>
        <v>35</v>
      </c>
      <c r="AP144" s="290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6">
        <f>P!D147</f>
        <v>0</v>
      </c>
      <c r="J145" s="345">
        <v>3</v>
      </c>
      <c r="K145" s="346">
        <f>P!F147</f>
        <v>3</v>
      </c>
      <c r="L145" s="345">
        <v>1</v>
      </c>
      <c r="M145" s="346">
        <f>P!H147</f>
        <v>1</v>
      </c>
      <c r="N145" s="345"/>
      <c r="O145" s="346">
        <f>P!J147</f>
        <v>0</v>
      </c>
      <c r="P145" s="345"/>
      <c r="Q145" s="346">
        <f>P!L147</f>
        <v>0</v>
      </c>
      <c r="R145" s="345"/>
      <c r="S145" s="346">
        <f>P!N147</f>
        <v>0</v>
      </c>
      <c r="T145" s="345">
        <v>3</v>
      </c>
      <c r="U145" s="346">
        <f>P!P147</f>
        <v>3</v>
      </c>
      <c r="V145" s="345">
        <v>1.5</v>
      </c>
      <c r="W145" s="346">
        <f>P!R147</f>
        <v>1.5</v>
      </c>
      <c r="X145" s="346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8.5</v>
      </c>
      <c r="AO145" s="289">
        <f>P!AK147</f>
        <v>800</v>
      </c>
      <c r="AP145" s="290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6">
        <f>P!D148</f>
        <v>10</v>
      </c>
      <c r="J146" s="345"/>
      <c r="K146" s="346">
        <f>P!F148</f>
        <v>0</v>
      </c>
      <c r="L146" s="345">
        <v>2.5</v>
      </c>
      <c r="M146" s="346">
        <v>2.5</v>
      </c>
      <c r="N146" s="345">
        <v>1</v>
      </c>
      <c r="O146" s="346">
        <v>1</v>
      </c>
      <c r="P146" s="345"/>
      <c r="Q146" s="346"/>
      <c r="R146" s="345"/>
      <c r="S146" s="346"/>
      <c r="T146" s="345"/>
      <c r="U146" s="346"/>
      <c r="V146" s="345">
        <v>1.5</v>
      </c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13.5</v>
      </c>
      <c r="AO146" s="289">
        <f>P!AK148</f>
        <v>1150</v>
      </c>
      <c r="AP146" s="290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>
        <v>8</v>
      </c>
      <c r="S147" s="346">
        <v>8</v>
      </c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8</v>
      </c>
      <c r="AO147" s="289">
        <f>P!AK149</f>
        <v>750</v>
      </c>
      <c r="AP147" s="290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6"/>
      <c r="J149" s="345"/>
      <c r="K149" s="346"/>
      <c r="L149" s="345">
        <v>26</v>
      </c>
      <c r="M149" s="346">
        <v>26.2</v>
      </c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26.2</v>
      </c>
      <c r="AO149" s="289">
        <f>P!AK151</f>
        <v>468.93129770992368</v>
      </c>
      <c r="AP149" s="290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221</v>
      </c>
      <c r="G150" s="281">
        <f t="shared" si="17"/>
        <v>240.99000000000021</v>
      </c>
      <c r="H150" s="314">
        <v>14</v>
      </c>
      <c r="I150" s="346">
        <v>10.5</v>
      </c>
      <c r="J150" s="345">
        <v>13</v>
      </c>
      <c r="K150" s="346">
        <v>8.5</v>
      </c>
      <c r="L150" s="345">
        <v>54</v>
      </c>
      <c r="M150" s="346">
        <v>49</v>
      </c>
      <c r="N150" s="345">
        <v>19</v>
      </c>
      <c r="O150" s="346">
        <v>18</v>
      </c>
      <c r="P150" s="345">
        <v>8</v>
      </c>
      <c r="Q150" s="346">
        <v>8.5</v>
      </c>
      <c r="R150" s="345">
        <v>58</v>
      </c>
      <c r="S150" s="346">
        <v>57</v>
      </c>
      <c r="T150" s="345">
        <v>20</v>
      </c>
      <c r="U150" s="346">
        <v>16.5</v>
      </c>
      <c r="V150" s="345">
        <v>30</v>
      </c>
      <c r="W150" s="346">
        <v>39</v>
      </c>
      <c r="X150" s="345">
        <v>15</v>
      </c>
      <c r="Y150" s="346">
        <v>20.5</v>
      </c>
      <c r="Z150" s="345">
        <v>8</v>
      </c>
      <c r="AA150" s="346">
        <v>8</v>
      </c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235.5</v>
      </c>
      <c r="AO150" s="289">
        <f>P!AK152</f>
        <v>257.6018099547511</v>
      </c>
      <c r="AP150" s="290">
        <f t="shared" si="14"/>
        <v>5.490000000000208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6"/>
      <c r="J151" s="345"/>
      <c r="K151" s="346"/>
      <c r="L151" s="345"/>
      <c r="M151" s="346"/>
      <c r="N151" s="345">
        <v>24</v>
      </c>
      <c r="O151" s="346">
        <v>24</v>
      </c>
      <c r="P151" s="345"/>
      <c r="Q151" s="346"/>
      <c r="R151" s="345"/>
      <c r="S151" s="346"/>
      <c r="T151" s="345"/>
      <c r="U151" s="346"/>
      <c r="V151" s="345">
        <v>28</v>
      </c>
      <c r="W151" s="346">
        <v>28</v>
      </c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52</v>
      </c>
      <c r="AO151" s="289">
        <f>P!AK153</f>
        <v>110.76923076923077</v>
      </c>
      <c r="AP151" s="290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89.899999999999977</v>
      </c>
      <c r="G152" s="281">
        <f t="shared" si="17"/>
        <v>89.899999999999977</v>
      </c>
      <c r="H152" s="314">
        <v>6</v>
      </c>
      <c r="I152" s="346">
        <f>P!D154</f>
        <v>6.6</v>
      </c>
      <c r="J152" s="345">
        <v>40</v>
      </c>
      <c r="K152" s="346">
        <f>P!F154</f>
        <v>51.4</v>
      </c>
      <c r="L152" s="345">
        <v>8</v>
      </c>
      <c r="M152" s="346">
        <f>P!H154</f>
        <v>8.6</v>
      </c>
      <c r="N152" s="345">
        <v>1</v>
      </c>
      <c r="O152" s="346">
        <f>P!J154</f>
        <v>1</v>
      </c>
      <c r="P152" s="345">
        <v>2</v>
      </c>
      <c r="Q152" s="346">
        <f>P!L154</f>
        <v>2</v>
      </c>
      <c r="R152" s="345">
        <v>8</v>
      </c>
      <c r="S152" s="346">
        <f>P!N154</f>
        <v>8</v>
      </c>
      <c r="T152" s="345">
        <v>1</v>
      </c>
      <c r="U152" s="346">
        <f>P!P154</f>
        <v>0</v>
      </c>
      <c r="V152" s="345">
        <v>6</v>
      </c>
      <c r="W152" s="346">
        <v>8.3000000000000007</v>
      </c>
      <c r="X152" s="345">
        <v>1.5</v>
      </c>
      <c r="Y152" s="346">
        <f>P!T154</f>
        <v>1.6</v>
      </c>
      <c r="Z152" s="345"/>
      <c r="AA152" s="346">
        <f>P!V154</f>
        <v>0</v>
      </c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87.499999999999986</v>
      </c>
      <c r="AO152" s="289">
        <f>P!AK154</f>
        <v>160.16685205784208</v>
      </c>
      <c r="AP152" s="290">
        <f t="shared" si="14"/>
        <v>2.3999999999999915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75.900000000000006</v>
      </c>
      <c r="G153" s="281">
        <f t="shared" si="17"/>
        <v>82.40000000000002</v>
      </c>
      <c r="H153" s="314"/>
      <c r="I153" s="346">
        <v>13</v>
      </c>
      <c r="J153" s="345">
        <v>21</v>
      </c>
      <c r="K153" s="346">
        <v>19.3</v>
      </c>
      <c r="L153" s="345"/>
      <c r="M153" s="346">
        <v>0.5</v>
      </c>
      <c r="N153" s="345">
        <v>5</v>
      </c>
      <c r="O153" s="346">
        <v>9.8000000000000007</v>
      </c>
      <c r="P153" s="345"/>
      <c r="Q153" s="346"/>
      <c r="R153" s="345">
        <v>33</v>
      </c>
      <c r="S153" s="346">
        <v>30</v>
      </c>
      <c r="T153" s="345"/>
      <c r="U153" s="346"/>
      <c r="V153" s="345">
        <v>7</v>
      </c>
      <c r="W153" s="346">
        <v>7</v>
      </c>
      <c r="X153" s="345">
        <v>5</v>
      </c>
      <c r="Y153" s="346">
        <v>1.6</v>
      </c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81.199999999999989</v>
      </c>
      <c r="AO153" s="289">
        <f>P!AK155</f>
        <v>372.23978919631088</v>
      </c>
      <c r="AP153" s="290">
        <f t="shared" si="14"/>
        <v>1.2000000000000313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11.8</v>
      </c>
      <c r="G154" s="281">
        <f t="shared" si="17"/>
        <v>11.8</v>
      </c>
      <c r="H154" s="314">
        <v>9</v>
      </c>
      <c r="I154" s="346"/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>
        <v>5</v>
      </c>
      <c r="U154" s="346">
        <v>4.5999999999999996</v>
      </c>
      <c r="V154" s="345"/>
      <c r="W154" s="346"/>
      <c r="X154" s="345"/>
      <c r="Y154" s="346">
        <v>6.2</v>
      </c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10.8</v>
      </c>
      <c r="AO154" s="289">
        <f>P!AK156</f>
        <v>474.23728813559319</v>
      </c>
      <c r="AP154" s="290">
        <f t="shared" si="14"/>
        <v>1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6"/>
      <c r="J155" s="345"/>
      <c r="K155" s="346"/>
      <c r="L155" s="345">
        <v>4</v>
      </c>
      <c r="M155" s="346">
        <v>4.0999999999999996</v>
      </c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4.0999999999999996</v>
      </c>
      <c r="AO155" s="289">
        <f>P!AK157</f>
        <v>2000.0000000000002</v>
      </c>
      <c r="AP155" s="290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>
        <v>28</v>
      </c>
      <c r="I156" s="346">
        <v>26.2</v>
      </c>
      <c r="J156" s="345"/>
      <c r="K156" s="346"/>
      <c r="L156" s="345">
        <v>1</v>
      </c>
      <c r="M156" s="346">
        <v>0.5</v>
      </c>
      <c r="N156" s="345"/>
      <c r="O156" s="346"/>
      <c r="P156" s="345"/>
      <c r="Q156" s="346"/>
      <c r="R156" s="345"/>
      <c r="S156" s="346"/>
      <c r="T156" s="345"/>
      <c r="U156" s="346"/>
      <c r="V156" s="345">
        <v>27</v>
      </c>
      <c r="W156" s="346">
        <v>3.3</v>
      </c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30</v>
      </c>
      <c r="AO156" s="289">
        <f>P!AK158</f>
        <v>1145.7666666666667</v>
      </c>
      <c r="AP156" s="290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>
        <v>2</v>
      </c>
      <c r="O158" s="346"/>
      <c r="P158" s="345"/>
      <c r="Q158" s="346"/>
      <c r="R158" s="345"/>
      <c r="S158" s="346"/>
      <c r="T158" s="345"/>
      <c r="U158" s="346"/>
      <c r="V158" s="345"/>
      <c r="W158" s="346"/>
      <c r="X158" s="345">
        <v>2.5</v>
      </c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0">
        <v>600</v>
      </c>
      <c r="E160" s="280">
        <v>0</v>
      </c>
      <c r="F160" s="281">
        <f>P!AJ162</f>
        <v>4.5</v>
      </c>
      <c r="G160" s="281">
        <f t="shared" si="17"/>
        <v>4.5</v>
      </c>
      <c r="H160" s="314"/>
      <c r="I160" s="346"/>
      <c r="J160" s="345"/>
      <c r="K160" s="346"/>
      <c r="L160" s="345">
        <v>4.5</v>
      </c>
      <c r="M160" s="346">
        <v>4.5</v>
      </c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4.5</v>
      </c>
      <c r="AO160" s="289">
        <f>P!AK162</f>
        <v>562.22222222222217</v>
      </c>
      <c r="AP160" s="290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6"/>
      <c r="J161" s="345"/>
      <c r="K161" s="346"/>
      <c r="L161" s="345"/>
      <c r="M161" s="346"/>
      <c r="N161" s="345"/>
      <c r="O161" s="346"/>
      <c r="P161" s="345">
        <v>2</v>
      </c>
      <c r="Q161" s="346">
        <v>2</v>
      </c>
      <c r="R161" s="345"/>
      <c r="S161" s="346"/>
      <c r="T161" s="345">
        <v>2</v>
      </c>
      <c r="U161" s="346">
        <v>2</v>
      </c>
      <c r="V161" s="345">
        <v>2</v>
      </c>
      <c r="W161" s="346">
        <v>2</v>
      </c>
      <c r="X161" s="345"/>
      <c r="Y161" s="346"/>
      <c r="Z161" s="345">
        <v>0.5</v>
      </c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6</v>
      </c>
      <c r="AO161" s="289">
        <f>P!AK163</f>
        <v>700</v>
      </c>
      <c r="AP161" s="290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6"/>
      <c r="J162" s="345">
        <v>25</v>
      </c>
      <c r="K162" s="346">
        <v>25</v>
      </c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25</v>
      </c>
      <c r="AO162" s="289">
        <f>P!AK164</f>
        <v>1150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571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6"/>
      <c r="J163" s="345"/>
      <c r="K163" s="346"/>
      <c r="L163" s="345">
        <v>18</v>
      </c>
      <c r="M163" s="346">
        <v>18</v>
      </c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18</v>
      </c>
      <c r="AO163" s="289">
        <f>P!AK165</f>
        <v>150</v>
      </c>
      <c r="AP163" s="290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5</v>
      </c>
      <c r="G168" s="281">
        <f t="shared" si="17"/>
        <v>8</v>
      </c>
      <c r="H168" s="314"/>
      <c r="I168" s="346"/>
      <c r="J168" s="345"/>
      <c r="K168" s="346"/>
      <c r="L168" s="345">
        <v>5</v>
      </c>
      <c r="M168" s="346">
        <v>4</v>
      </c>
      <c r="N168" s="345"/>
      <c r="O168" s="346"/>
      <c r="P168" s="345"/>
      <c r="Q168" s="346"/>
      <c r="R168" s="345"/>
      <c r="S168" s="346"/>
      <c r="T168" s="345"/>
      <c r="U168" s="346"/>
      <c r="V168" s="345">
        <v>5</v>
      </c>
      <c r="W168" s="346">
        <v>4</v>
      </c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8</v>
      </c>
      <c r="AO168" s="289">
        <f>P!AK170</f>
        <v>700</v>
      </c>
      <c r="AP168" s="290">
        <f t="shared" si="14"/>
        <v>0</v>
      </c>
      <c r="AQ168" s="87" t="str">
        <f t="shared" si="16"/>
        <v>০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16</v>
      </c>
      <c r="G169" s="281">
        <f t="shared" si="17"/>
        <v>16</v>
      </c>
      <c r="H169" s="314"/>
      <c r="I169" s="346"/>
      <c r="J169" s="345"/>
      <c r="K169" s="346"/>
      <c r="L169" s="345"/>
      <c r="M169" s="346"/>
      <c r="N169" s="345"/>
      <c r="O169" s="346"/>
      <c r="P169" s="345">
        <v>8</v>
      </c>
      <c r="Q169" s="346">
        <v>11</v>
      </c>
      <c r="R169" s="345"/>
      <c r="S169" s="346"/>
      <c r="T169" s="345"/>
      <c r="U169" s="346"/>
      <c r="V169" s="345"/>
      <c r="W169" s="346"/>
      <c r="X169" s="345"/>
      <c r="Y169" s="346"/>
      <c r="Z169" s="345">
        <v>5</v>
      </c>
      <c r="AA169" s="346">
        <v>5</v>
      </c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16</v>
      </c>
      <c r="AO169" s="289">
        <f>P!AK171</f>
        <v>450</v>
      </c>
      <c r="AP169" s="290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>
        <v>5</v>
      </c>
      <c r="U172" s="346">
        <v>5.5</v>
      </c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5.5</v>
      </c>
      <c r="AO172" s="289">
        <f>P!AK174</f>
        <v>703.63636363636363</v>
      </c>
      <c r="AP172" s="290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74</v>
      </c>
      <c r="G177" s="329">
        <f t="shared" si="17"/>
        <v>74</v>
      </c>
      <c r="H177" s="352">
        <v>20</v>
      </c>
      <c r="I177" s="357">
        <f>P!D179</f>
        <v>20</v>
      </c>
      <c r="J177" s="358">
        <v>10</v>
      </c>
      <c r="K177" s="357">
        <f>P!F179</f>
        <v>10</v>
      </c>
      <c r="L177" s="358">
        <v>10</v>
      </c>
      <c r="M177" s="357">
        <f>P!H179</f>
        <v>0</v>
      </c>
      <c r="N177" s="358"/>
      <c r="O177" s="357">
        <f>P!J179</f>
        <v>0</v>
      </c>
      <c r="P177" s="358">
        <v>5</v>
      </c>
      <c r="Q177" s="357">
        <f>P!L179</f>
        <v>5</v>
      </c>
      <c r="R177" s="358">
        <v>14</v>
      </c>
      <c r="S177" s="357">
        <f>P!N179</f>
        <v>14</v>
      </c>
      <c r="T177" s="358">
        <v>5</v>
      </c>
      <c r="U177" s="357">
        <f>P!P179</f>
        <v>5</v>
      </c>
      <c r="V177" s="358"/>
      <c r="W177" s="357">
        <f>P!R179</f>
        <v>0</v>
      </c>
      <c r="X177" s="358">
        <v>5</v>
      </c>
      <c r="Y177" s="357">
        <f>P!T179</f>
        <v>20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74</v>
      </c>
      <c r="AO177" s="366">
        <f>P!AK179</f>
        <v>23.445945945945947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128</v>
      </c>
      <c r="G178" s="329">
        <f t="shared" si="17"/>
        <v>128</v>
      </c>
      <c r="H178" s="352">
        <v>230</v>
      </c>
      <c r="I178" s="357">
        <f>P!D180</f>
        <v>20</v>
      </c>
      <c r="J178" s="358">
        <v>15</v>
      </c>
      <c r="K178" s="357">
        <f>P!F180</f>
        <v>15</v>
      </c>
      <c r="L178" s="358">
        <v>22</v>
      </c>
      <c r="M178" s="357">
        <f>P!H180</f>
        <v>22</v>
      </c>
      <c r="N178" s="358">
        <v>8</v>
      </c>
      <c r="O178" s="357">
        <f>P!J180</f>
        <v>8</v>
      </c>
      <c r="P178" s="358">
        <v>5</v>
      </c>
      <c r="Q178" s="357">
        <f>P!L180</f>
        <v>5</v>
      </c>
      <c r="R178" s="358">
        <v>20</v>
      </c>
      <c r="S178" s="357">
        <f>P!N180</f>
        <v>20</v>
      </c>
      <c r="T178" s="358">
        <v>8</v>
      </c>
      <c r="U178" s="357">
        <f>P!P180</f>
        <v>8</v>
      </c>
      <c r="V178" s="358">
        <v>10</v>
      </c>
      <c r="W178" s="357">
        <f>P!R180</f>
        <v>15</v>
      </c>
      <c r="X178" s="358">
        <v>10</v>
      </c>
      <c r="Y178" s="357">
        <f>P!T180</f>
        <v>10</v>
      </c>
      <c r="Z178" s="358">
        <v>5</v>
      </c>
      <c r="AA178" s="357">
        <f>P!V180</f>
        <v>5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128</v>
      </c>
      <c r="AO178" s="366">
        <f>P!AK180</f>
        <v>58.1640625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17.5</v>
      </c>
      <c r="G179" s="329">
        <f t="shared" si="17"/>
        <v>17.5</v>
      </c>
      <c r="H179" s="352">
        <v>3</v>
      </c>
      <c r="I179" s="357">
        <f>P!D181</f>
        <v>3</v>
      </c>
      <c r="J179" s="358">
        <v>2</v>
      </c>
      <c r="K179" s="357">
        <f>P!F181</f>
        <v>2</v>
      </c>
      <c r="L179" s="358">
        <v>3</v>
      </c>
      <c r="M179" s="357">
        <f>P!H181</f>
        <v>3</v>
      </c>
      <c r="N179" s="358">
        <v>1</v>
      </c>
      <c r="O179" s="357">
        <f>P!J181</f>
        <v>1</v>
      </c>
      <c r="P179" s="358">
        <v>1</v>
      </c>
      <c r="Q179" s="357">
        <f>P!L181</f>
        <v>1</v>
      </c>
      <c r="R179" s="358">
        <v>4</v>
      </c>
      <c r="S179" s="357">
        <f>P!N181</f>
        <v>4</v>
      </c>
      <c r="T179" s="358">
        <v>1</v>
      </c>
      <c r="U179" s="357">
        <f>P!P181</f>
        <v>1</v>
      </c>
      <c r="V179" s="358">
        <v>1.5</v>
      </c>
      <c r="W179" s="357">
        <f>P!R181</f>
        <v>1.5</v>
      </c>
      <c r="X179" s="358">
        <v>1</v>
      </c>
      <c r="Y179" s="357">
        <f>P!T181</f>
        <v>1</v>
      </c>
      <c r="Z179" s="358">
        <v>0.5</v>
      </c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17.5</v>
      </c>
      <c r="AO179" s="366">
        <f>P!AK181</f>
        <v>166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16</v>
      </c>
      <c r="G180" s="329">
        <f t="shared" si="17"/>
        <v>16</v>
      </c>
      <c r="H180" s="352">
        <v>2</v>
      </c>
      <c r="I180" s="357">
        <f>P!D182</f>
        <v>2</v>
      </c>
      <c r="J180" s="358">
        <v>1</v>
      </c>
      <c r="K180" s="357">
        <f>P!F182</f>
        <v>1</v>
      </c>
      <c r="L180" s="358">
        <v>1.5</v>
      </c>
      <c r="M180" s="357">
        <f>P!H182</f>
        <v>1.5</v>
      </c>
      <c r="N180" s="358">
        <v>1</v>
      </c>
      <c r="O180" s="357">
        <f>P!J182</f>
        <v>1</v>
      </c>
      <c r="P180" s="358">
        <v>1</v>
      </c>
      <c r="Q180" s="357">
        <f>P!L182</f>
        <v>1</v>
      </c>
      <c r="R180" s="358">
        <v>2</v>
      </c>
      <c r="S180" s="357">
        <f>P!N182</f>
        <v>2</v>
      </c>
      <c r="T180" s="358">
        <v>5</v>
      </c>
      <c r="U180" s="357">
        <f>P!P182</f>
        <v>5</v>
      </c>
      <c r="V180" s="358">
        <v>1</v>
      </c>
      <c r="W180" s="357">
        <f>P!R182</f>
        <v>1</v>
      </c>
      <c r="X180" s="358">
        <v>1</v>
      </c>
      <c r="Y180" s="357">
        <f>P!T182</f>
        <v>1</v>
      </c>
      <c r="Z180" s="358">
        <v>0.5</v>
      </c>
      <c r="AA180" s="357">
        <f>P!V182</f>
        <v>0.5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16</v>
      </c>
      <c r="AO180" s="366">
        <f>P!AK182</f>
        <v>162.5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17.5</v>
      </c>
      <c r="G181" s="329">
        <f t="shared" si="17"/>
        <v>17.5</v>
      </c>
      <c r="H181" s="352">
        <v>3</v>
      </c>
      <c r="I181" s="357">
        <f>P!D183</f>
        <v>3</v>
      </c>
      <c r="J181" s="358">
        <v>3</v>
      </c>
      <c r="K181" s="357">
        <f>P!F183</f>
        <v>3</v>
      </c>
      <c r="L181" s="358">
        <v>2</v>
      </c>
      <c r="M181" s="357">
        <f>P!H183</f>
        <v>2</v>
      </c>
      <c r="N181" s="358">
        <v>1</v>
      </c>
      <c r="O181" s="357">
        <f>P!J183</f>
        <v>1</v>
      </c>
      <c r="P181" s="358">
        <v>1</v>
      </c>
      <c r="Q181" s="357">
        <f>P!L183</f>
        <v>1</v>
      </c>
      <c r="R181" s="358">
        <v>3</v>
      </c>
      <c r="S181" s="357">
        <f>P!N183</f>
        <v>3</v>
      </c>
      <c r="T181" s="358">
        <v>1</v>
      </c>
      <c r="U181" s="357">
        <f>P!P183</f>
        <v>1</v>
      </c>
      <c r="V181" s="358">
        <v>2</v>
      </c>
      <c r="W181" s="357">
        <f>P!R183</f>
        <v>2</v>
      </c>
      <c r="X181" s="358">
        <v>1</v>
      </c>
      <c r="Y181" s="357">
        <f>P!T183</f>
        <v>1</v>
      </c>
      <c r="Z181" s="358">
        <v>0.5</v>
      </c>
      <c r="AA181" s="357">
        <f>P!V183</f>
        <v>0.5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17.5</v>
      </c>
      <c r="AO181" s="366">
        <f>P!AK183</f>
        <v>191.14285714285714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374</v>
      </c>
      <c r="G182" s="329">
        <f t="shared" si="17"/>
        <v>374</v>
      </c>
      <c r="H182" s="352">
        <v>40</v>
      </c>
      <c r="I182" s="357">
        <f>P!D184</f>
        <v>40</v>
      </c>
      <c r="J182" s="358">
        <v>40</v>
      </c>
      <c r="K182" s="357">
        <f>P!F184</f>
        <v>40</v>
      </c>
      <c r="L182" s="358">
        <v>65</v>
      </c>
      <c r="M182" s="357">
        <f>P!H184</f>
        <v>65</v>
      </c>
      <c r="N182" s="358">
        <v>20</v>
      </c>
      <c r="O182" s="357">
        <f>P!J184</f>
        <v>20</v>
      </c>
      <c r="P182" s="358">
        <v>30</v>
      </c>
      <c r="Q182" s="357">
        <f>P!L184</f>
        <v>44</v>
      </c>
      <c r="R182" s="358">
        <v>60</v>
      </c>
      <c r="S182" s="357">
        <f>P!N184</f>
        <v>70</v>
      </c>
      <c r="T182" s="358">
        <v>20</v>
      </c>
      <c r="U182" s="357">
        <f>P!P184</f>
        <v>20</v>
      </c>
      <c r="V182" s="358">
        <v>30</v>
      </c>
      <c r="W182" s="357">
        <f>P!R184</f>
        <v>30</v>
      </c>
      <c r="X182" s="358">
        <v>30</v>
      </c>
      <c r="Y182" s="357">
        <f>P!T184</f>
        <v>30</v>
      </c>
      <c r="Z182" s="358">
        <v>15</v>
      </c>
      <c r="AA182" s="357">
        <f>P!V184</f>
        <v>15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374</v>
      </c>
      <c r="AO182" s="366">
        <f>P!AK184</f>
        <v>4.9491978609625669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89</v>
      </c>
      <c r="G183" s="329">
        <f t="shared" si="17"/>
        <v>89</v>
      </c>
      <c r="H183" s="352">
        <v>10</v>
      </c>
      <c r="I183" s="357">
        <f>P!D185</f>
        <v>10</v>
      </c>
      <c r="J183" s="358">
        <v>10</v>
      </c>
      <c r="K183" s="357">
        <f>P!F185</f>
        <v>10</v>
      </c>
      <c r="L183" s="358">
        <v>15</v>
      </c>
      <c r="M183" s="357">
        <f>P!H185</f>
        <v>15</v>
      </c>
      <c r="N183" s="358">
        <v>5</v>
      </c>
      <c r="O183" s="357">
        <f>P!J185</f>
        <v>5</v>
      </c>
      <c r="P183" s="358">
        <v>5</v>
      </c>
      <c r="Q183" s="357">
        <f>P!L185</f>
        <v>8</v>
      </c>
      <c r="R183" s="358">
        <v>15</v>
      </c>
      <c r="S183" s="357">
        <f>P!N185</f>
        <v>17</v>
      </c>
      <c r="T183" s="358">
        <v>5</v>
      </c>
      <c r="U183" s="357">
        <f>P!P185</f>
        <v>5</v>
      </c>
      <c r="V183" s="358">
        <v>10</v>
      </c>
      <c r="W183" s="357">
        <f>P!R185</f>
        <v>10</v>
      </c>
      <c r="X183" s="358">
        <v>5</v>
      </c>
      <c r="Y183" s="357">
        <f>P!T185</f>
        <v>7</v>
      </c>
      <c r="Z183" s="358">
        <v>2</v>
      </c>
      <c r="AA183" s="357">
        <f>P!V185</f>
        <v>2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89</v>
      </c>
      <c r="AO183" s="366">
        <f>P!AK185</f>
        <v>76.404494382022477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38</v>
      </c>
      <c r="G184" s="329">
        <f t="shared" si="17"/>
        <v>38</v>
      </c>
      <c r="H184" s="352">
        <v>5</v>
      </c>
      <c r="I184" s="357">
        <f>P!D186</f>
        <v>5</v>
      </c>
      <c r="J184" s="358">
        <v>10</v>
      </c>
      <c r="K184" s="357">
        <f>P!F186</f>
        <v>10</v>
      </c>
      <c r="L184" s="358">
        <v>6</v>
      </c>
      <c r="M184" s="357">
        <f>P!H186</f>
        <v>6</v>
      </c>
      <c r="N184" s="358">
        <v>2</v>
      </c>
      <c r="O184" s="357">
        <f>P!J186</f>
        <v>2</v>
      </c>
      <c r="P184" s="358">
        <v>3</v>
      </c>
      <c r="Q184" s="357">
        <f>P!L186</f>
        <v>3</v>
      </c>
      <c r="R184" s="358">
        <v>5</v>
      </c>
      <c r="S184" s="357">
        <f>P!N186</f>
        <v>6</v>
      </c>
      <c r="T184" s="358">
        <v>2</v>
      </c>
      <c r="U184" s="357">
        <f>P!P186</f>
        <v>2</v>
      </c>
      <c r="V184" s="358">
        <v>2</v>
      </c>
      <c r="W184" s="357">
        <f>P!R186</f>
        <v>2</v>
      </c>
      <c r="X184" s="358">
        <v>2</v>
      </c>
      <c r="Y184" s="357">
        <f>P!T186</f>
        <v>1.5</v>
      </c>
      <c r="Z184" s="358">
        <v>0.5</v>
      </c>
      <c r="AA184" s="357">
        <f>P!V186</f>
        <v>0.5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38</v>
      </c>
      <c r="AO184" s="366">
        <f>P!AK186</f>
        <v>68.15789473684211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27</v>
      </c>
      <c r="G185" s="329">
        <f t="shared" si="17"/>
        <v>27</v>
      </c>
      <c r="H185" s="352">
        <v>2</v>
      </c>
      <c r="I185" s="357">
        <f>P!D187</f>
        <v>2</v>
      </c>
      <c r="J185" s="358">
        <v>4</v>
      </c>
      <c r="K185" s="357">
        <f>P!F187</f>
        <v>4</v>
      </c>
      <c r="L185" s="358">
        <v>10</v>
      </c>
      <c r="M185" s="357">
        <f>P!H187</f>
        <v>10</v>
      </c>
      <c r="N185" s="358"/>
      <c r="O185" s="357">
        <f>P!J187</f>
        <v>0</v>
      </c>
      <c r="P185" s="358"/>
      <c r="Q185" s="357">
        <f>P!L187</f>
        <v>0</v>
      </c>
      <c r="R185" s="358">
        <v>4</v>
      </c>
      <c r="S185" s="357">
        <f>P!N187</f>
        <v>4</v>
      </c>
      <c r="T185" s="358"/>
      <c r="U185" s="357">
        <f>P!P187</f>
        <v>0</v>
      </c>
      <c r="V185" s="358"/>
      <c r="W185" s="357">
        <f>P!R187</f>
        <v>0</v>
      </c>
      <c r="X185" s="358">
        <v>7</v>
      </c>
      <c r="Y185" s="357">
        <f>P!T187</f>
        <v>7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27</v>
      </c>
      <c r="AO185" s="366">
        <f>P!AK187</f>
        <v>64.074074074074076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9</v>
      </c>
      <c r="G186" s="329">
        <f t="shared" si="17"/>
        <v>9</v>
      </c>
      <c r="H186" s="352"/>
      <c r="I186" s="357">
        <f>P!D188</f>
        <v>0</v>
      </c>
      <c r="J186" s="358"/>
      <c r="K186" s="357">
        <f>P!F188</f>
        <v>0</v>
      </c>
      <c r="L186" s="358">
        <v>50</v>
      </c>
      <c r="M186" s="357">
        <f>P!H188</f>
        <v>0</v>
      </c>
      <c r="N186" s="358"/>
      <c r="O186" s="357">
        <f>P!J188</f>
        <v>0</v>
      </c>
      <c r="P186" s="358">
        <v>3</v>
      </c>
      <c r="Q186" s="357">
        <f>P!L188</f>
        <v>6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>
        <v>3</v>
      </c>
      <c r="AA186" s="357">
        <f>P!V188</f>
        <v>3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9</v>
      </c>
      <c r="AO186" s="366">
        <f>P!AK188</f>
        <v>60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33</v>
      </c>
      <c r="G187" s="329">
        <f t="shared" si="17"/>
        <v>33</v>
      </c>
      <c r="H187" s="352"/>
      <c r="I187" s="357">
        <f>P!D189</f>
        <v>0</v>
      </c>
      <c r="J187" s="358">
        <v>5</v>
      </c>
      <c r="K187" s="357">
        <f>P!F189</f>
        <v>5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>
        <v>12</v>
      </c>
      <c r="S187" s="357">
        <f>P!N189</f>
        <v>13</v>
      </c>
      <c r="T187" s="358"/>
      <c r="U187" s="357">
        <f>P!P189</f>
        <v>0</v>
      </c>
      <c r="V187" s="358"/>
      <c r="W187" s="357">
        <f>P!R189</f>
        <v>0</v>
      </c>
      <c r="X187" s="358">
        <v>15</v>
      </c>
      <c r="Y187" s="357">
        <f>P!T189</f>
        <v>15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33</v>
      </c>
      <c r="AO187" s="366">
        <f>P!AK189</f>
        <v>42.272727272727273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194</v>
      </c>
      <c r="G188" s="329">
        <f t="shared" si="17"/>
        <v>194</v>
      </c>
      <c r="H188" s="352">
        <v>30</v>
      </c>
      <c r="I188" s="357">
        <f>P!D190</f>
        <v>30</v>
      </c>
      <c r="J188" s="358"/>
      <c r="K188" s="357">
        <f>P!F190</f>
        <v>0</v>
      </c>
      <c r="L188" s="358"/>
      <c r="M188" s="357">
        <f>P!H190</f>
        <v>50</v>
      </c>
      <c r="N188" s="358"/>
      <c r="O188" s="357">
        <f>P!J190</f>
        <v>0</v>
      </c>
      <c r="P188" s="358">
        <v>30</v>
      </c>
      <c r="Q188" s="357">
        <f>P!L190</f>
        <v>32</v>
      </c>
      <c r="R188" s="358"/>
      <c r="S188" s="357">
        <f>P!N190</f>
        <v>0</v>
      </c>
      <c r="T188" s="358"/>
      <c r="U188" s="357">
        <f>P!P190</f>
        <v>0</v>
      </c>
      <c r="V188" s="358">
        <v>30</v>
      </c>
      <c r="W188" s="357">
        <f>P!R190</f>
        <v>32</v>
      </c>
      <c r="X188" s="358"/>
      <c r="Y188" s="357">
        <f>P!T190</f>
        <v>0</v>
      </c>
      <c r="Z188" s="358">
        <v>50</v>
      </c>
      <c r="AA188" s="357">
        <f>P!V190</f>
        <v>50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194</v>
      </c>
      <c r="AO188" s="366">
        <f>P!AK190</f>
        <v>5.8453608247422677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29">
        <f t="shared" si="17"/>
        <v>28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28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28</v>
      </c>
      <c r="AO190" s="366">
        <f>P!AK192</f>
        <v>20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29">
        <f t="shared" si="17"/>
        <v>10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>
        <v>10</v>
      </c>
      <c r="O191" s="357">
        <f>P!J193</f>
        <v>10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>
        <v>25</v>
      </c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10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32</v>
      </c>
      <c r="G193" s="329">
        <f t="shared" si="17"/>
        <v>32</v>
      </c>
      <c r="H193" s="352">
        <v>8</v>
      </c>
      <c r="I193" s="357">
        <f>P!D195</f>
        <v>8</v>
      </c>
      <c r="J193" s="358">
        <v>4</v>
      </c>
      <c r="K193" s="357">
        <f>P!F195</f>
        <v>4</v>
      </c>
      <c r="L193" s="358"/>
      <c r="M193" s="357">
        <f>P!H195</f>
        <v>0</v>
      </c>
      <c r="N193" s="358"/>
      <c r="O193" s="357">
        <f>P!J195</f>
        <v>0</v>
      </c>
      <c r="P193" s="358">
        <v>7</v>
      </c>
      <c r="Q193" s="357">
        <f>P!L195</f>
        <v>12</v>
      </c>
      <c r="R193" s="358"/>
      <c r="S193" s="357">
        <f>P!N195</f>
        <v>0</v>
      </c>
      <c r="T193" s="358"/>
      <c r="U193" s="357">
        <f>P!P195</f>
        <v>0</v>
      </c>
      <c r="V193" s="358">
        <v>8</v>
      </c>
      <c r="W193" s="357">
        <f>P!R195</f>
        <v>8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32</v>
      </c>
      <c r="AO193" s="366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74.900000000000006</v>
      </c>
      <c r="G194" s="329">
        <f t="shared" si="17"/>
        <v>74.900000000000006</v>
      </c>
      <c r="H194" s="352">
        <v>8</v>
      </c>
      <c r="I194" s="357">
        <f>P!D196</f>
        <v>8</v>
      </c>
      <c r="J194" s="358">
        <v>4</v>
      </c>
      <c r="K194" s="357">
        <f>P!F196</f>
        <v>4</v>
      </c>
      <c r="L194" s="358">
        <v>10</v>
      </c>
      <c r="M194" s="357">
        <f>P!H196</f>
        <v>0</v>
      </c>
      <c r="N194" s="358">
        <v>12</v>
      </c>
      <c r="O194" s="357">
        <f>P!J196</f>
        <v>12.6</v>
      </c>
      <c r="P194" s="358">
        <v>22</v>
      </c>
      <c r="Q194" s="357">
        <f>P!L196</f>
        <v>27.5</v>
      </c>
      <c r="R194" s="358">
        <v>10</v>
      </c>
      <c r="S194" s="357">
        <f>P!N196</f>
        <v>10.8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>
        <v>12</v>
      </c>
      <c r="AA194" s="357">
        <f>P!V196</f>
        <v>12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74.900000000000006</v>
      </c>
      <c r="AO194" s="366">
        <f>P!AK196</f>
        <v>20.801068090787716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84</v>
      </c>
      <c r="G195" s="329">
        <f t="shared" si="17"/>
        <v>84</v>
      </c>
      <c r="H195" s="352">
        <v>15</v>
      </c>
      <c r="I195" s="357">
        <f>P!D197</f>
        <v>15</v>
      </c>
      <c r="J195" s="358">
        <v>20</v>
      </c>
      <c r="K195" s="357">
        <f>P!F197</f>
        <v>20</v>
      </c>
      <c r="L195" s="358">
        <v>14</v>
      </c>
      <c r="M195" s="357">
        <f>P!H197</f>
        <v>15</v>
      </c>
      <c r="N195" s="358">
        <v>7</v>
      </c>
      <c r="O195" s="357">
        <f>P!J197</f>
        <v>7</v>
      </c>
      <c r="P195" s="358">
        <v>7</v>
      </c>
      <c r="Q195" s="357">
        <f>P!L197</f>
        <v>7</v>
      </c>
      <c r="R195" s="358">
        <v>20</v>
      </c>
      <c r="S195" s="357">
        <f>P!N197</f>
        <v>20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84</v>
      </c>
      <c r="AO195" s="366">
        <f>P!AK197</f>
        <v>25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18</v>
      </c>
      <c r="G197" s="329">
        <f t="shared" ref="G197:G252" si="21">E197+F197</f>
        <v>18</v>
      </c>
      <c r="H197" s="352">
        <v>3</v>
      </c>
      <c r="I197" s="357">
        <f>P!D199</f>
        <v>0</v>
      </c>
      <c r="J197" s="358">
        <v>4</v>
      </c>
      <c r="K197" s="357">
        <f>P!F199</f>
        <v>4</v>
      </c>
      <c r="L197" s="358">
        <v>3</v>
      </c>
      <c r="M197" s="357">
        <f>P!H199</f>
        <v>3</v>
      </c>
      <c r="N197" s="358">
        <v>2</v>
      </c>
      <c r="O197" s="357">
        <f>P!J199</f>
        <v>2</v>
      </c>
      <c r="P197" s="358">
        <v>2</v>
      </c>
      <c r="Q197" s="357">
        <f>P!L199</f>
        <v>2</v>
      </c>
      <c r="R197" s="358">
        <v>4</v>
      </c>
      <c r="S197" s="357">
        <f>P!N199</f>
        <v>4</v>
      </c>
      <c r="T197" s="358"/>
      <c r="U197" s="357">
        <f>P!P199</f>
        <v>0</v>
      </c>
      <c r="V197" s="358">
        <v>1</v>
      </c>
      <c r="W197" s="357">
        <f>P!R199</f>
        <v>1</v>
      </c>
      <c r="X197" s="358">
        <v>1</v>
      </c>
      <c r="Y197" s="357">
        <f>P!T199</f>
        <v>1</v>
      </c>
      <c r="Z197" s="358">
        <v>1</v>
      </c>
      <c r="AA197" s="357">
        <f>P!V199</f>
        <v>1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18</v>
      </c>
      <c r="AO197" s="366">
        <f>P!AK199</f>
        <v>120.55555555555556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5.5</v>
      </c>
      <c r="G198" s="329">
        <f t="shared" si="21"/>
        <v>5.5</v>
      </c>
      <c r="H198" s="352">
        <v>1</v>
      </c>
      <c r="I198" s="357">
        <f>P!D200</f>
        <v>0</v>
      </c>
      <c r="J198" s="358">
        <v>0.5</v>
      </c>
      <c r="K198" s="357">
        <f>P!F200</f>
        <v>0.5</v>
      </c>
      <c r="L198" s="358">
        <v>1</v>
      </c>
      <c r="M198" s="357">
        <f>P!H200</f>
        <v>1</v>
      </c>
      <c r="N198" s="358">
        <v>0.52</v>
      </c>
      <c r="O198" s="357">
        <f>P!J200</f>
        <v>0.5</v>
      </c>
      <c r="P198" s="358">
        <v>0.5</v>
      </c>
      <c r="Q198" s="357">
        <f>P!L200</f>
        <v>0.5</v>
      </c>
      <c r="R198" s="358">
        <v>1</v>
      </c>
      <c r="S198" s="357">
        <f>P!N200</f>
        <v>1</v>
      </c>
      <c r="T198" s="358">
        <v>0.5</v>
      </c>
      <c r="U198" s="357">
        <f>P!P200</f>
        <v>0.5</v>
      </c>
      <c r="V198" s="358">
        <v>0.5</v>
      </c>
      <c r="W198" s="357">
        <f>P!R200</f>
        <v>0.5</v>
      </c>
      <c r="X198" s="358">
        <v>0.5</v>
      </c>
      <c r="Y198" s="357">
        <f>P!T200</f>
        <v>0.5</v>
      </c>
      <c r="Z198" s="358">
        <v>0.5</v>
      </c>
      <c r="AA198" s="357">
        <f>P!V200</f>
        <v>0.5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5.5</v>
      </c>
      <c r="AO198" s="366">
        <f>P!AK200</f>
        <v>148.18181818181819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2</v>
      </c>
      <c r="G199" s="329">
        <f t="shared" si="21"/>
        <v>2</v>
      </c>
      <c r="H199" s="352"/>
      <c r="I199" s="357">
        <f>P!D201</f>
        <v>1</v>
      </c>
      <c r="J199" s="358"/>
      <c r="K199" s="357">
        <f>P!F201</f>
        <v>0</v>
      </c>
      <c r="L199" s="358">
        <v>0.5</v>
      </c>
      <c r="M199" s="357">
        <f>P!H201</f>
        <v>0.5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>
        <v>0.2</v>
      </c>
      <c r="W199" s="357">
        <f>P!R201</f>
        <v>0.5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2</v>
      </c>
      <c r="AO199" s="366">
        <f>P!AK201</f>
        <v>135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29">
        <f t="shared" si="21"/>
        <v>1.5</v>
      </c>
      <c r="H200" s="352">
        <v>0.1</v>
      </c>
      <c r="I200" s="357">
        <f>P!D202</f>
        <v>1</v>
      </c>
      <c r="J200" s="358"/>
      <c r="K200" s="357">
        <f>P!F202</f>
        <v>0</v>
      </c>
      <c r="L200" s="358">
        <v>0.5</v>
      </c>
      <c r="M200" s="357">
        <f>P!H202</f>
        <v>0.5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1.5</v>
      </c>
      <c r="AO200" s="366">
        <f>P!AK202</f>
        <v>300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29">
        <f t="shared" si="21"/>
        <v>1</v>
      </c>
      <c r="H201" s="352"/>
      <c r="I201" s="357">
        <f>P!D203</f>
        <v>0</v>
      </c>
      <c r="J201" s="358">
        <v>1</v>
      </c>
      <c r="K201" s="357">
        <f>P!F203</f>
        <v>1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1</v>
      </c>
      <c r="AO201" s="366">
        <f>P!AK203</f>
        <v>300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23</v>
      </c>
      <c r="G203" s="329">
        <f t="shared" si="21"/>
        <v>23</v>
      </c>
      <c r="H203" s="352">
        <v>7</v>
      </c>
      <c r="I203" s="357">
        <f>P!D205</f>
        <v>7</v>
      </c>
      <c r="J203" s="358">
        <v>5</v>
      </c>
      <c r="K203" s="357">
        <f>P!F205</f>
        <v>5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>
        <v>3</v>
      </c>
      <c r="U203" s="357">
        <f>P!P205</f>
        <v>3</v>
      </c>
      <c r="V203" s="358"/>
      <c r="W203" s="357">
        <f>P!R205</f>
        <v>0</v>
      </c>
      <c r="X203" s="358">
        <v>5</v>
      </c>
      <c r="Y203" s="357">
        <f>P!T205</f>
        <v>8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23</v>
      </c>
      <c r="AO203" s="366">
        <f>P!AK205</f>
        <v>41.521739130434781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34</v>
      </c>
      <c r="G204" s="329">
        <f t="shared" si="21"/>
        <v>34</v>
      </c>
      <c r="H204" s="352">
        <v>10</v>
      </c>
      <c r="I204" s="357">
        <f>P!D206</f>
        <v>10</v>
      </c>
      <c r="J204" s="358">
        <v>14</v>
      </c>
      <c r="K204" s="357">
        <f>P!F206</f>
        <v>14</v>
      </c>
      <c r="L204" s="358">
        <v>10</v>
      </c>
      <c r="M204" s="357">
        <f>P!H206</f>
        <v>10</v>
      </c>
      <c r="N204" s="358"/>
      <c r="O204" s="357">
        <f>P!J206</f>
        <v>0</v>
      </c>
      <c r="P204" s="358">
        <v>5</v>
      </c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34</v>
      </c>
      <c r="AO204" s="366">
        <f>P!AK206</f>
        <v>42.941176470588232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29">
        <f t="shared" si="21"/>
        <v>14</v>
      </c>
      <c r="H205" s="352">
        <v>4</v>
      </c>
      <c r="I205" s="357">
        <f>P!D207</f>
        <v>4</v>
      </c>
      <c r="J205" s="358">
        <v>10</v>
      </c>
      <c r="K205" s="357">
        <f>P!F207</f>
        <v>10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14</v>
      </c>
      <c r="AO205" s="366">
        <f>P!AK207</f>
        <v>41.428571428571431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55</v>
      </c>
      <c r="G206" s="329">
        <f t="shared" si="21"/>
        <v>55</v>
      </c>
      <c r="H206" s="352">
        <v>10</v>
      </c>
      <c r="I206" s="357">
        <f>P!D208</f>
        <v>10</v>
      </c>
      <c r="J206" s="358">
        <v>10</v>
      </c>
      <c r="K206" s="357">
        <f>P!F208</f>
        <v>10</v>
      </c>
      <c r="L206" s="358">
        <v>10</v>
      </c>
      <c r="M206" s="357">
        <f>P!H208</f>
        <v>10</v>
      </c>
      <c r="N206" s="358">
        <v>5</v>
      </c>
      <c r="O206" s="357">
        <f>P!J208</f>
        <v>10</v>
      </c>
      <c r="P206" s="358">
        <v>5</v>
      </c>
      <c r="Q206" s="357">
        <f>P!L208</f>
        <v>5</v>
      </c>
      <c r="R206" s="358">
        <v>10</v>
      </c>
      <c r="S206" s="357">
        <f>P!N208</f>
        <v>10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55</v>
      </c>
      <c r="AO206" s="366">
        <f>P!AK208</f>
        <v>37.727272727272727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25</v>
      </c>
      <c r="G207" s="329">
        <f t="shared" si="21"/>
        <v>25</v>
      </c>
      <c r="H207" s="352"/>
      <c r="I207" s="357">
        <f>P!D209</f>
        <v>0</v>
      </c>
      <c r="J207" s="358">
        <v>10</v>
      </c>
      <c r="K207" s="357">
        <f>P!F209</f>
        <v>10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>
        <v>15</v>
      </c>
      <c r="U207" s="357">
        <f>P!P209</f>
        <v>15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25</v>
      </c>
      <c r="AO207" s="366">
        <f>P!AK209</f>
        <v>56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15</v>
      </c>
      <c r="G211" s="329">
        <f t="shared" si="21"/>
        <v>15</v>
      </c>
      <c r="H211" s="352"/>
      <c r="I211" s="357">
        <f>P!D213</f>
        <v>0</v>
      </c>
      <c r="J211" s="358"/>
      <c r="K211" s="357">
        <f>P!F213</f>
        <v>0</v>
      </c>
      <c r="L211" s="358">
        <v>5</v>
      </c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>
        <v>5</v>
      </c>
      <c r="S211" s="357">
        <f>P!N213</f>
        <v>5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>
        <v>5</v>
      </c>
      <c r="AA211" s="357">
        <f>P!V213</f>
        <v>5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15</v>
      </c>
      <c r="AO211" s="366">
        <f>P!AK213</f>
        <v>38.333333333333336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29">
        <f t="shared" si="21"/>
        <v>3.56</v>
      </c>
      <c r="H212" s="352"/>
      <c r="I212" s="357">
        <f>P!D214</f>
        <v>0</v>
      </c>
      <c r="J212" s="358">
        <v>2</v>
      </c>
      <c r="K212" s="357">
        <f>P!F214</f>
        <v>2</v>
      </c>
      <c r="L212" s="358">
        <v>1</v>
      </c>
      <c r="M212" s="357">
        <f>P!H214</f>
        <v>1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>
        <v>0.5</v>
      </c>
      <c r="W212" s="357">
        <f>P!R214</f>
        <v>0.56000000000000005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3.56</v>
      </c>
      <c r="AO212" s="366">
        <f>P!AK214</f>
        <v>450.84269662921349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31</v>
      </c>
      <c r="G214" s="281">
        <f t="shared" si="21"/>
        <v>31</v>
      </c>
      <c r="H214" s="314">
        <v>3</v>
      </c>
      <c r="I214" s="346">
        <v>3</v>
      </c>
      <c r="J214" s="345">
        <v>8</v>
      </c>
      <c r="K214" s="346">
        <v>8</v>
      </c>
      <c r="L214" s="345">
        <v>5</v>
      </c>
      <c r="M214" s="346">
        <v>5</v>
      </c>
      <c r="N214" s="345"/>
      <c r="O214" s="346"/>
      <c r="P214" s="345">
        <v>2</v>
      </c>
      <c r="Q214" s="346">
        <v>2</v>
      </c>
      <c r="R214" s="345">
        <v>7</v>
      </c>
      <c r="S214" s="346">
        <v>7</v>
      </c>
      <c r="T214" s="345"/>
      <c r="U214" s="346"/>
      <c r="V214" s="345">
        <v>3</v>
      </c>
      <c r="W214" s="346">
        <v>3</v>
      </c>
      <c r="X214" s="345">
        <v>3</v>
      </c>
      <c r="Y214" s="346">
        <v>3</v>
      </c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31</v>
      </c>
      <c r="AO214" s="355">
        <f>P!AK216</f>
        <v>60</v>
      </c>
      <c r="AP214" s="356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>
        <v>22</v>
      </c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>
        <v>1</v>
      </c>
      <c r="W218" s="346">
        <v>1</v>
      </c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1</v>
      </c>
      <c r="AO218" s="289">
        <f>P!AK220</f>
        <v>130</v>
      </c>
      <c r="AP218" s="290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6">
        <f>P!D223</f>
        <v>0</v>
      </c>
      <c r="J221" s="345"/>
      <c r="K221" s="346">
        <f>P!F223</f>
        <v>0</v>
      </c>
      <c r="L221" s="345"/>
      <c r="M221" s="346">
        <f>P!H223</f>
        <v>0</v>
      </c>
      <c r="N221" s="345"/>
      <c r="O221" s="346">
        <f>P!J223</f>
        <v>1</v>
      </c>
      <c r="P221" s="345"/>
      <c r="Q221" s="346">
        <f>P!L223</f>
        <v>0</v>
      </c>
      <c r="R221" s="345"/>
      <c r="S221" s="346">
        <f>P!N223</f>
        <v>0</v>
      </c>
      <c r="T221" s="345"/>
      <c r="U221" s="346">
        <f>P!P223</f>
        <v>0</v>
      </c>
      <c r="V221" s="345">
        <v>0.2</v>
      </c>
      <c r="W221" s="346">
        <f>P!R223</f>
        <v>1</v>
      </c>
      <c r="X221" s="345"/>
      <c r="Y221" s="346">
        <f>P!T223</f>
        <v>0</v>
      </c>
      <c r="Z221" s="345"/>
      <c r="AA221" s="346">
        <f>P!V223</f>
        <v>0</v>
      </c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2</v>
      </c>
      <c r="AO221" s="289">
        <f>P!AK223</f>
        <v>245</v>
      </c>
      <c r="AP221" s="290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3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3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3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3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3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14.3</v>
      </c>
      <c r="G229" s="281">
        <f t="shared" si="21"/>
        <v>14.3</v>
      </c>
      <c r="H229" s="352">
        <v>150</v>
      </c>
      <c r="I229" s="357">
        <f>P!D231</f>
        <v>11.5</v>
      </c>
      <c r="J229" s="358"/>
      <c r="K229" s="357">
        <f>P!F231</f>
        <v>0</v>
      </c>
      <c r="L229" s="358">
        <v>1.8</v>
      </c>
      <c r="M229" s="357">
        <f>P!H231</f>
        <v>1.8</v>
      </c>
      <c r="N229" s="358">
        <v>1</v>
      </c>
      <c r="O229" s="357">
        <f>P!J231</f>
        <v>1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14.3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28</v>
      </c>
      <c r="G230" s="281">
        <f>E230+F230</f>
        <v>62.949999999999989</v>
      </c>
      <c r="H230" s="314">
        <v>7</v>
      </c>
      <c r="I230" s="346">
        <v>9.5</v>
      </c>
      <c r="J230" s="345">
        <v>6</v>
      </c>
      <c r="K230" s="346">
        <v>5.5</v>
      </c>
      <c r="L230" s="345">
        <v>1.5</v>
      </c>
      <c r="M230" s="346">
        <v>7</v>
      </c>
      <c r="N230" s="345">
        <v>2</v>
      </c>
      <c r="O230" s="346">
        <v>3</v>
      </c>
      <c r="P230" s="345">
        <v>3</v>
      </c>
      <c r="Q230" s="346">
        <v>3</v>
      </c>
      <c r="R230" s="345">
        <v>10</v>
      </c>
      <c r="S230" s="346">
        <v>10</v>
      </c>
      <c r="T230" s="345">
        <v>2</v>
      </c>
      <c r="U230" s="346">
        <v>2.5</v>
      </c>
      <c r="V230" s="345">
        <v>4</v>
      </c>
      <c r="W230" s="346">
        <v>6</v>
      </c>
      <c r="X230" s="345">
        <v>2</v>
      </c>
      <c r="Y230" s="346">
        <v>2</v>
      </c>
      <c r="Z230" s="345">
        <v>0.5</v>
      </c>
      <c r="AA230" s="346">
        <v>0.5</v>
      </c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49</v>
      </c>
      <c r="AO230" s="355">
        <f>P!AK232</f>
        <v>778.57142857142856</v>
      </c>
      <c r="AP230" s="356">
        <f t="shared" si="18"/>
        <v>13.949999999999989</v>
      </c>
      <c r="AQ230" s="87" t="str">
        <f t="shared" si="20"/>
        <v xml:space="preserve"> </v>
      </c>
    </row>
    <row r="231" spans="1:43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2000</v>
      </c>
      <c r="G231" s="281">
        <f>E231+F231</f>
        <v>5734</v>
      </c>
      <c r="H231" s="314">
        <v>374</v>
      </c>
      <c r="I231" s="346">
        <v>580</v>
      </c>
      <c r="J231" s="345">
        <v>300</v>
      </c>
      <c r="K231" s="346">
        <v>490</v>
      </c>
      <c r="L231" s="345">
        <v>85</v>
      </c>
      <c r="M231" s="346">
        <v>465</v>
      </c>
      <c r="N231" s="345">
        <v>100</v>
      </c>
      <c r="O231" s="346">
        <v>200</v>
      </c>
      <c r="P231" s="345">
        <v>165</v>
      </c>
      <c r="Q231" s="346">
        <v>175</v>
      </c>
      <c r="R231" s="345">
        <v>545</v>
      </c>
      <c r="S231" s="346">
        <v>750</v>
      </c>
      <c r="T231" s="345">
        <v>100</v>
      </c>
      <c r="U231" s="346">
        <v>345</v>
      </c>
      <c r="V231" s="345">
        <v>210</v>
      </c>
      <c r="W231" s="346">
        <v>440</v>
      </c>
      <c r="X231" s="345">
        <v>100</v>
      </c>
      <c r="Y231" s="346">
        <v>187</v>
      </c>
      <c r="Z231" s="345">
        <v>30</v>
      </c>
      <c r="AA231" s="346">
        <v>30</v>
      </c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3662</v>
      </c>
      <c r="AO231" s="289">
        <f>P!AK233</f>
        <v>1.4</v>
      </c>
      <c r="AP231" s="290">
        <f t="shared" si="18"/>
        <v>2072</v>
      </c>
      <c r="AQ231" s="87" t="str">
        <f t="shared" si="20"/>
        <v xml:space="preserve"> </v>
      </c>
    </row>
    <row r="232" spans="1:43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285</v>
      </c>
      <c r="G232" s="281">
        <f t="shared" si="21"/>
        <v>306</v>
      </c>
      <c r="H232" s="314">
        <v>187</v>
      </c>
      <c r="I232" s="346">
        <v>169</v>
      </c>
      <c r="J232" s="345"/>
      <c r="K232" s="346"/>
      <c r="L232" s="345">
        <v>340</v>
      </c>
      <c r="M232" s="346">
        <v>97</v>
      </c>
      <c r="N232" s="345">
        <v>53</v>
      </c>
      <c r="O232" s="346">
        <v>10</v>
      </c>
      <c r="P232" s="345"/>
      <c r="Q232" s="346"/>
      <c r="R232" s="345"/>
      <c r="S232" s="346"/>
      <c r="T232" s="345">
        <v>30</v>
      </c>
      <c r="U232" s="346"/>
      <c r="V232" s="345"/>
      <c r="W232" s="346"/>
      <c r="X232" s="345"/>
      <c r="Y232" s="346"/>
      <c r="Z232" s="345">
        <v>30</v>
      </c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276</v>
      </c>
      <c r="AO232" s="289">
        <f>P!AK234</f>
        <v>25.263157894736842</v>
      </c>
      <c r="AP232" s="290">
        <f t="shared" si="18"/>
        <v>30</v>
      </c>
      <c r="AQ232" s="87" t="str">
        <f t="shared" si="20"/>
        <v xml:space="preserve"> </v>
      </c>
    </row>
    <row r="233" spans="1:43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13.9</v>
      </c>
      <c r="G233" s="281">
        <f t="shared" si="21"/>
        <v>14</v>
      </c>
      <c r="H233" s="314">
        <v>22</v>
      </c>
      <c r="I233" s="346">
        <v>1.3</v>
      </c>
      <c r="J233" s="345">
        <v>100</v>
      </c>
      <c r="K233" s="346">
        <v>6.3</v>
      </c>
      <c r="L233" s="345">
        <v>30</v>
      </c>
      <c r="M233" s="346"/>
      <c r="N233" s="345"/>
      <c r="O233" s="346"/>
      <c r="P233" s="345">
        <v>75</v>
      </c>
      <c r="Q233" s="346">
        <v>4.9000000000000004</v>
      </c>
      <c r="R233" s="345"/>
      <c r="S233" s="346"/>
      <c r="T233" s="345"/>
      <c r="U233" s="346"/>
      <c r="V233" s="345"/>
      <c r="W233" s="346"/>
      <c r="X233" s="345">
        <v>30</v>
      </c>
      <c r="Y233" s="346">
        <v>1.5</v>
      </c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14</v>
      </c>
      <c r="AO233" s="289">
        <f>P!AK235</f>
        <v>500</v>
      </c>
      <c r="AP233" s="290">
        <f t="shared" si="18"/>
        <v>0</v>
      </c>
      <c r="AQ233" s="87" t="str">
        <f t="shared" si="20"/>
        <v>০</v>
      </c>
    </row>
    <row r="234" spans="1:43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6">
        <f>P!D236</f>
        <v>0</v>
      </c>
      <c r="J234" s="345"/>
      <c r="K234" s="346">
        <f>P!F236</f>
        <v>0</v>
      </c>
      <c r="L234" s="345">
        <v>2</v>
      </c>
      <c r="M234" s="346">
        <f>P!H236</f>
        <v>2</v>
      </c>
      <c r="N234" s="345"/>
      <c r="O234" s="346">
        <f>P!J236</f>
        <v>0</v>
      </c>
      <c r="P234" s="345"/>
      <c r="Q234" s="346">
        <f>P!L236</f>
        <v>0</v>
      </c>
      <c r="R234" s="345"/>
      <c r="S234" s="346">
        <f>P!N236</f>
        <v>0</v>
      </c>
      <c r="T234" s="345"/>
      <c r="U234" s="346">
        <f>P!P236</f>
        <v>3</v>
      </c>
      <c r="V234" s="345"/>
      <c r="W234" s="346">
        <f>P!R236</f>
        <v>0</v>
      </c>
      <c r="X234" s="345"/>
      <c r="Y234" s="346">
        <f>P!T236</f>
        <v>0</v>
      </c>
      <c r="Z234" s="345"/>
      <c r="AA234" s="346">
        <f>P!V236</f>
        <v>0</v>
      </c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5</v>
      </c>
      <c r="AO234" s="289">
        <f>P!AK236</f>
        <v>600</v>
      </c>
      <c r="AP234" s="290">
        <f t="shared" si="18"/>
        <v>0</v>
      </c>
      <c r="AQ234" s="87" t="str">
        <f t="shared" si="20"/>
        <v>০</v>
      </c>
    </row>
    <row r="235" spans="1:43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>
        <v>115</v>
      </c>
      <c r="M235" s="346"/>
      <c r="N235" s="345"/>
      <c r="O235" s="346"/>
      <c r="P235" s="345"/>
      <c r="Q235" s="346"/>
      <c r="R235" s="345"/>
      <c r="S235" s="346"/>
      <c r="T235" s="345"/>
      <c r="U235" s="346"/>
      <c r="V235" s="345">
        <v>55</v>
      </c>
      <c r="W235" s="346"/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0</v>
      </c>
      <c r="AO235" s="289">
        <f>P!AK237</f>
        <v>480</v>
      </c>
      <c r="AP235" s="290">
        <f t="shared" si="18"/>
        <v>0</v>
      </c>
      <c r="AQ235" s="87" t="str">
        <f t="shared" si="20"/>
        <v>০</v>
      </c>
    </row>
    <row r="236" spans="1:43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 t="s">
        <v>320</v>
      </c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3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6">
        <f>P!D239</f>
        <v>0</v>
      </c>
      <c r="J237" s="345"/>
      <c r="K237" s="346">
        <f>P!F239</f>
        <v>0</v>
      </c>
      <c r="L237" s="345"/>
      <c r="M237" s="346">
        <f>P!H239</f>
        <v>13</v>
      </c>
      <c r="N237" s="345"/>
      <c r="O237" s="346">
        <f>P!J239</f>
        <v>0</v>
      </c>
      <c r="P237" s="345"/>
      <c r="Q237" s="346">
        <f>P!L239</f>
        <v>0</v>
      </c>
      <c r="R237" s="345"/>
      <c r="S237" s="346">
        <f>P!N239</f>
        <v>0</v>
      </c>
      <c r="T237" s="345"/>
      <c r="U237" s="346">
        <f>P!P239</f>
        <v>0</v>
      </c>
      <c r="V237" s="345"/>
      <c r="W237" s="346">
        <f>P!R239</f>
        <v>0</v>
      </c>
      <c r="X237" s="345"/>
      <c r="Y237" s="346">
        <f>P!T239</f>
        <v>0</v>
      </c>
      <c r="Z237" s="345"/>
      <c r="AA237" s="346">
        <f>P!V239</f>
        <v>0</v>
      </c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13</v>
      </c>
      <c r="AO237" s="289">
        <f>P!AK239</f>
        <v>366.15384615384613</v>
      </c>
      <c r="AP237" s="290">
        <f t="shared" si="18"/>
        <v>0</v>
      </c>
      <c r="AQ237" s="87" t="str">
        <f t="shared" si="20"/>
        <v>০</v>
      </c>
    </row>
    <row r="238" spans="1:43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5</v>
      </c>
      <c r="G238" s="281">
        <f t="shared" si="21"/>
        <v>5</v>
      </c>
      <c r="H238" s="314"/>
      <c r="I238" s="346"/>
      <c r="J238" s="345"/>
      <c r="K238" s="346"/>
      <c r="L238" s="345"/>
      <c r="M238" s="346"/>
      <c r="N238" s="345">
        <v>3</v>
      </c>
      <c r="O238" s="346">
        <v>3</v>
      </c>
      <c r="P238" s="345"/>
      <c r="Q238" s="346"/>
      <c r="R238" s="345"/>
      <c r="S238" s="346"/>
      <c r="T238" s="345"/>
      <c r="U238" s="346"/>
      <c r="V238" s="345"/>
      <c r="W238" s="346"/>
      <c r="X238" s="345">
        <v>2</v>
      </c>
      <c r="Y238" s="346">
        <v>2</v>
      </c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5</v>
      </c>
      <c r="AO238" s="289">
        <f>P!AK240</f>
        <v>500</v>
      </c>
      <c r="AP238" s="290">
        <f t="shared" si="18"/>
        <v>0</v>
      </c>
      <c r="AQ238" s="87" t="str">
        <f t="shared" si="20"/>
        <v>০</v>
      </c>
    </row>
    <row r="239" spans="1:43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3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1044</v>
      </c>
      <c r="G243" s="334">
        <f t="shared" si="21"/>
        <v>1044</v>
      </c>
      <c r="H243" s="333"/>
      <c r="I243" s="357">
        <f>P!D245</f>
        <v>128</v>
      </c>
      <c r="J243" s="358"/>
      <c r="K243" s="357">
        <f>P!F245</f>
        <v>145</v>
      </c>
      <c r="L243" s="358"/>
      <c r="M243" s="357">
        <f>P!H245</f>
        <v>2</v>
      </c>
      <c r="N243" s="358"/>
      <c r="O243" s="357">
        <f>P!J245</f>
        <v>168</v>
      </c>
      <c r="P243" s="358"/>
      <c r="Q243" s="357">
        <f>P!L245</f>
        <v>245</v>
      </c>
      <c r="R243" s="358"/>
      <c r="S243" s="357">
        <f>P!N245</f>
        <v>0</v>
      </c>
      <c r="T243" s="358"/>
      <c r="U243" s="357">
        <f>P!P245</f>
        <v>25</v>
      </c>
      <c r="V243" s="358"/>
      <c r="W243" s="357">
        <f>P!R245</f>
        <v>141</v>
      </c>
      <c r="X243" s="358"/>
      <c r="Y243" s="357">
        <f>P!T245</f>
        <v>121</v>
      </c>
      <c r="Z243" s="358"/>
      <c r="AA243" s="357">
        <f>P!V245</f>
        <v>69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1044</v>
      </c>
      <c r="AO243" s="364">
        <f>P!AK245</f>
        <v>9.5613026819923377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20</v>
      </c>
      <c r="G245" s="281">
        <f t="shared" si="21"/>
        <v>27.25</v>
      </c>
      <c r="H245" s="314"/>
      <c r="I245" s="346">
        <v>2</v>
      </c>
      <c r="J245" s="345">
        <v>2</v>
      </c>
      <c r="K245" s="346">
        <v>3</v>
      </c>
      <c r="L245" s="345">
        <v>3</v>
      </c>
      <c r="M245" s="346"/>
      <c r="N245" s="345"/>
      <c r="O245" s="346"/>
      <c r="P245" s="345">
        <v>1</v>
      </c>
      <c r="Q245" s="346">
        <v>7</v>
      </c>
      <c r="R245" s="345">
        <v>5</v>
      </c>
      <c r="S245" s="346"/>
      <c r="T245" s="345">
        <v>0.5</v>
      </c>
      <c r="U245" s="346">
        <v>0.5</v>
      </c>
      <c r="V245" s="345">
        <v>0.5</v>
      </c>
      <c r="W245" s="346">
        <v>1</v>
      </c>
      <c r="X245" s="345"/>
      <c r="Y245" s="346"/>
      <c r="Z245" s="345"/>
      <c r="AA245" s="346">
        <v>2</v>
      </c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15.5</v>
      </c>
      <c r="AO245" s="355">
        <f>P!AK247</f>
        <v>350</v>
      </c>
      <c r="AP245" s="356">
        <f t="shared" si="18"/>
        <v>11.75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4">
        <f>E246+F246</f>
        <v>727</v>
      </c>
      <c r="H246" s="352"/>
      <c r="I246" s="357">
        <f>P!D248</f>
        <v>165</v>
      </c>
      <c r="J246" s="358"/>
      <c r="K246" s="357">
        <f>P!F248</f>
        <v>152</v>
      </c>
      <c r="L246" s="358"/>
      <c r="M246" s="357">
        <f>P!H248</f>
        <v>220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190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727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47460</v>
      </c>
      <c r="G247" s="339">
        <f t="shared" si="21"/>
        <v>47460</v>
      </c>
      <c r="H247" s="333"/>
      <c r="I247" s="357">
        <f>P!D249</f>
        <v>5165</v>
      </c>
      <c r="J247" s="358"/>
      <c r="K247" s="357">
        <f>P!F249</f>
        <v>3300</v>
      </c>
      <c r="L247" s="358"/>
      <c r="M247" s="357">
        <f>P!H249</f>
        <v>15450</v>
      </c>
      <c r="N247" s="358"/>
      <c r="O247" s="357">
        <f>P!J249</f>
        <v>5030</v>
      </c>
      <c r="P247" s="358"/>
      <c r="Q247" s="357">
        <f>P!L249</f>
        <v>0</v>
      </c>
      <c r="R247" s="358"/>
      <c r="S247" s="357">
        <f>P!N249</f>
        <v>5100</v>
      </c>
      <c r="T247" s="358"/>
      <c r="U247" s="357">
        <f>P!P249</f>
        <v>7080</v>
      </c>
      <c r="V247" s="358"/>
      <c r="W247" s="357">
        <f>P!R249</f>
        <v>2070</v>
      </c>
      <c r="X247" s="358"/>
      <c r="Y247" s="357">
        <f>P!T249</f>
        <v>3965</v>
      </c>
      <c r="Z247" s="358"/>
      <c r="AA247" s="357">
        <f>P!V249</f>
        <v>300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47460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1590</v>
      </c>
      <c r="G248" s="329">
        <f t="shared" si="21"/>
        <v>1590</v>
      </c>
      <c r="H248" s="352"/>
      <c r="I248" s="357">
        <f>P!D250</f>
        <v>660</v>
      </c>
      <c r="J248" s="358"/>
      <c r="K248" s="357">
        <f>P!F250</f>
        <v>60</v>
      </c>
      <c r="L248" s="358"/>
      <c r="M248" s="357">
        <f>P!H250</f>
        <v>120</v>
      </c>
      <c r="N248" s="358"/>
      <c r="O248" s="357">
        <f>P!J250</f>
        <v>0</v>
      </c>
      <c r="P248" s="358"/>
      <c r="Q248" s="357">
        <f>P!L250</f>
        <v>60</v>
      </c>
      <c r="R248" s="358"/>
      <c r="S248" s="357">
        <f>P!N250</f>
        <v>160</v>
      </c>
      <c r="T248" s="358"/>
      <c r="U248" s="357">
        <f>P!P250</f>
        <v>270</v>
      </c>
      <c r="V248" s="358"/>
      <c r="W248" s="357">
        <f>P!R250</f>
        <v>200</v>
      </c>
      <c r="X248" s="358"/>
      <c r="Y248" s="357">
        <f>P!T250</f>
        <v>60</v>
      </c>
      <c r="Z248" s="358"/>
      <c r="AA248" s="357">
        <f>P!V250</f>
        <v>0</v>
      </c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1590</v>
      </c>
      <c r="AO248" s="289">
        <f>P!AK250</f>
        <v>1</v>
      </c>
      <c r="AP248" s="367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6300</v>
      </c>
      <c r="G249" s="329">
        <f t="shared" si="21"/>
        <v>6300</v>
      </c>
      <c r="H249" s="352"/>
      <c r="I249" s="357">
        <f>P!D251</f>
        <v>2000</v>
      </c>
      <c r="J249" s="358"/>
      <c r="K249" s="357">
        <f>P!F251</f>
        <v>1300</v>
      </c>
      <c r="L249" s="358"/>
      <c r="M249" s="357">
        <f>P!H251</f>
        <v>3000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7">
        <f>P!P251</f>
        <v>0</v>
      </c>
      <c r="V249" s="358"/>
      <c r="W249" s="357">
        <f>P!R251</f>
        <v>0</v>
      </c>
      <c r="X249" s="358"/>
      <c r="Y249" s="357">
        <f>P!T251</f>
        <v>0</v>
      </c>
      <c r="Z249" s="358"/>
      <c r="AA249" s="357">
        <f>P!V251</f>
        <v>0</v>
      </c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6300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2481</v>
      </c>
      <c r="G250" s="329">
        <f t="shared" si="21"/>
        <v>2481</v>
      </c>
      <c r="H250" s="352"/>
      <c r="I250" s="357">
        <f>P!D252</f>
        <v>360</v>
      </c>
      <c r="J250" s="358"/>
      <c r="K250" s="357">
        <f>P!F252</f>
        <v>700</v>
      </c>
      <c r="L250" s="358"/>
      <c r="M250" s="357">
        <f>P!H252</f>
        <v>440</v>
      </c>
      <c r="N250" s="358"/>
      <c r="O250" s="357">
        <f>P!J252</f>
        <v>50</v>
      </c>
      <c r="P250" s="358"/>
      <c r="Q250" s="357">
        <f>P!L252</f>
        <v>11</v>
      </c>
      <c r="R250" s="358"/>
      <c r="S250" s="357">
        <f>P!N252</f>
        <v>330</v>
      </c>
      <c r="T250" s="358"/>
      <c r="U250" s="357">
        <f>P!P252</f>
        <v>100</v>
      </c>
      <c r="V250" s="358"/>
      <c r="W250" s="357">
        <f>P!R252</f>
        <v>300</v>
      </c>
      <c r="X250" s="358"/>
      <c r="Y250" s="357">
        <f>P!T252</f>
        <v>90</v>
      </c>
      <c r="Z250" s="358"/>
      <c r="AA250" s="357">
        <f>P!V252</f>
        <v>100</v>
      </c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2481</v>
      </c>
      <c r="AO250" s="289">
        <f>P!AK252</f>
        <v>1.1064087061668681</v>
      </c>
      <c r="AP250" s="367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7200</v>
      </c>
      <c r="G251" s="329">
        <f t="shared" si="21"/>
        <v>7200</v>
      </c>
      <c r="H251" s="352"/>
      <c r="I251" s="357">
        <f>P!D253</f>
        <v>450</v>
      </c>
      <c r="J251" s="358"/>
      <c r="K251" s="357">
        <f>P!F253</f>
        <v>1110</v>
      </c>
      <c r="L251" s="358"/>
      <c r="M251" s="357">
        <f>P!H253</f>
        <v>1310</v>
      </c>
      <c r="N251" s="358"/>
      <c r="O251" s="357">
        <f>P!J253</f>
        <v>500</v>
      </c>
      <c r="P251" s="358"/>
      <c r="Q251" s="357">
        <f>P!L253</f>
        <v>720</v>
      </c>
      <c r="R251" s="358"/>
      <c r="S251" s="357">
        <f>P!N253</f>
        <v>1180</v>
      </c>
      <c r="T251" s="358"/>
      <c r="U251" s="357">
        <f>P!P253</f>
        <v>300</v>
      </c>
      <c r="V251" s="358"/>
      <c r="W251" s="357">
        <f>P!R253</f>
        <v>680</v>
      </c>
      <c r="X251" s="358"/>
      <c r="Y251" s="357">
        <f>P!T253</f>
        <v>750</v>
      </c>
      <c r="Z251" s="358"/>
      <c r="AA251" s="357">
        <f>P!V253</f>
        <v>200</v>
      </c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7200</v>
      </c>
      <c r="AO251" s="289">
        <f>P!AK253</f>
        <v>1</v>
      </c>
      <c r="AP251" s="367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58900</v>
      </c>
      <c r="G252" s="329">
        <f t="shared" si="21"/>
        <v>58900</v>
      </c>
      <c r="H252" s="352"/>
      <c r="I252" s="357">
        <f>P!D254</f>
        <v>7400</v>
      </c>
      <c r="J252" s="358"/>
      <c r="K252" s="357">
        <f>P!F254</f>
        <v>7700</v>
      </c>
      <c r="L252" s="358"/>
      <c r="M252" s="357">
        <f>P!H254</f>
        <v>9300</v>
      </c>
      <c r="N252" s="358"/>
      <c r="O252" s="357">
        <f>P!J254</f>
        <v>5400</v>
      </c>
      <c r="P252" s="358"/>
      <c r="Q252" s="357">
        <f>P!L254</f>
        <v>5000</v>
      </c>
      <c r="R252" s="358"/>
      <c r="S252" s="357">
        <f>P!N254</f>
        <v>9100</v>
      </c>
      <c r="T252" s="358"/>
      <c r="U252" s="357">
        <f>P!P254</f>
        <v>3500</v>
      </c>
      <c r="V252" s="358"/>
      <c r="W252" s="357">
        <f>P!R254</f>
        <v>5100</v>
      </c>
      <c r="X252" s="358"/>
      <c r="Y252" s="357">
        <f>P!T254</f>
        <v>3800</v>
      </c>
      <c r="Z252" s="358"/>
      <c r="AA252" s="357">
        <f>P!V254</f>
        <v>2600</v>
      </c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58900</v>
      </c>
      <c r="AO252" s="289">
        <f>P!AK254</f>
        <v>1</v>
      </c>
      <c r="AP252" s="367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325" priority="496" operator="lessThan">
      <formula>0</formula>
    </cfRule>
  </conditionalFormatting>
  <conditionalFormatting sqref="AN3:AP252">
    <cfRule type="cellIs" dxfId="324" priority="509" operator="lessThan">
      <formula>0</formula>
    </cfRule>
  </conditionalFormatting>
  <conditionalFormatting sqref="AQ3:AQ252">
    <cfRule type="cellIs" dxfId="323" priority="512" operator="equal">
      <formula>"NZ"</formula>
    </cfRule>
    <cfRule type="cellIs" dxfId="322" priority="513" operator="equal">
      <formula>"OK"</formula>
    </cfRule>
  </conditionalFormatting>
  <conditionalFormatting sqref="AS2">
    <cfRule type="cellIs" dxfId="321" priority="492" operator="lessThan">
      <formula>0</formula>
    </cfRule>
  </conditionalFormatting>
  <conditionalFormatting sqref="AS2">
    <cfRule type="cellIs" dxfId="320" priority="493" operator="lessThan">
      <formula>0</formula>
    </cfRule>
  </conditionalFormatting>
  <conditionalFormatting sqref="H243:H244 H177:H213">
    <cfRule type="cellIs" dxfId="319" priority="453" operator="lessThan">
      <formula>0</formula>
    </cfRule>
  </conditionalFormatting>
  <conditionalFormatting sqref="H247:H252">
    <cfRule type="cellIs" dxfId="318" priority="292" operator="lessThan">
      <formula>0</formula>
    </cfRule>
  </conditionalFormatting>
  <conditionalFormatting sqref="J8:K37 J41:K111 J116:K123 J112:J115 J38:J40">
    <cfRule type="cellIs" dxfId="317" priority="288" operator="lessThan">
      <formula>0</formula>
    </cfRule>
  </conditionalFormatting>
  <conditionalFormatting sqref="H8:I123">
    <cfRule type="cellIs" dxfId="316" priority="286" operator="lessThan">
      <formula>0</formula>
    </cfRule>
  </conditionalFormatting>
  <conditionalFormatting sqref="H229">
    <cfRule type="cellIs" dxfId="315" priority="274" operator="lessThan">
      <formula>0</formula>
    </cfRule>
  </conditionalFormatting>
  <conditionalFormatting sqref="H138:H176">
    <cfRule type="cellIs" dxfId="314" priority="246" operator="lessThan">
      <formula>0</formula>
    </cfRule>
  </conditionalFormatting>
  <conditionalFormatting sqref="H214:H228">
    <cfRule type="cellIs" dxfId="313" priority="240" operator="lessThan">
      <formula>0</formula>
    </cfRule>
  </conditionalFormatting>
  <conditionalFormatting sqref="H230:H242">
    <cfRule type="cellIs" dxfId="312" priority="233" operator="lessThan">
      <formula>0</formula>
    </cfRule>
  </conditionalFormatting>
  <conditionalFormatting sqref="H245:H246">
    <cfRule type="cellIs" dxfId="311" priority="227" operator="lessThan">
      <formula>0</formula>
    </cfRule>
  </conditionalFormatting>
  <conditionalFormatting sqref="AD39 AF39 AH39 AJ39">
    <cfRule type="cellIs" dxfId="310" priority="212" operator="lessThan">
      <formula>0</formula>
    </cfRule>
  </conditionalFormatting>
  <conditionalFormatting sqref="AD40 AF40 AH40 AJ40">
    <cfRule type="cellIs" dxfId="309" priority="201" operator="lessThan">
      <formula>0</formula>
    </cfRule>
  </conditionalFormatting>
  <conditionalFormatting sqref="K112">
    <cfRule type="cellIs" dxfId="308" priority="199" operator="lessThan">
      <formula>0</formula>
    </cfRule>
  </conditionalFormatting>
  <conditionalFormatting sqref="M112">
    <cfRule type="cellIs" dxfId="307" priority="198" operator="lessThan">
      <formula>0</formula>
    </cfRule>
  </conditionalFormatting>
  <conditionalFormatting sqref="O112">
    <cfRule type="cellIs" dxfId="306" priority="197" operator="lessThan">
      <formula>0</formula>
    </cfRule>
  </conditionalFormatting>
  <conditionalFormatting sqref="Q112">
    <cfRule type="cellIs" dxfId="305" priority="196" operator="lessThan">
      <formula>0</formula>
    </cfRule>
  </conditionalFormatting>
  <conditionalFormatting sqref="S112">
    <cfRule type="cellIs" dxfId="304" priority="195" operator="lessThan">
      <formula>0</formula>
    </cfRule>
  </conditionalFormatting>
  <conditionalFormatting sqref="U112">
    <cfRule type="cellIs" dxfId="303" priority="194" operator="lessThan">
      <formula>0</formula>
    </cfRule>
  </conditionalFormatting>
  <conditionalFormatting sqref="W112">
    <cfRule type="cellIs" dxfId="302" priority="193" operator="lessThan">
      <formula>0</formula>
    </cfRule>
  </conditionalFormatting>
  <conditionalFormatting sqref="Y112">
    <cfRule type="cellIs" dxfId="301" priority="192" operator="lessThan">
      <formula>0</formula>
    </cfRule>
  </conditionalFormatting>
  <conditionalFormatting sqref="AA112">
    <cfRule type="cellIs" dxfId="300" priority="191" operator="lessThan">
      <formula>0</formula>
    </cfRule>
  </conditionalFormatting>
  <conditionalFormatting sqref="AC112:AK112">
    <cfRule type="cellIs" dxfId="299" priority="190" operator="lessThan">
      <formula>0</formula>
    </cfRule>
  </conditionalFormatting>
  <conditionalFormatting sqref="AM112">
    <cfRule type="cellIs" dxfId="298" priority="189" operator="lessThan">
      <formula>0</formula>
    </cfRule>
  </conditionalFormatting>
  <conditionalFormatting sqref="K113">
    <cfRule type="cellIs" dxfId="297" priority="188" operator="lessThan">
      <formula>0</formula>
    </cfRule>
  </conditionalFormatting>
  <conditionalFormatting sqref="M113">
    <cfRule type="cellIs" dxfId="296" priority="187" operator="lessThan">
      <formula>0</formula>
    </cfRule>
  </conditionalFormatting>
  <conditionalFormatting sqref="O113">
    <cfRule type="cellIs" dxfId="295" priority="186" operator="lessThan">
      <formula>0</formula>
    </cfRule>
  </conditionalFormatting>
  <conditionalFormatting sqref="Q113">
    <cfRule type="cellIs" dxfId="294" priority="185" operator="lessThan">
      <formula>0</formula>
    </cfRule>
  </conditionalFormatting>
  <conditionalFormatting sqref="S113">
    <cfRule type="cellIs" dxfId="293" priority="184" operator="lessThan">
      <formula>0</formula>
    </cfRule>
  </conditionalFormatting>
  <conditionalFormatting sqref="U113">
    <cfRule type="cellIs" dxfId="292" priority="183" operator="lessThan">
      <formula>0</formula>
    </cfRule>
  </conditionalFormatting>
  <conditionalFormatting sqref="W113">
    <cfRule type="cellIs" dxfId="291" priority="182" operator="lessThan">
      <formula>0</formula>
    </cfRule>
  </conditionalFormatting>
  <conditionalFormatting sqref="Y113">
    <cfRule type="cellIs" dxfId="290" priority="181" operator="lessThan">
      <formula>0</formula>
    </cfRule>
  </conditionalFormatting>
  <conditionalFormatting sqref="AA113">
    <cfRule type="cellIs" dxfId="289" priority="180" operator="lessThan">
      <formula>0</formula>
    </cfRule>
  </conditionalFormatting>
  <conditionalFormatting sqref="AC113:AK113">
    <cfRule type="cellIs" dxfId="288" priority="179" operator="lessThan">
      <formula>0</formula>
    </cfRule>
  </conditionalFormatting>
  <conditionalFormatting sqref="AM113">
    <cfRule type="cellIs" dxfId="287" priority="178" operator="lessThan">
      <formula>0</formula>
    </cfRule>
  </conditionalFormatting>
  <conditionalFormatting sqref="K114">
    <cfRule type="cellIs" dxfId="286" priority="177" operator="lessThan">
      <formula>0</formula>
    </cfRule>
  </conditionalFormatting>
  <conditionalFormatting sqref="O114">
    <cfRule type="cellIs" dxfId="285" priority="176" operator="lessThan">
      <formula>0</formula>
    </cfRule>
  </conditionalFormatting>
  <conditionalFormatting sqref="M114">
    <cfRule type="cellIs" dxfId="284" priority="175" operator="lessThan">
      <formula>0</formula>
    </cfRule>
  </conditionalFormatting>
  <conditionalFormatting sqref="Q114">
    <cfRule type="cellIs" dxfId="283" priority="174" operator="lessThan">
      <formula>0</formula>
    </cfRule>
  </conditionalFormatting>
  <conditionalFormatting sqref="S114">
    <cfRule type="cellIs" dxfId="282" priority="173" operator="lessThan">
      <formula>0</formula>
    </cfRule>
  </conditionalFormatting>
  <conditionalFormatting sqref="U114">
    <cfRule type="cellIs" dxfId="281" priority="172" operator="lessThan">
      <formula>0</formula>
    </cfRule>
  </conditionalFormatting>
  <conditionalFormatting sqref="W114">
    <cfRule type="cellIs" dxfId="280" priority="171" operator="lessThan">
      <formula>0</formula>
    </cfRule>
  </conditionalFormatting>
  <conditionalFormatting sqref="AM114">
    <cfRule type="cellIs" dxfId="279" priority="170" operator="lessThan">
      <formula>0</formula>
    </cfRule>
  </conditionalFormatting>
  <conditionalFormatting sqref="AC114:AK114">
    <cfRule type="cellIs" dxfId="278" priority="169" operator="lessThan">
      <formula>0</formula>
    </cfRule>
  </conditionalFormatting>
  <conditionalFormatting sqref="AA114">
    <cfRule type="cellIs" dxfId="277" priority="168" operator="lessThan">
      <formula>0</formula>
    </cfRule>
  </conditionalFormatting>
  <conditionalFormatting sqref="Y114">
    <cfRule type="cellIs" dxfId="276" priority="167" operator="lessThan">
      <formula>0</formula>
    </cfRule>
  </conditionalFormatting>
  <conditionalFormatting sqref="K115">
    <cfRule type="cellIs" dxfId="275" priority="156" operator="lessThan">
      <formula>0</formula>
    </cfRule>
  </conditionalFormatting>
  <conditionalFormatting sqref="M115">
    <cfRule type="cellIs" dxfId="274" priority="155" operator="lessThan">
      <formula>0</formula>
    </cfRule>
  </conditionalFormatting>
  <conditionalFormatting sqref="O115">
    <cfRule type="cellIs" dxfId="273" priority="154" operator="lessThan">
      <formula>0</formula>
    </cfRule>
  </conditionalFormatting>
  <conditionalFormatting sqref="Q115">
    <cfRule type="cellIs" dxfId="272" priority="153" operator="lessThan">
      <formula>0</formula>
    </cfRule>
  </conditionalFormatting>
  <conditionalFormatting sqref="S115">
    <cfRule type="cellIs" dxfId="271" priority="152" operator="lessThan">
      <formula>0</formula>
    </cfRule>
  </conditionalFormatting>
  <conditionalFormatting sqref="U115">
    <cfRule type="cellIs" dxfId="270" priority="151" operator="lessThan">
      <formula>0</formula>
    </cfRule>
  </conditionalFormatting>
  <conditionalFormatting sqref="W115">
    <cfRule type="cellIs" dxfId="269" priority="150" operator="lessThan">
      <formula>0</formula>
    </cfRule>
  </conditionalFormatting>
  <conditionalFormatting sqref="Y115">
    <cfRule type="cellIs" dxfId="268" priority="149" operator="lessThan">
      <formula>0</formula>
    </cfRule>
  </conditionalFormatting>
  <conditionalFormatting sqref="AA115">
    <cfRule type="cellIs" dxfId="267" priority="148" operator="lessThan">
      <formula>0</formula>
    </cfRule>
  </conditionalFormatting>
  <conditionalFormatting sqref="AC115:AK115">
    <cfRule type="cellIs" dxfId="266" priority="147" operator="lessThan">
      <formula>0</formula>
    </cfRule>
  </conditionalFormatting>
  <conditionalFormatting sqref="AM115">
    <cfRule type="cellIs" dxfId="265" priority="146" operator="lessThan">
      <formula>0</formula>
    </cfRule>
  </conditionalFormatting>
  <conditionalFormatting sqref="K39:K40">
    <cfRule type="cellIs" dxfId="264" priority="145" operator="lessThan">
      <formula>0</formula>
    </cfRule>
  </conditionalFormatting>
  <conditionalFormatting sqref="M39:M40">
    <cfRule type="cellIs" dxfId="263" priority="144" operator="lessThan">
      <formula>0</formula>
    </cfRule>
  </conditionalFormatting>
  <conditionalFormatting sqref="O39:O40">
    <cfRule type="cellIs" dxfId="262" priority="143" operator="lessThan">
      <formula>0</formula>
    </cfRule>
  </conditionalFormatting>
  <conditionalFormatting sqref="Q39:Q40">
    <cfRule type="cellIs" dxfId="261" priority="142" operator="lessThan">
      <formula>0</formula>
    </cfRule>
  </conditionalFormatting>
  <conditionalFormatting sqref="S39:S40">
    <cfRule type="cellIs" dxfId="260" priority="141" operator="lessThan">
      <formula>0</formula>
    </cfRule>
  </conditionalFormatting>
  <conditionalFormatting sqref="U39:U40">
    <cfRule type="cellIs" dxfId="259" priority="140" operator="lessThan">
      <formula>0</formula>
    </cfRule>
  </conditionalFormatting>
  <conditionalFormatting sqref="W39:W40">
    <cfRule type="cellIs" dxfId="258" priority="139" operator="lessThan">
      <formula>0</formula>
    </cfRule>
  </conditionalFormatting>
  <conditionalFormatting sqref="Y39:Y40">
    <cfRule type="cellIs" dxfId="257" priority="138" operator="lessThan">
      <formula>0</formula>
    </cfRule>
  </conditionalFormatting>
  <conditionalFormatting sqref="AA39:AA40">
    <cfRule type="cellIs" dxfId="256" priority="137" operator="lessThan">
      <formula>0</formula>
    </cfRule>
  </conditionalFormatting>
  <conditionalFormatting sqref="AC39:AC40">
    <cfRule type="cellIs" dxfId="255" priority="136" operator="lessThan">
      <formula>0</formula>
    </cfRule>
  </conditionalFormatting>
  <conditionalFormatting sqref="AE39:AE40">
    <cfRule type="cellIs" dxfId="254" priority="135" operator="lessThan">
      <formula>0</formula>
    </cfRule>
  </conditionalFormatting>
  <conditionalFormatting sqref="AG39:AG40">
    <cfRule type="cellIs" dxfId="253" priority="134" operator="lessThan">
      <formula>0</formula>
    </cfRule>
  </conditionalFormatting>
  <conditionalFormatting sqref="AI39:AI40">
    <cfRule type="cellIs" dxfId="252" priority="133" operator="lessThan">
      <formula>0</formula>
    </cfRule>
  </conditionalFormatting>
  <conditionalFormatting sqref="AK39:AK40">
    <cfRule type="cellIs" dxfId="251" priority="132" operator="lessThan">
      <formula>0</formula>
    </cfRule>
  </conditionalFormatting>
  <conditionalFormatting sqref="AM39:AM40">
    <cfRule type="cellIs" dxfId="250" priority="131" operator="lessThan">
      <formula>0</formula>
    </cfRule>
  </conditionalFormatting>
  <conditionalFormatting sqref="I124:I137">
    <cfRule type="cellIs" dxfId="249" priority="130" operator="lessThan">
      <formula>0</formula>
    </cfRule>
  </conditionalFormatting>
  <conditionalFormatting sqref="K124:K137">
    <cfRule type="cellIs" dxfId="248" priority="129" operator="lessThan">
      <formula>0</formula>
    </cfRule>
  </conditionalFormatting>
  <conditionalFormatting sqref="M124:M137">
    <cfRule type="cellIs" dxfId="247" priority="128" operator="lessThan">
      <formula>0</formula>
    </cfRule>
  </conditionalFormatting>
  <conditionalFormatting sqref="O124:O137">
    <cfRule type="cellIs" dxfId="246" priority="127" operator="lessThan">
      <formula>0</formula>
    </cfRule>
  </conditionalFormatting>
  <conditionalFormatting sqref="Q124:Q137">
    <cfRule type="cellIs" dxfId="245" priority="126" operator="lessThan">
      <formula>0</formula>
    </cfRule>
  </conditionalFormatting>
  <conditionalFormatting sqref="S124:S137">
    <cfRule type="cellIs" dxfId="244" priority="125" operator="lessThan">
      <formula>0</formula>
    </cfRule>
  </conditionalFormatting>
  <conditionalFormatting sqref="U124:U137">
    <cfRule type="cellIs" dxfId="243" priority="124" operator="lessThan">
      <formula>0</formula>
    </cfRule>
  </conditionalFormatting>
  <conditionalFormatting sqref="W124:W137">
    <cfRule type="cellIs" dxfId="242" priority="123" operator="lessThan">
      <formula>0</formula>
    </cfRule>
  </conditionalFormatting>
  <conditionalFormatting sqref="Y124:Y137">
    <cfRule type="cellIs" dxfId="241" priority="122" operator="lessThan">
      <formula>0</formula>
    </cfRule>
  </conditionalFormatting>
  <conditionalFormatting sqref="AA124:AA137">
    <cfRule type="cellIs" dxfId="240" priority="121" operator="lessThan">
      <formula>0</formula>
    </cfRule>
  </conditionalFormatting>
  <conditionalFormatting sqref="AC124:AC137">
    <cfRule type="cellIs" dxfId="239" priority="120" operator="lessThan">
      <formula>0</formula>
    </cfRule>
  </conditionalFormatting>
  <conditionalFormatting sqref="AE124:AE137">
    <cfRule type="cellIs" dxfId="238" priority="119" operator="lessThan">
      <formula>0</formula>
    </cfRule>
  </conditionalFormatting>
  <conditionalFormatting sqref="AG124:AG137">
    <cfRule type="cellIs" dxfId="237" priority="118" operator="lessThan">
      <formula>0</formula>
    </cfRule>
  </conditionalFormatting>
  <conditionalFormatting sqref="AI124:AI137">
    <cfRule type="cellIs" dxfId="236" priority="117" operator="lessThan">
      <formula>0</formula>
    </cfRule>
  </conditionalFormatting>
  <conditionalFormatting sqref="AK124:AK137">
    <cfRule type="cellIs" dxfId="235" priority="116" operator="lessThan">
      <formula>0</formula>
    </cfRule>
  </conditionalFormatting>
  <conditionalFormatting sqref="AM124:AM137">
    <cfRule type="cellIs" dxfId="234" priority="115" operator="lessThan">
      <formula>0</formula>
    </cfRule>
  </conditionalFormatting>
  <conditionalFormatting sqref="I177:I213">
    <cfRule type="cellIs" dxfId="233" priority="114" operator="lessThan">
      <formula>0</formula>
    </cfRule>
  </conditionalFormatting>
  <conditionalFormatting sqref="K177:K213">
    <cfRule type="cellIs" dxfId="232" priority="113" operator="lessThan">
      <formula>0</formula>
    </cfRule>
  </conditionalFormatting>
  <conditionalFormatting sqref="M177:M213">
    <cfRule type="cellIs" dxfId="231" priority="112" operator="lessThan">
      <formula>0</formula>
    </cfRule>
  </conditionalFormatting>
  <conditionalFormatting sqref="O177:O213">
    <cfRule type="cellIs" dxfId="230" priority="111" operator="lessThan">
      <formula>0</formula>
    </cfRule>
  </conditionalFormatting>
  <conditionalFormatting sqref="Q177:Q213">
    <cfRule type="cellIs" dxfId="229" priority="110" operator="lessThan">
      <formula>0</formula>
    </cfRule>
  </conditionalFormatting>
  <conditionalFormatting sqref="S177:S213">
    <cfRule type="cellIs" dxfId="228" priority="109" operator="lessThan">
      <formula>0</formula>
    </cfRule>
  </conditionalFormatting>
  <conditionalFormatting sqref="U177:U213">
    <cfRule type="cellIs" dxfId="227" priority="108" operator="lessThan">
      <formula>0</formula>
    </cfRule>
  </conditionalFormatting>
  <conditionalFormatting sqref="W177:W213">
    <cfRule type="cellIs" dxfId="226" priority="107" operator="lessThan">
      <formula>0</formula>
    </cfRule>
  </conditionalFormatting>
  <conditionalFormatting sqref="Y177:Y213">
    <cfRule type="cellIs" dxfId="225" priority="106" operator="lessThan">
      <formula>0</formula>
    </cfRule>
  </conditionalFormatting>
  <conditionalFormatting sqref="AA177:AA213">
    <cfRule type="cellIs" dxfId="224" priority="105" operator="lessThan">
      <formula>0</formula>
    </cfRule>
  </conditionalFormatting>
  <conditionalFormatting sqref="AC177:AC213">
    <cfRule type="cellIs" dxfId="223" priority="104" operator="lessThan">
      <formula>0</formula>
    </cfRule>
  </conditionalFormatting>
  <conditionalFormatting sqref="AE177:AE213">
    <cfRule type="cellIs" dxfId="222" priority="103" operator="lessThan">
      <formula>0</formula>
    </cfRule>
  </conditionalFormatting>
  <conditionalFormatting sqref="AG177:AG213">
    <cfRule type="cellIs" dxfId="221" priority="102" operator="lessThan">
      <formula>0</formula>
    </cfRule>
  </conditionalFormatting>
  <conditionalFormatting sqref="AI177:AI213">
    <cfRule type="cellIs" dxfId="220" priority="101" operator="lessThan">
      <formula>0</formula>
    </cfRule>
  </conditionalFormatting>
  <conditionalFormatting sqref="AK177:AK213">
    <cfRule type="cellIs" dxfId="219" priority="100" operator="lessThan">
      <formula>0</formula>
    </cfRule>
  </conditionalFormatting>
  <conditionalFormatting sqref="AM177:AM213">
    <cfRule type="cellIs" dxfId="218" priority="99" operator="lessThan">
      <formula>0</formula>
    </cfRule>
  </conditionalFormatting>
  <conditionalFormatting sqref="I228:I229">
    <cfRule type="cellIs" dxfId="217" priority="98" operator="lessThan">
      <formula>0</formula>
    </cfRule>
  </conditionalFormatting>
  <conditionalFormatting sqref="K228:K229">
    <cfRule type="cellIs" dxfId="216" priority="97" operator="lessThan">
      <formula>0</formula>
    </cfRule>
  </conditionalFormatting>
  <conditionalFormatting sqref="M228:M229">
    <cfRule type="cellIs" dxfId="215" priority="96" operator="lessThan">
      <formula>0</formula>
    </cfRule>
  </conditionalFormatting>
  <conditionalFormatting sqref="O228:O229">
    <cfRule type="cellIs" dxfId="214" priority="95" operator="lessThan">
      <formula>0</formula>
    </cfRule>
  </conditionalFormatting>
  <conditionalFormatting sqref="Q228:Q229">
    <cfRule type="cellIs" dxfId="213" priority="94" operator="lessThan">
      <formula>0</formula>
    </cfRule>
  </conditionalFormatting>
  <conditionalFormatting sqref="S228:S229">
    <cfRule type="cellIs" dxfId="212" priority="93" operator="lessThan">
      <formula>0</formula>
    </cfRule>
  </conditionalFormatting>
  <conditionalFormatting sqref="U228:U229">
    <cfRule type="cellIs" dxfId="211" priority="92" operator="lessThan">
      <formula>0</formula>
    </cfRule>
  </conditionalFormatting>
  <conditionalFormatting sqref="W228:W229">
    <cfRule type="cellIs" dxfId="210" priority="91" operator="lessThan">
      <formula>0</formula>
    </cfRule>
  </conditionalFormatting>
  <conditionalFormatting sqref="Y228:Y229">
    <cfRule type="cellIs" dxfId="209" priority="90" operator="lessThan">
      <formula>0</formula>
    </cfRule>
  </conditionalFormatting>
  <conditionalFormatting sqref="AA228:AA229">
    <cfRule type="cellIs" dxfId="208" priority="89" operator="lessThan">
      <formula>0</formula>
    </cfRule>
  </conditionalFormatting>
  <conditionalFormatting sqref="AC228:AC229">
    <cfRule type="cellIs" dxfId="207" priority="88" operator="lessThan">
      <formula>0</formula>
    </cfRule>
  </conditionalFormatting>
  <conditionalFormatting sqref="AE228:AE229">
    <cfRule type="cellIs" dxfId="206" priority="87" operator="lessThan">
      <formula>0</formula>
    </cfRule>
  </conditionalFormatting>
  <conditionalFormatting sqref="AG228:AG229">
    <cfRule type="cellIs" dxfId="205" priority="86" operator="lessThan">
      <formula>0</formula>
    </cfRule>
  </conditionalFormatting>
  <conditionalFormatting sqref="AI228:AI229">
    <cfRule type="cellIs" dxfId="204" priority="85" operator="lessThan">
      <formula>0</formula>
    </cfRule>
  </conditionalFormatting>
  <conditionalFormatting sqref="AK228:AK229">
    <cfRule type="cellIs" dxfId="203" priority="84" operator="lessThan">
      <formula>0</formula>
    </cfRule>
  </conditionalFormatting>
  <conditionalFormatting sqref="AM228:AM229">
    <cfRule type="cellIs" dxfId="202" priority="83" operator="lessThan">
      <formula>0</formula>
    </cfRule>
  </conditionalFormatting>
  <conditionalFormatting sqref="I243">
    <cfRule type="cellIs" dxfId="201" priority="82" operator="lessThan">
      <formula>0</formula>
    </cfRule>
  </conditionalFormatting>
  <conditionalFormatting sqref="K243">
    <cfRule type="cellIs" dxfId="200" priority="81" operator="lessThan">
      <formula>0</formula>
    </cfRule>
  </conditionalFormatting>
  <conditionalFormatting sqref="M243">
    <cfRule type="cellIs" dxfId="199" priority="80" operator="lessThan">
      <formula>0</formula>
    </cfRule>
  </conditionalFormatting>
  <conditionalFormatting sqref="O243">
    <cfRule type="cellIs" dxfId="198" priority="79" operator="lessThan">
      <formula>0</formula>
    </cfRule>
  </conditionalFormatting>
  <conditionalFormatting sqref="Q243">
    <cfRule type="cellIs" dxfId="197" priority="78" operator="lessThan">
      <formula>0</formula>
    </cfRule>
  </conditionalFormatting>
  <conditionalFormatting sqref="S243">
    <cfRule type="cellIs" dxfId="196" priority="77" operator="lessThan">
      <formula>0</formula>
    </cfRule>
  </conditionalFormatting>
  <conditionalFormatting sqref="U243">
    <cfRule type="cellIs" dxfId="195" priority="76" operator="lessThan">
      <formula>0</formula>
    </cfRule>
  </conditionalFormatting>
  <conditionalFormatting sqref="W243">
    <cfRule type="cellIs" dxfId="194" priority="75" operator="lessThan">
      <formula>0</formula>
    </cfRule>
  </conditionalFormatting>
  <conditionalFormatting sqref="Y243">
    <cfRule type="cellIs" dxfId="193" priority="74" operator="lessThan">
      <formula>0</formula>
    </cfRule>
  </conditionalFormatting>
  <conditionalFormatting sqref="AA243">
    <cfRule type="cellIs" dxfId="192" priority="73" operator="lessThan">
      <formula>0</formula>
    </cfRule>
  </conditionalFormatting>
  <conditionalFormatting sqref="AC243">
    <cfRule type="cellIs" dxfId="191" priority="72" operator="lessThan">
      <formula>0</formula>
    </cfRule>
  </conditionalFormatting>
  <conditionalFormatting sqref="AE243">
    <cfRule type="cellIs" dxfId="190" priority="71" operator="lessThan">
      <formula>0</formula>
    </cfRule>
  </conditionalFormatting>
  <conditionalFormatting sqref="AG243">
    <cfRule type="cellIs" dxfId="189" priority="70" operator="lessThan">
      <formula>0</formula>
    </cfRule>
  </conditionalFormatting>
  <conditionalFormatting sqref="AI243">
    <cfRule type="cellIs" dxfId="188" priority="69" operator="lessThan">
      <formula>0</formula>
    </cfRule>
  </conditionalFormatting>
  <conditionalFormatting sqref="AK243">
    <cfRule type="cellIs" dxfId="187" priority="68" operator="lessThan">
      <formula>0</formula>
    </cfRule>
  </conditionalFormatting>
  <conditionalFormatting sqref="AM243">
    <cfRule type="cellIs" dxfId="186" priority="67" operator="lessThan">
      <formula>0</formula>
    </cfRule>
  </conditionalFormatting>
  <conditionalFormatting sqref="I244">
    <cfRule type="cellIs" dxfId="185" priority="66" operator="lessThan">
      <formula>0</formula>
    </cfRule>
  </conditionalFormatting>
  <conditionalFormatting sqref="K244">
    <cfRule type="cellIs" dxfId="184" priority="65" operator="lessThan">
      <formula>0</formula>
    </cfRule>
  </conditionalFormatting>
  <conditionalFormatting sqref="M244">
    <cfRule type="cellIs" dxfId="183" priority="64" operator="lessThan">
      <formula>0</formula>
    </cfRule>
  </conditionalFormatting>
  <conditionalFormatting sqref="O244">
    <cfRule type="cellIs" dxfId="182" priority="63" operator="lessThan">
      <formula>0</formula>
    </cfRule>
  </conditionalFormatting>
  <conditionalFormatting sqref="Q244">
    <cfRule type="cellIs" dxfId="181" priority="62" operator="lessThan">
      <formula>0</formula>
    </cfRule>
  </conditionalFormatting>
  <conditionalFormatting sqref="S244">
    <cfRule type="cellIs" dxfId="180" priority="61" operator="lessThan">
      <formula>0</formula>
    </cfRule>
  </conditionalFormatting>
  <conditionalFormatting sqref="U244">
    <cfRule type="cellIs" dxfId="179" priority="60" operator="lessThan">
      <formula>0</formula>
    </cfRule>
  </conditionalFormatting>
  <conditionalFormatting sqref="W244">
    <cfRule type="cellIs" dxfId="178" priority="59" operator="lessThan">
      <formula>0</formula>
    </cfRule>
  </conditionalFormatting>
  <conditionalFormatting sqref="Y244">
    <cfRule type="cellIs" dxfId="177" priority="58" operator="lessThan">
      <formula>0</formula>
    </cfRule>
  </conditionalFormatting>
  <conditionalFormatting sqref="AA244">
    <cfRule type="cellIs" dxfId="176" priority="57" operator="lessThan">
      <formula>0</formula>
    </cfRule>
  </conditionalFormatting>
  <conditionalFormatting sqref="AC244">
    <cfRule type="cellIs" dxfId="175" priority="56" operator="lessThan">
      <formula>0</formula>
    </cfRule>
  </conditionalFormatting>
  <conditionalFormatting sqref="AE244">
    <cfRule type="cellIs" dxfId="174" priority="55" operator="lessThan">
      <formula>0</formula>
    </cfRule>
  </conditionalFormatting>
  <conditionalFormatting sqref="AG244">
    <cfRule type="cellIs" dxfId="173" priority="54" operator="lessThan">
      <formula>0</formula>
    </cfRule>
  </conditionalFormatting>
  <conditionalFormatting sqref="AI244">
    <cfRule type="cellIs" dxfId="172" priority="53" operator="lessThan">
      <formula>0</formula>
    </cfRule>
  </conditionalFormatting>
  <conditionalFormatting sqref="AK244">
    <cfRule type="cellIs" dxfId="171" priority="52" operator="lessThan">
      <formula>0</formula>
    </cfRule>
  </conditionalFormatting>
  <conditionalFormatting sqref="AM244">
    <cfRule type="cellIs" dxfId="170" priority="51" operator="lessThan">
      <formula>0</formula>
    </cfRule>
  </conditionalFormatting>
  <conditionalFormatting sqref="I246:I252">
    <cfRule type="cellIs" dxfId="169" priority="50" operator="lessThan">
      <formula>0</formula>
    </cfRule>
  </conditionalFormatting>
  <conditionalFormatting sqref="K246:K252">
    <cfRule type="cellIs" dxfId="168" priority="49" operator="lessThan">
      <formula>0</formula>
    </cfRule>
  </conditionalFormatting>
  <conditionalFormatting sqref="M246:M252">
    <cfRule type="cellIs" dxfId="167" priority="48" operator="lessThan">
      <formula>0</formula>
    </cfRule>
  </conditionalFormatting>
  <conditionalFormatting sqref="O246:O252">
    <cfRule type="cellIs" dxfId="166" priority="47" operator="lessThan">
      <formula>0</formula>
    </cfRule>
  </conditionalFormatting>
  <conditionalFormatting sqref="Q246:Q252">
    <cfRule type="cellIs" dxfId="165" priority="46" operator="lessThan">
      <formula>0</formula>
    </cfRule>
  </conditionalFormatting>
  <conditionalFormatting sqref="S246:S252">
    <cfRule type="cellIs" dxfId="164" priority="45" operator="lessThan">
      <formula>0</formula>
    </cfRule>
  </conditionalFormatting>
  <conditionalFormatting sqref="U246:U252">
    <cfRule type="cellIs" dxfId="163" priority="44" operator="lessThan">
      <formula>0</formula>
    </cfRule>
  </conditionalFormatting>
  <conditionalFormatting sqref="W246:W252">
    <cfRule type="cellIs" dxfId="162" priority="43" operator="lessThan">
      <formula>0</formula>
    </cfRule>
  </conditionalFormatting>
  <conditionalFormatting sqref="Y246:Y252">
    <cfRule type="cellIs" dxfId="161" priority="42" operator="lessThan">
      <formula>0</formula>
    </cfRule>
  </conditionalFormatting>
  <conditionalFormatting sqref="AA246:AA252">
    <cfRule type="cellIs" dxfId="160" priority="41" operator="lessThan">
      <formula>0</formula>
    </cfRule>
  </conditionalFormatting>
  <conditionalFormatting sqref="AC246">
    <cfRule type="cellIs" dxfId="159" priority="40" operator="lessThan">
      <formula>0</formula>
    </cfRule>
  </conditionalFormatting>
  <conditionalFormatting sqref="AE246">
    <cfRule type="cellIs" dxfId="158" priority="39" operator="lessThan">
      <formula>0</formula>
    </cfRule>
  </conditionalFormatting>
  <conditionalFormatting sqref="AG246">
    <cfRule type="cellIs" dxfId="157" priority="38" operator="lessThan">
      <formula>0</formula>
    </cfRule>
  </conditionalFormatting>
  <conditionalFormatting sqref="AI246">
    <cfRule type="cellIs" dxfId="156" priority="37" operator="lessThan">
      <formula>0</formula>
    </cfRule>
  </conditionalFormatting>
  <conditionalFormatting sqref="AK246">
    <cfRule type="cellIs" dxfId="155" priority="36" operator="lessThan">
      <formula>0</formula>
    </cfRule>
  </conditionalFormatting>
  <conditionalFormatting sqref="AM246">
    <cfRule type="cellIs" dxfId="154" priority="35" operator="lessThan">
      <formula>0</formula>
    </cfRule>
  </conditionalFormatting>
  <conditionalFormatting sqref="AC247">
    <cfRule type="cellIs" dxfId="153" priority="24" operator="lessThan">
      <formula>0</formula>
    </cfRule>
  </conditionalFormatting>
  <conditionalFormatting sqref="AE247">
    <cfRule type="cellIs" dxfId="152" priority="23" operator="lessThan">
      <formula>0</formula>
    </cfRule>
  </conditionalFormatting>
  <conditionalFormatting sqref="AG247">
    <cfRule type="cellIs" dxfId="151" priority="22" operator="lessThan">
      <formula>0</formula>
    </cfRule>
  </conditionalFormatting>
  <conditionalFormatting sqref="AI247">
    <cfRule type="cellIs" dxfId="150" priority="21" operator="lessThan">
      <formula>0</formula>
    </cfRule>
  </conditionalFormatting>
  <conditionalFormatting sqref="AK247">
    <cfRule type="cellIs" dxfId="149" priority="20" operator="lessThan">
      <formula>0</formula>
    </cfRule>
  </conditionalFormatting>
  <conditionalFormatting sqref="Y123">
    <cfRule type="cellIs" dxfId="148" priority="19" operator="lessThan">
      <formula>0</formula>
    </cfRule>
  </conditionalFormatting>
  <conditionalFormatting sqref="K38">
    <cfRule type="cellIs" dxfId="147" priority="18" operator="lessThan">
      <formula>0</formula>
    </cfRule>
  </conditionalFormatting>
  <conditionalFormatting sqref="M38">
    <cfRule type="cellIs" dxfId="146" priority="17" operator="lessThan">
      <formula>0</formula>
    </cfRule>
  </conditionalFormatting>
  <conditionalFormatting sqref="O38">
    <cfRule type="cellIs" dxfId="145" priority="16" operator="lessThan">
      <formula>0</formula>
    </cfRule>
  </conditionalFormatting>
  <conditionalFormatting sqref="Q38">
    <cfRule type="cellIs" dxfId="144" priority="15" operator="lessThan">
      <formula>0</formula>
    </cfRule>
  </conditionalFormatting>
  <conditionalFormatting sqref="S38">
    <cfRule type="cellIs" dxfId="143" priority="14" operator="lessThan">
      <formula>0</formula>
    </cfRule>
  </conditionalFormatting>
  <conditionalFormatting sqref="W38">
    <cfRule type="cellIs" dxfId="142" priority="13" operator="lessThan">
      <formula>0</formula>
    </cfRule>
  </conditionalFormatting>
  <conditionalFormatting sqref="Y38">
    <cfRule type="cellIs" dxfId="141" priority="12" operator="lessThan">
      <formula>0</formula>
    </cfRule>
  </conditionalFormatting>
  <conditionalFormatting sqref="AA38">
    <cfRule type="cellIs" dxfId="140" priority="11" operator="lessThan">
      <formula>0</formula>
    </cfRule>
  </conditionalFormatting>
  <conditionalFormatting sqref="U38">
    <cfRule type="cellIs" dxfId="139" priority="10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25" activePane="bottomLeft" state="frozen"/>
      <selection pane="bottomLef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47460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456</v>
      </c>
      <c r="C5" s="16">
        <v>90</v>
      </c>
    </row>
    <row r="6" spans="1:8">
      <c r="A6" s="21">
        <v>2</v>
      </c>
      <c r="B6" s="11" t="s">
        <v>464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467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471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472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491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492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493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494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500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501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507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512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515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527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526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550</v>
      </c>
      <c r="C104" s="16">
        <v>1225</v>
      </c>
      <c r="D104"/>
      <c r="E104"/>
      <c r="F104"/>
      <c r="G104"/>
      <c r="H104"/>
    </row>
    <row r="105" spans="1:8">
      <c r="A105" s="21">
        <v>2</v>
      </c>
      <c r="B105" s="11" t="s">
        <v>552</v>
      </c>
      <c r="C105" s="16">
        <v>380</v>
      </c>
      <c r="D105"/>
      <c r="E105"/>
      <c r="F105"/>
      <c r="G105"/>
      <c r="H105"/>
    </row>
    <row r="106" spans="1:8">
      <c r="A106" s="21">
        <v>3</v>
      </c>
      <c r="B106" s="11" t="s">
        <v>543</v>
      </c>
      <c r="C106" s="16">
        <v>800</v>
      </c>
      <c r="D106"/>
      <c r="E106"/>
      <c r="F106"/>
      <c r="G106"/>
      <c r="H106"/>
    </row>
    <row r="107" spans="1:8">
      <c r="A107" s="21">
        <v>4</v>
      </c>
      <c r="B107" s="11" t="s">
        <v>544</v>
      </c>
      <c r="C107" s="16">
        <v>1560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3965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544</v>
      </c>
      <c r="C120" s="16">
        <v>300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80" t="s">
        <v>245</v>
      </c>
      <c r="B1" s="480"/>
      <c r="C1" s="480"/>
      <c r="H1" s="158">
        <f>P!D3</f>
        <v>45852</v>
      </c>
    </row>
    <row r="2" spans="1:8" ht="27.75" customHeight="1">
      <c r="A2" s="481" t="s">
        <v>448</v>
      </c>
      <c r="B2" s="482"/>
      <c r="C2" s="483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7" t="s">
        <v>451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7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7" t="s">
        <v>452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7" t="s">
        <v>453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7" t="s">
        <v>454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7" t="s">
        <v>455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7" t="s">
        <v>456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7" t="s">
        <v>457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458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459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460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461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462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463</v>
      </c>
      <c r="C18" s="201">
        <v>7400</v>
      </c>
      <c r="D18" s="161">
        <f t="shared" si="0"/>
        <v>7400</v>
      </c>
      <c r="E18" s="164">
        <f>SUM($D$3:D18)</f>
        <v>160548</v>
      </c>
      <c r="F18" s="165">
        <f t="shared" si="1"/>
        <v>15</v>
      </c>
    </row>
    <row r="19" spans="1:6" hidden="1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160548</v>
      </c>
      <c r="F19" s="165">
        <f t="shared" si="1"/>
        <v>15</v>
      </c>
    </row>
    <row r="20" spans="1:6" hidden="1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160548</v>
      </c>
      <c r="F20" s="165">
        <f t="shared" si="1"/>
        <v>15</v>
      </c>
    </row>
    <row r="21" spans="1:6" hidden="1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160548</v>
      </c>
      <c r="F21" s="165">
        <f t="shared" si="1"/>
        <v>15</v>
      </c>
    </row>
    <row r="22" spans="1:6" hidden="1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160548</v>
      </c>
      <c r="F22" s="165">
        <f t="shared" si="1"/>
        <v>15</v>
      </c>
    </row>
    <row r="23" spans="1:6" hidden="1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160548</v>
      </c>
      <c r="F23" s="165">
        <f t="shared" si="1"/>
        <v>15</v>
      </c>
    </row>
    <row r="24" spans="1:6" hidden="1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160548</v>
      </c>
      <c r="F24" s="165">
        <f t="shared" si="1"/>
        <v>15</v>
      </c>
    </row>
    <row r="25" spans="1:6" hidden="1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160548</v>
      </c>
      <c r="F25" s="165">
        <f t="shared" si="1"/>
        <v>15</v>
      </c>
    </row>
    <row r="26" spans="1:6" hidden="1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160548</v>
      </c>
      <c r="F26" s="165">
        <f t="shared" si="1"/>
        <v>15</v>
      </c>
    </row>
    <row r="27" spans="1:6" hidden="1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160548</v>
      </c>
      <c r="F27" s="165">
        <f t="shared" si="1"/>
        <v>15</v>
      </c>
    </row>
    <row r="28" spans="1:6" hidden="1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160548</v>
      </c>
      <c r="F28" s="165">
        <f t="shared" si="1"/>
        <v>15</v>
      </c>
    </row>
    <row r="29" spans="1:6" hidden="1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160548</v>
      </c>
      <c r="F29" s="165">
        <f t="shared" si="1"/>
        <v>15</v>
      </c>
    </row>
    <row r="30" spans="1:6" hidden="1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160548</v>
      </c>
      <c r="F30" s="165">
        <f t="shared" si="1"/>
        <v>15</v>
      </c>
    </row>
    <row r="31" spans="1:6" hidden="1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160548</v>
      </c>
      <c r="F31" s="165">
        <f t="shared" si="1"/>
        <v>15</v>
      </c>
    </row>
    <row r="32" spans="1:6" hidden="1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160548</v>
      </c>
      <c r="F32" s="165">
        <f t="shared" si="1"/>
        <v>15</v>
      </c>
    </row>
    <row r="33" spans="1:6" hidden="1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160548</v>
      </c>
      <c r="F33" s="165">
        <f t="shared" si="1"/>
        <v>15</v>
      </c>
    </row>
    <row r="34" spans="1:6" hidden="1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160548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160548</v>
      </c>
      <c r="D35" s="169"/>
      <c r="E35" s="170"/>
    </row>
    <row r="36" spans="1:6">
      <c r="A36" s="484" t="s">
        <v>533</v>
      </c>
      <c r="B36" s="485"/>
      <c r="C36" s="486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2025-07-31T06:31:57Z</cp:lastPrinted>
  <dcterms:created xsi:type="dcterms:W3CDTF">2024-07-22T13:09:54Z</dcterms:created>
  <dcterms:modified xsi:type="dcterms:W3CDTF">2025-07-31T06:32:08Z</dcterms:modified>
</cp:coreProperties>
</file>