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067F83C5-AC57-422C-86E0-E5F43326BD2D}" xr6:coauthVersionLast="43" xr6:coauthVersionMax="43" xr10:uidLastSave="{00000000-0000-0000-0000-000000000000}"/>
  <bookViews>
    <workbookView xWindow="-120" yWindow="-120" windowWidth="20730" windowHeight="11310" tabRatio="917" activeTab="8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U253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A27" i="27" l="1"/>
  <c r="F27" i="27" s="1"/>
  <c r="A28" i="27"/>
  <c r="F28" i="27" s="1"/>
  <c r="F6" i="33" s="1"/>
  <c r="D27" i="27"/>
  <c r="D28" i="27"/>
  <c r="D13" i="31" l="1"/>
  <c r="A5" i="31"/>
  <c r="F5" i="31" s="1"/>
  <c r="A6" i="31"/>
  <c r="F6" i="31" s="1"/>
  <c r="A7" i="31"/>
  <c r="F7" i="31" s="1"/>
  <c r="A8" i="31"/>
  <c r="F8" i="31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F10" i="33" s="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7" i="33" s="1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E7" i="28" l="1"/>
  <c r="D26" i="27"/>
  <c r="A26" i="27"/>
  <c r="F26" i="27" s="1"/>
  <c r="A14" i="26" l="1"/>
  <c r="F14" i="26" s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42" i="55"/>
  <c r="D41" i="55"/>
  <c r="A41" i="55"/>
  <c r="F41" i="55" s="1"/>
  <c r="F19" i="33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F18" i="33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17" i="33" s="1"/>
  <c r="D40" i="53"/>
  <c r="A40" i="53"/>
  <c r="F40" i="5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E41" i="53" l="1"/>
  <c r="AF1" i="2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C42" i="52" l="1"/>
  <c r="D41" i="52"/>
  <c r="A41" i="52"/>
  <c r="F41" i="52" s="1"/>
  <c r="F16" i="33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F182" i="47" s="1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D206" i="47"/>
  <c r="F206" i="47" s="1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9" i="42" l="1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F15" i="33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X249" i="2" s="1"/>
  <c r="C131" i="23"/>
  <c r="V249" i="2" s="1"/>
  <c r="AA247" i="1" s="1"/>
  <c r="F3" i="1"/>
  <c r="G3" i="1" s="1"/>
  <c r="N4" i="20"/>
  <c r="M4" i="20"/>
  <c r="L4" i="20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F14" i="33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C247" i="1" l="1"/>
  <c r="Y249" i="2"/>
  <c r="Y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49" i="26"/>
  <c r="F49" i="26" s="1"/>
  <c r="A50" i="26"/>
  <c r="F50" i="26" s="1"/>
  <c r="A51" i="26"/>
  <c r="F51" i="26" s="1"/>
  <c r="A52" i="26"/>
  <c r="F52" i="26" s="1"/>
  <c r="A53" i="26"/>
  <c r="F53" i="26" s="1"/>
  <c r="A54" i="26"/>
  <c r="F54" i="26" s="1"/>
  <c r="A55" i="26"/>
  <c r="F55" i="26" s="1"/>
  <c r="A56" i="26"/>
  <c r="F56" i="26" s="1"/>
  <c r="A57" i="26"/>
  <c r="F57" i="26" s="1"/>
  <c r="A58" i="26"/>
  <c r="F58" i="26" s="1"/>
  <c r="F247" i="50" l="1"/>
  <c r="G247" i="50"/>
  <c r="D3" i="34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C23" i="23"/>
  <c r="F249" i="2" s="1"/>
  <c r="K247" i="1" s="1"/>
  <c r="C34" i="23"/>
  <c r="H249" i="2" s="1"/>
  <c r="C47" i="23"/>
  <c r="C58" i="23"/>
  <c r="C69" i="23"/>
  <c r="N249" i="2" s="1"/>
  <c r="C83" i="23"/>
  <c r="P249" i="2" s="1"/>
  <c r="U247" i="1" s="1"/>
  <c r="C99" i="23"/>
  <c r="R249" i="2" s="1"/>
  <c r="W247" i="1" s="1"/>
  <c r="E99" i="15"/>
  <c r="D6" i="33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F11" i="33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10" i="26"/>
  <c r="D11" i="26"/>
  <c r="D12" i="26"/>
  <c r="D13" i="26"/>
  <c r="D14" i="26"/>
  <c r="D15" i="26"/>
  <c r="D16" i="26"/>
  <c r="D17" i="26"/>
  <c r="D19" i="26"/>
  <c r="D20" i="26"/>
  <c r="D21" i="26"/>
  <c r="D22" i="26"/>
  <c r="D17" i="30"/>
  <c r="D18" i="30"/>
  <c r="D19" i="30"/>
  <c r="F19" i="30"/>
  <c r="F19" i="29"/>
  <c r="F20" i="29"/>
  <c r="D19" i="29"/>
  <c r="D20" i="29"/>
  <c r="F15" i="29"/>
  <c r="F5" i="33"/>
  <c r="A16" i="25"/>
  <c r="F16" i="25" s="1"/>
  <c r="A17" i="25"/>
  <c r="F17" i="25" s="1"/>
  <c r="A18" i="25"/>
  <c r="F18" i="25" s="1"/>
  <c r="F4" i="33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9" i="33" s="1"/>
  <c r="F4" i="30"/>
  <c r="F5" i="29"/>
  <c r="F6" i="29"/>
  <c r="F7" i="29"/>
  <c r="F8" i="29"/>
  <c r="F9" i="29"/>
  <c r="F8" i="33" s="1"/>
  <c r="F4" i="29"/>
  <c r="F4" i="28"/>
  <c r="A5" i="27"/>
  <c r="F5" i="27" s="1"/>
  <c r="A6" i="27"/>
  <c r="F6" i="27" s="1"/>
  <c r="A4" i="27"/>
  <c r="F4" i="27" s="1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J249" i="2" l="1"/>
  <c r="L249" i="2"/>
  <c r="E26" i="27"/>
  <c r="E27" i="27"/>
  <c r="E28" i="27"/>
  <c r="S249" i="2"/>
  <c r="S1" i="2" s="1"/>
  <c r="R1" i="2" s="1"/>
  <c r="E247" i="47"/>
  <c r="L248" i="20"/>
  <c r="S247" i="1"/>
  <c r="O249" i="2"/>
  <c r="O1" i="2" s="1"/>
  <c r="E247" i="45"/>
  <c r="J248" i="20"/>
  <c r="K249" i="2"/>
  <c r="O247" i="1"/>
  <c r="I249" i="2"/>
  <c r="M247" i="1"/>
  <c r="E249" i="2"/>
  <c r="I247" i="1"/>
  <c r="Q249" i="2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K61" i="15" s="1"/>
  <c r="A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G232" i="15"/>
  <c r="K232" i="15" s="1"/>
  <c r="AK232" i="15" s="1"/>
  <c r="E179" i="19"/>
  <c r="F179" i="19" s="1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233" i="1" l="1"/>
  <c r="AQ233" i="1" s="1"/>
  <c r="M249" i="2"/>
  <c r="M1" i="2" s="1"/>
  <c r="L1" i="2" s="1"/>
  <c r="Q247" i="1"/>
  <c r="E247" i="44"/>
  <c r="G247" i="44" s="1"/>
  <c r="I248" i="20"/>
  <c r="G247" i="47"/>
  <c r="F247" i="47"/>
  <c r="F247" i="45"/>
  <c r="G247" i="45"/>
  <c r="AN247" i="1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  <c r="C59" i="26"/>
  <c r="D5" i="33" s="1"/>
  <c r="D20" i="33" s="1"/>
  <c r="D5" i="26"/>
  <c r="D8" i="26"/>
  <c r="D9" i="26"/>
  <c r="D6" i="26"/>
  <c r="D7" i="26"/>
  <c r="D4" i="26"/>
  <c r="E13" i="26" l="1"/>
  <c r="X255" i="20"/>
  <c r="AM3" i="2"/>
  <c r="E38" i="26"/>
  <c r="E34" i="26"/>
  <c r="E7" i="26"/>
  <c r="E52" i="26"/>
  <c r="E42" i="26"/>
  <c r="E15" i="26"/>
  <c r="E4" i="26"/>
  <c r="E46" i="26"/>
  <c r="E41" i="26"/>
  <c r="E44" i="26"/>
  <c r="E9" i="26"/>
  <c r="E23" i="26"/>
  <c r="E49" i="26"/>
  <c r="E28" i="26"/>
  <c r="E22" i="26"/>
  <c r="E53" i="26"/>
  <c r="E35" i="26"/>
  <c r="E16" i="26"/>
  <c r="E51" i="26"/>
  <c r="E24" i="26"/>
  <c r="E6" i="26"/>
  <c r="E29" i="26"/>
  <c r="E31" i="26"/>
  <c r="E32" i="26"/>
  <c r="E8" i="26"/>
  <c r="E19" i="26"/>
  <c r="E40" i="26"/>
  <c r="E20" i="26"/>
  <c r="E56" i="26"/>
  <c r="E39" i="26"/>
  <c r="E25" i="26"/>
  <c r="E47" i="26"/>
  <c r="E14" i="26"/>
  <c r="E55" i="26"/>
  <c r="E58" i="26"/>
  <c r="E26" i="26"/>
  <c r="E17" i="26"/>
  <c r="E11" i="26"/>
  <c r="E57" i="26"/>
  <c r="E48" i="26"/>
  <c r="E10" i="26"/>
  <c r="E37" i="26"/>
  <c r="E45" i="26"/>
  <c r="F1" i="2"/>
  <c r="E54" i="26"/>
  <c r="E12" i="26"/>
  <c r="E27" i="26"/>
  <c r="E21" i="26"/>
  <c r="E18" i="26"/>
  <c r="E36" i="26"/>
  <c r="E43" i="26"/>
  <c r="E30" i="26"/>
  <c r="E5" i="26"/>
  <c r="E50" i="26"/>
  <c r="E33" i="26"/>
</calcChain>
</file>

<file path=xl/sharedStrings.xml><?xml version="1.0" encoding="utf-8"?>
<sst xmlns="http://schemas.openxmlformats.org/spreadsheetml/2006/main" count="2040" uniqueCount="512">
  <si>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</si>
  <si>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</si>
  <si>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</si>
  <si>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</si>
  <si>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</si>
  <si>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</si>
  <si>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</si>
  <si>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</si>
  <si>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</si>
  <si>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</si>
  <si>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</si>
  <si>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</si>
  <si>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</si>
  <si>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</si>
  <si>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</si>
  <si>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</si>
  <si>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</si>
  <si>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</si>
  <si>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</si>
  <si>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</si>
  <si>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</si>
  <si>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</si>
  <si>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</si>
  <si>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</si>
  <si>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</si>
  <si>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</si>
  <si>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</si>
  <si>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</si>
  <si>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</si>
  <si>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</si>
  <si>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</si>
  <si>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</si>
  <si>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</si>
  <si>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</si>
  <si>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</si>
  <si>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</si>
  <si>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</si>
  <si>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</si>
  <si>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</si>
  <si>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</si>
  <si>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</si>
  <si>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</si>
  <si>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</si>
  <si>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</si>
  <si>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</si>
  <si>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</si>
  <si>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</si>
  <si>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</si>
  <si>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</si>
  <si>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</si>
  <si>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</si>
  <si>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</si>
  <si>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</si>
  <si>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</si>
  <si>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</si>
  <si>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</si>
  <si>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</si>
  <si>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</si>
  <si>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</si>
  <si>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</si>
  <si>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</si>
  <si>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</si>
  <si>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</si>
  <si>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</si>
  <si>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</si>
  <si>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</si>
  <si>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</si>
  <si>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</si>
  <si>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</si>
  <si>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</si>
  <si>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</si>
  <si>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</si>
  <si>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</si>
  <si>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</si>
  <si>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</si>
  <si>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</si>
  <si>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</si>
  <si>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</si>
  <si>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</si>
  <si>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</si>
  <si>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</si>
  <si>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</si>
  <si>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</si>
  <si>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</si>
  <si>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</si>
  <si>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</si>
  <si>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</si>
  <si>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</si>
  <si>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</si>
  <si>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</si>
  <si>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</si>
  <si>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</si>
  <si>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</si>
  <si>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</si>
  <si>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</si>
  <si>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</si>
  <si>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</si>
  <si>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</si>
  <si>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</si>
  <si>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</si>
  <si>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</si>
  <si>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</si>
  <si>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</si>
  <si>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</si>
  <si>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</si>
  <si>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</si>
  <si>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</si>
  <si>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</si>
  <si>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</si>
  <si>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</si>
  <si>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</si>
  <si>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</si>
  <si>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</si>
  <si>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</si>
  <si>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</si>
  <si>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</si>
  <si>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</si>
  <si>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</si>
  <si>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</si>
  <si>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</si>
  <si>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</si>
  <si>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</si>
  <si>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</si>
  <si>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</si>
  <si>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</si>
  <si>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</si>
  <si>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</si>
  <si>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</si>
  <si>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</si>
  <si>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</si>
  <si>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</si>
  <si>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</si>
  <si>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</si>
  <si>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</si>
  <si>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</si>
  <si>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</si>
  <si>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</si>
  <si>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</si>
  <si>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</si>
  <si>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</si>
  <si>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</si>
  <si>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</si>
  <si>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</si>
  <si>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</si>
  <si>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</si>
  <si>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</si>
  <si>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</si>
  <si>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</si>
  <si>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</si>
  <si>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</si>
  <si>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</si>
  <si>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</si>
  <si>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</si>
  <si>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</si>
  <si>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</si>
  <si>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</si>
  <si>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</si>
  <si>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</si>
  <si>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</si>
  <si>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</si>
  <si>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</si>
  <si>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</si>
  <si>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</si>
  <si>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</si>
  <si>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</si>
  <si>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</si>
  <si>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</si>
  <si>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</si>
  <si>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</si>
  <si>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</si>
  <si>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</si>
  <si>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</si>
  <si>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</si>
  <si>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</si>
  <si>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</si>
  <si>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</si>
  <si>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</si>
  <si>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</si>
  <si>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</si>
  <si>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</si>
  <si>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</si>
  <si>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</si>
  <si>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</si>
  <si>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</si>
  <si>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</si>
  <si>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</si>
  <si>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</si>
  <si>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</si>
  <si>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</si>
  <si>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</si>
  <si>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</si>
  <si>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</si>
  <si>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</si>
  <si>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</si>
  <si>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</si>
  <si>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</si>
  <si>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</si>
  <si>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</si>
  <si>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</si>
  <si>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</si>
  <si>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</si>
  <si>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</si>
  <si>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</si>
  <si>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</si>
  <si>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</si>
  <si>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</si>
  <si>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</si>
  <si>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</si>
  <si>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</si>
  <si>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</si>
  <si>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</si>
  <si>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</si>
  <si>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</si>
  <si>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</si>
  <si>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</si>
  <si>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</si>
  <si>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</si>
  <si>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</si>
  <si>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</si>
  <si>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</si>
  <si>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</si>
  <si>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</si>
  <si>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</si>
  <si>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</si>
  <si>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</si>
  <si>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</si>
  <si>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</si>
  <si>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</si>
  <si>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</si>
  <si>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</si>
  <si>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</si>
  <si>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</si>
  <si>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</si>
  <si>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</si>
  <si>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</si>
  <si>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</si>
  <si>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</si>
  <si>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</si>
  <si>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</si>
  <si>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</si>
  <si>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</si>
  <si>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</si>
  <si>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</si>
  <si>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</si>
  <si>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</si>
  <si>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</si>
  <si>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</si>
  <si>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</si>
  <si>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</si>
  <si>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</si>
  <si>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</si>
  <si>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</si>
  <si>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</si>
  <si>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</si>
  <si>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</si>
  <si>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</si>
  <si>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</si>
  <si>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</si>
  <si>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</si>
  <si>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</si>
  <si>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</si>
  <si>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</si>
  <si>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</si>
  <si>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</si>
  <si>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</si>
  <si>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</si>
  <si>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</si>
  <si>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</si>
  <si>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</si>
  <si>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</si>
  <si>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</si>
  <si>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</si>
  <si>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</si>
  <si>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</si>
  <si>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</si>
  <si>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</si>
  <si>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</si>
  <si>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</si>
  <si>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</si>
  <si>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</si>
  <si>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</si>
  <si>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</si>
  <si>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</si>
  <si>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</si>
  <si>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</si>
  <si>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</si>
  <si>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</si>
  <si>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</si>
  <si>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</si>
  <si>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</si>
  <si>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</si>
  <si>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</si>
  <si>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</si>
  <si>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</si>
  <si>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</si>
  <si>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</si>
  <si>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</si>
  <si>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</si>
  <si>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</si>
  <si>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</si>
  <si>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</si>
  <si>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</si>
  <si>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</si>
  <si>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</si>
  <si>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</si>
  <si>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</si>
  <si>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</si>
  <si>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</si>
  <si>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</si>
  <si>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</si>
  <si>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</si>
  <si>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</si>
  <si>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</si>
  <si>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</si>
  <si>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</si>
  <si>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</si>
  <si>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</si>
  <si>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</si>
  <si>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</si>
  <si>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</si>
  <si>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</si>
  <si>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</si>
  <si>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</si>
  <si>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</si>
  <si>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</si>
  <si>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</si>
  <si>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</si>
  <si>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</si>
  <si>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</si>
  <si>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</si>
  <si>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</si>
  <si>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</si>
  <si>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</si>
  <si>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</si>
  <si>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</si>
  <si>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</si>
  <si>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</si>
  <si>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</si>
  <si>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</si>
  <si>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</si>
  <si>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</si>
  <si>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</si>
  <si>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</si>
  <si>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</si>
  <si>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</si>
  <si>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</si>
  <si>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</si>
  <si>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</si>
  <si>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</si>
  <si>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</si>
  <si>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</si>
  <si>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</si>
  <si>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</si>
  <si>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</si>
  <si>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</si>
  <si>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</si>
  <si>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</si>
  <si>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</si>
  <si>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</si>
  <si>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</si>
  <si>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</si>
  <si>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</si>
  <si>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</si>
  <si>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</si>
  <si>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</si>
  <si>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</si>
  <si>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</si>
  <si>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</si>
  <si>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</si>
  <si>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</si>
  <si>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</si>
  <si>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</si>
  <si>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</si>
  <si>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</si>
  <si>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</si>
  <si>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</si>
  <si>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</si>
  <si>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</si>
  <si>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</si>
  <si>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</si>
  <si>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</si>
  <si>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</si>
  <si>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</si>
  <si>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</si>
  <si>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</si>
  <si>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</si>
  <si>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</si>
  <si>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</si>
  <si>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</si>
  <si>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</si>
  <si>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</si>
  <si>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</si>
  <si>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</si>
  <si>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</si>
  <si>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</si>
  <si>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</si>
  <si>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</si>
  <si>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</si>
  <si>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</si>
  <si>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</si>
  <si>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</si>
  <si>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</si>
  <si>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</si>
  <si>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</si>
  <si>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</si>
  <si>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</si>
  <si>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</si>
  <si>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</si>
  <si>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</si>
  <si>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</si>
  <si>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</si>
  <si>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</si>
  <si>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</si>
  <si>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</si>
  <si>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</si>
  <si>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</si>
  <si>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</si>
  <si>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</si>
  <si>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</si>
  <si>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</si>
  <si>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</si>
  <si>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</si>
  <si>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</si>
  <si>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</si>
  <si>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</si>
  <si>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</si>
  <si>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</si>
  <si>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</si>
  <si>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</si>
  <si>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</si>
  <si>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</si>
  <si>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</si>
  <si>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</si>
  <si>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</si>
  <si>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</si>
  <si>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</si>
  <si>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</si>
  <si>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</si>
  <si>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</si>
  <si>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</si>
  <si>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</si>
  <si>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</si>
  <si>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</si>
  <si>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</si>
  <si>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</si>
  <si>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</si>
  <si>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</si>
  <si>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</si>
  <si>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</si>
  <si>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</si>
  <si>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</si>
  <si>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</si>
  <si>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</si>
  <si>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</si>
  <si>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</si>
  <si>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</si>
  <si>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</si>
  <si>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</si>
  <si>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</si>
  <si>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</si>
  <si>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</si>
  <si>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</si>
  <si>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</si>
  <si>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খাসীর মাথা/খাসির পায়া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</si>
  <si>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</si>
  <si>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</si>
  <si>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</si>
  <si>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</si>
  <si>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</si>
  <si>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</si>
  <si>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</si>
  <si>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</si>
  <si>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</si>
  <si>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</si>
  <si>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</si>
  <si>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</si>
  <si>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</si>
  <si>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</si>
  <si>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</si>
  <si>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</si>
  <si>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</si>
  <si>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</si>
  <si>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</si>
  <si>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</si>
  <si>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</si>
  <si>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</si>
  <si>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</si>
  <si>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</si>
  <si>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</si>
  <si>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</si>
  <si>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মুদি বাজার</t>
  </si>
  <si>
    <t>ডিপ্লোম গুড়া দুধ</t>
  </si>
  <si>
    <t>মুরগী ক্রয়</t>
  </si>
  <si>
    <t>টকদই</t>
  </si>
  <si>
    <t>ছানা সন্দেশ</t>
  </si>
  <si>
    <t>রুটি</t>
  </si>
  <si>
    <t>অতিরিক্ত জনবল</t>
  </si>
  <si>
    <t>পরোটা</t>
  </si>
  <si>
    <t>কাপদই</t>
  </si>
  <si>
    <t>কয়লা</t>
  </si>
  <si>
    <t>খাসির রেজালা</t>
  </si>
  <si>
    <t>টকদই ও মাওয়া</t>
  </si>
  <si>
    <t>ডিসপোজেবল হাফ প্লেট</t>
  </si>
  <si>
    <t>জিলাপী</t>
  </si>
  <si>
    <t>পলিব্যাগ</t>
  </si>
  <si>
    <t>প্রিংগেল চিপস</t>
  </si>
  <si>
    <t>কাজু বাদাম</t>
  </si>
  <si>
    <t>স্পঞ্জ রসগোল্লা</t>
  </si>
  <si>
    <t>ডেকোরেটর বিল</t>
  </si>
  <si>
    <t>ছুরি ও বটি শান দেওয়া</t>
  </si>
  <si>
    <t>প্রিংগেলস</t>
  </si>
  <si>
    <t>ছূড়ি শান দেওয়া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</si>
</sst>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5" t="s">
        <v>355</v>
      </c>
      <c r="B1" s="405"/>
      <c r="C1" s="249" t="s">
        <v>356</v>
      </c>
      <c r="D1" s="250">
        <f>P!D3</f>
        <v>45862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159.96629876797317</v>
      </c>
      <c r="E9" s="254">
        <f t="shared" si="0"/>
        <v>0</v>
      </c>
      <c r="F9" s="261" t="str">
        <f t="shared" si="1"/>
        <v>×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130</v>
      </c>
      <c r="E10" s="254">
        <f t="shared" si="0"/>
        <v>4.9969616225538971</v>
      </c>
      <c r="F10" s="261" t="str">
        <f t="shared" si="1"/>
        <v>-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95</v>
      </c>
      <c r="E11" s="254">
        <f t="shared" si="0"/>
        <v>0</v>
      </c>
      <c r="F11" s="261" t="str">
        <f t="shared" si="1"/>
        <v>×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60</v>
      </c>
      <c r="E12" s="254">
        <f t="shared" si="0"/>
        <v>0</v>
      </c>
      <c r="F12" s="261" t="str">
        <f t="shared" si="1"/>
        <v>×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177.07692307692307</v>
      </c>
      <c r="E13" s="254">
        <f t="shared" si="0"/>
        <v>0.27142963625522043</v>
      </c>
      <c r="F13" s="261" t="str">
        <f t="shared" si="1"/>
        <v>-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320</v>
      </c>
      <c r="E14" s="254">
        <f t="shared" si="0"/>
        <v>3.1617667025557239E-2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400</v>
      </c>
      <c r="E17" s="254">
        <f t="shared" si="0"/>
        <v>26.666666666666629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923.63636363636363</v>
      </c>
      <c r="E20" s="254">
        <f t="shared" si="0"/>
        <v>18.236571320683424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188</v>
      </c>
      <c r="E21" s="254">
        <f t="shared" si="0"/>
        <v>0</v>
      </c>
      <c r="F21" s="261" t="str">
        <f t="shared" si="1"/>
        <v>×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2.7585558443056248</v>
      </c>
      <c r="E22" s="254">
        <f t="shared" si="0"/>
        <v>0</v>
      </c>
      <c r="F22" s="261" t="str">
        <f t="shared" si="1"/>
        <v>×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185</v>
      </c>
      <c r="E23" s="254">
        <f t="shared" si="0"/>
        <v>32.7777777777778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119.99999999999999</v>
      </c>
      <c r="E31" s="254">
        <f t="shared" si="0"/>
        <v>0</v>
      </c>
      <c r="F31" s="261" t="str">
        <f t="shared" si="1"/>
        <v>×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135.2427466124723</v>
      </c>
      <c r="E34" s="254">
        <f t="shared" si="0"/>
        <v>0</v>
      </c>
      <c r="F34" s="261" t="str">
        <f t="shared" si="1"/>
        <v>×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170</v>
      </c>
      <c r="E35" s="254">
        <f t="shared" si="0"/>
        <v>0</v>
      </c>
      <c r="F35" s="261" t="str">
        <f t="shared" si="1"/>
        <v>×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400</v>
      </c>
      <c r="E36" s="254">
        <f t="shared" si="0"/>
        <v>105.88235294117646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80.714285714285708</v>
      </c>
      <c r="E38" s="254">
        <f t="shared" si="0"/>
        <v>159.28571428571428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79.900497512437809</v>
      </c>
      <c r="E39" s="254">
        <f t="shared" si="0"/>
        <v>0</v>
      </c>
      <c r="F39" s="261" t="str">
        <f t="shared" si="1"/>
        <v>×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90</v>
      </c>
      <c r="E40" s="254">
        <f t="shared" si="0"/>
        <v>0</v>
      </c>
      <c r="F40" s="261" t="str">
        <f t="shared" si="1"/>
        <v>×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4.0832882313083187</v>
      </c>
      <c r="E46" s="254">
        <f t="shared" si="0"/>
        <v>0</v>
      </c>
      <c r="F46" s="261" t="str">
        <f t="shared" si="1"/>
        <v>×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</v>
      </c>
      <c r="E47" s="254">
        <f t="shared" si="0"/>
        <v>0.15454545454545476</v>
      </c>
      <c r="F47" s="261" t="str">
        <f t="shared" si="1"/>
        <v>-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0.78511488511488514</v>
      </c>
      <c r="E54" s="254">
        <f t="shared" si="0"/>
        <v>0</v>
      </c>
      <c r="F54" s="261" t="str">
        <f t="shared" si="1"/>
        <v>×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0.26624999999999999</v>
      </c>
      <c r="E55" s="254">
        <f t="shared" si="0"/>
        <v>0</v>
      </c>
      <c r="F55" s="261" t="str">
        <f t="shared" si="1"/>
        <v>×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272</v>
      </c>
      <c r="E58" s="254">
        <f t="shared" si="0"/>
        <v>146.06602147609556</v>
      </c>
      <c r="F58" s="261" t="str">
        <f t="shared" si="1"/>
        <v>+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150</v>
      </c>
      <c r="E59" s="254">
        <f t="shared" si="0"/>
        <v>0</v>
      </c>
      <c r="F59" s="261" t="str">
        <f t="shared" si="1"/>
        <v>×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500</v>
      </c>
      <c r="E63" s="254">
        <f t="shared" si="0"/>
        <v>0</v>
      </c>
      <c r="F63" s="261" t="str">
        <f t="shared" si="1"/>
        <v>×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840</v>
      </c>
      <c r="E65" s="254">
        <f t="shared" si="0"/>
        <v>33.33333333333303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5800</v>
      </c>
      <c r="E68" s="254">
        <f t="shared" ref="E68:E131" si="2">ABS(C68-D68)</f>
        <v>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585.71428571428578</v>
      </c>
      <c r="E69" s="254">
        <f t="shared" si="2"/>
        <v>4.7147648590762401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1800</v>
      </c>
      <c r="E70" s="254">
        <f t="shared" si="2"/>
        <v>28.571428571428442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8</v>
      </c>
      <c r="E71" s="254">
        <f t="shared" si="2"/>
        <v>0</v>
      </c>
      <c r="F71" s="261" t="str">
        <f t="shared" si="3"/>
        <v>×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720</v>
      </c>
      <c r="E72" s="254">
        <f t="shared" si="2"/>
        <v>4.3886462882095429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660</v>
      </c>
      <c r="E73" s="254">
        <f t="shared" si="2"/>
        <v>0</v>
      </c>
      <c r="F73" s="261" t="str">
        <f t="shared" si="3"/>
        <v>×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1813.3333333333333</v>
      </c>
      <c r="E75" s="254">
        <f t="shared" si="2"/>
        <v>35.836645623879576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1700</v>
      </c>
      <c r="E76" s="254">
        <f t="shared" si="2"/>
        <v>0</v>
      </c>
      <c r="F76" s="261" t="str">
        <f t="shared" si="3"/>
        <v>×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3600</v>
      </c>
      <c r="E77" s="254">
        <f t="shared" si="2"/>
        <v>16.993403356639647</v>
      </c>
      <c r="F77" s="261" t="str">
        <f t="shared" si="3"/>
        <v>+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311.46694214876027</v>
      </c>
      <c r="E79" s="254">
        <f t="shared" si="2"/>
        <v>0</v>
      </c>
      <c r="F79" s="261" t="str">
        <f t="shared" si="3"/>
        <v>×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1800</v>
      </c>
      <c r="E86" s="254">
        <f t="shared" si="2"/>
        <v>13.106684797298158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115.18757439820037</v>
      </c>
      <c r="E88" s="254">
        <f t="shared" si="2"/>
        <v>0</v>
      </c>
      <c r="F88" s="261" t="str">
        <f t="shared" si="3"/>
        <v>×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219.97727272727272</v>
      </c>
      <c r="E92" s="254">
        <f t="shared" si="2"/>
        <v>0</v>
      </c>
      <c r="F92" s="261" t="str">
        <f t="shared" si="3"/>
        <v>×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85</v>
      </c>
      <c r="E95" s="254">
        <f t="shared" si="2"/>
        <v>8.7333333333333343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130</v>
      </c>
      <c r="E96" s="254">
        <f t="shared" si="2"/>
        <v>0</v>
      </c>
      <c r="F96" s="261" t="str">
        <f t="shared" si="3"/>
        <v>×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165</v>
      </c>
      <c r="E98" s="254">
        <f t="shared" si="2"/>
        <v>0</v>
      </c>
      <c r="F98" s="261" t="str">
        <f t="shared" si="3"/>
        <v>×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528.54104701879783</v>
      </c>
      <c r="E99" s="254">
        <f t="shared" si="2"/>
        <v>0</v>
      </c>
      <c r="F99" s="261" t="str">
        <f t="shared" si="3"/>
        <v>×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168.75</v>
      </c>
      <c r="E100" s="254">
        <f t="shared" si="2"/>
        <v>0</v>
      </c>
      <c r="F100" s="261" t="str">
        <f t="shared" si="3"/>
        <v>×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233.33333333333334</v>
      </c>
      <c r="E103" s="254">
        <f t="shared" si="2"/>
        <v>0</v>
      </c>
      <c r="F103" s="261" t="str">
        <f t="shared" si="3"/>
        <v>×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160</v>
      </c>
      <c r="E104" s="254">
        <f t="shared" si="2"/>
        <v>0</v>
      </c>
      <c r="F104" s="261" t="str">
        <f t="shared" si="3"/>
        <v>×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181.81818181818181</v>
      </c>
      <c r="E105" s="254">
        <f t="shared" si="2"/>
        <v>0</v>
      </c>
      <c r="F105" s="261" t="str">
        <f t="shared" si="3"/>
        <v>×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883.5164835164835</v>
      </c>
      <c r="E107" s="254">
        <f t="shared" si="2"/>
        <v>0</v>
      </c>
      <c r="F107" s="261" t="str">
        <f t="shared" si="3"/>
        <v>×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270</v>
      </c>
      <c r="E109" s="254">
        <f t="shared" si="2"/>
        <v>50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0</v>
      </c>
      <c r="E110" s="254">
        <f t="shared" si="2"/>
        <v>0</v>
      </c>
      <c r="F110" s="261" t="str">
        <f t="shared" si="3"/>
        <v>×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1700</v>
      </c>
      <c r="E112" s="254">
        <f t="shared" si="2"/>
        <v>530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3360</v>
      </c>
      <c r="E113" s="254">
        <f t="shared" si="2"/>
        <v>0</v>
      </c>
      <c r="F113" s="261" t="str">
        <f t="shared" si="3"/>
        <v>×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480</v>
      </c>
      <c r="E114" s="254">
        <f t="shared" si="2"/>
        <v>0</v>
      </c>
      <c r="F114" s="261" t="str">
        <f t="shared" si="3"/>
        <v>×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203.7037037037037</v>
      </c>
      <c r="E115" s="254">
        <f t="shared" si="2"/>
        <v>0</v>
      </c>
      <c r="F115" s="261" t="str">
        <f t="shared" si="3"/>
        <v>×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8.8547747747747749</v>
      </c>
      <c r="E116" s="254">
        <f t="shared" si="2"/>
        <v>0</v>
      </c>
      <c r="F116" s="261" t="str">
        <f t="shared" si="3"/>
        <v>×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658</v>
      </c>
      <c r="E123" s="254">
        <f t="shared" si="2"/>
        <v>0</v>
      </c>
      <c r="F123" s="261" t="str">
        <f t="shared" si="3"/>
        <v>×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40</v>
      </c>
      <c r="E126" s="254">
        <f t="shared" si="2"/>
        <v>0</v>
      </c>
      <c r="F126" s="261" t="str">
        <f t="shared" si="3"/>
        <v>×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393.39805825242718</v>
      </c>
      <c r="E127" s="254">
        <f t="shared" si="2"/>
        <v>0</v>
      </c>
      <c r="F127" s="261" t="str">
        <f t="shared" si="3"/>
        <v>×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550</v>
      </c>
      <c r="E128" s="254">
        <f t="shared" si="2"/>
        <v>0</v>
      </c>
      <c r="F128" s="261" t="str">
        <f t="shared" si="3"/>
        <v>×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280</v>
      </c>
      <c r="E129" s="254">
        <f t="shared" si="2"/>
        <v>0</v>
      </c>
      <c r="F129" s="261" t="str">
        <f t="shared" si="3"/>
        <v>×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76</v>
      </c>
      <c r="E130" s="254">
        <f t="shared" si="2"/>
        <v>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109.2</v>
      </c>
      <c r="E132" s="254">
        <f t="shared" ref="E132:E195" si="4">ABS(C132-D132)</f>
        <v>0</v>
      </c>
      <c r="F132" s="261" t="str">
        <f t="shared" ref="F132:F195" si="5">IF(C132-D132=0, "×", IF(C132-D132&lt;0, "+", "-"))</f>
        <v>×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220</v>
      </c>
      <c r="E133" s="254">
        <f t="shared" si="4"/>
        <v>70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50</v>
      </c>
      <c r="E134" s="254">
        <f t="shared" si="4"/>
        <v>0</v>
      </c>
      <c r="F134" s="261" t="str">
        <f t="shared" si="5"/>
        <v>×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280</v>
      </c>
      <c r="E135" s="254">
        <f t="shared" si="4"/>
        <v>30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120</v>
      </c>
      <c r="E136" s="254">
        <f t="shared" si="4"/>
        <v>0</v>
      </c>
      <c r="F136" s="261" t="str">
        <f t="shared" si="5"/>
        <v>×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22.35</v>
      </c>
      <c r="E141" s="254">
        <f t="shared" si="4"/>
        <v>3.4763157894736842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300</v>
      </c>
      <c r="E144" s="254">
        <f t="shared" si="4"/>
        <v>0</v>
      </c>
      <c r="F144" s="261" t="str">
        <f t="shared" si="5"/>
        <v>×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793.33333333333337</v>
      </c>
      <c r="E147" s="254">
        <f t="shared" si="4"/>
        <v>0</v>
      </c>
      <c r="F147" s="261" t="str">
        <f t="shared" si="5"/>
        <v>×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543.52941176470586</v>
      </c>
      <c r="E149" s="254">
        <f t="shared" si="4"/>
        <v>0</v>
      </c>
      <c r="F149" s="261" t="str">
        <f t="shared" si="5"/>
        <v>×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251.03225806451613</v>
      </c>
      <c r="E150" s="254">
        <f t="shared" si="4"/>
        <v>5.1960052047027148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0</v>
      </c>
      <c r="E151" s="254">
        <f t="shared" si="4"/>
        <v>0</v>
      </c>
      <c r="F151" s="261" t="str">
        <f t="shared" si="5"/>
        <v>×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154.58015267175574</v>
      </c>
      <c r="E152" s="254">
        <f t="shared" si="4"/>
        <v>0</v>
      </c>
      <c r="F152" s="261" t="str">
        <f t="shared" si="5"/>
        <v>×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374.59459459459458</v>
      </c>
      <c r="E153" s="254">
        <f t="shared" si="4"/>
        <v>4.7716790763847712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313.59349957135936</v>
      </c>
      <c r="E154" s="254">
        <f t="shared" si="4"/>
        <v>0</v>
      </c>
      <c r="F154" s="261" t="str">
        <f t="shared" si="5"/>
        <v>×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2172.2741433021806</v>
      </c>
      <c r="E155" s="254">
        <f t="shared" si="4"/>
        <v>0</v>
      </c>
      <c r="F155" s="261" t="str">
        <f t="shared" si="5"/>
        <v>×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1160</v>
      </c>
      <c r="E156" s="254">
        <f t="shared" si="4"/>
        <v>40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600</v>
      </c>
      <c r="E160" s="254">
        <f t="shared" si="4"/>
        <v>0</v>
      </c>
      <c r="F160" s="261" t="str">
        <f t="shared" si="5"/>
        <v>×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1200</v>
      </c>
      <c r="E162" s="254">
        <f t="shared" si="4"/>
        <v>320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0</v>
      </c>
      <c r="E163" s="254">
        <f t="shared" si="4"/>
        <v>0</v>
      </c>
      <c r="F163" s="261" t="str">
        <f t="shared" si="5"/>
        <v>×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350</v>
      </c>
      <c r="E167" s="254">
        <f t="shared" si="4"/>
        <v>71.666666666666686</v>
      </c>
      <c r="F167" s="261" t="str">
        <f t="shared" si="5"/>
        <v>+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723.33333333333337</v>
      </c>
      <c r="E168" s="254">
        <f t="shared" si="4"/>
        <v>45.256410256410277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370</v>
      </c>
      <c r="E169" s="254">
        <f t="shared" si="4"/>
        <v>0</v>
      </c>
      <c r="F169" s="261" t="str">
        <f t="shared" si="5"/>
        <v>×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0</v>
      </c>
      <c r="E172" s="254">
        <f t="shared" si="4"/>
        <v>0</v>
      </c>
      <c r="F172" s="261" t="str">
        <f t="shared" si="5"/>
        <v>×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739.60396039603961</v>
      </c>
      <c r="E173" s="254">
        <f t="shared" si="4"/>
        <v>60.396039603960389</v>
      </c>
      <c r="F173" s="261" t="str">
        <f t="shared" si="5"/>
        <v>-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24</v>
      </c>
      <c r="E177" s="254">
        <f t="shared" si="4"/>
        <v>2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60</v>
      </c>
      <c r="E178" s="254">
        <f t="shared" si="4"/>
        <v>4.8468468468468444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159.23076923076923</v>
      </c>
      <c r="E179" s="254">
        <f t="shared" si="4"/>
        <v>27.692307692307708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160</v>
      </c>
      <c r="E180" s="254">
        <f t="shared" si="4"/>
        <v>20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151.11111111111111</v>
      </c>
      <c r="E181" s="254">
        <f t="shared" si="4"/>
        <v>18.383838383838395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4.2203389830508478</v>
      </c>
      <c r="E182" s="254">
        <f t="shared" si="4"/>
        <v>0.91711806162269216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82.58064516129032</v>
      </c>
      <c r="E183" s="254">
        <f t="shared" si="4"/>
        <v>32.163978494623656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69.230769230769226</v>
      </c>
      <c r="E184" s="254">
        <f t="shared" si="4"/>
        <v>2.5549450549450654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51.666666666666664</v>
      </c>
      <c r="E185" s="254">
        <f t="shared" si="4"/>
        <v>0</v>
      </c>
      <c r="F185" s="261" t="str">
        <f t="shared" si="5"/>
        <v>×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70</v>
      </c>
      <c r="E186" s="254">
        <f t="shared" si="4"/>
        <v>8.787878787878789</v>
      </c>
      <c r="F186" s="261" t="str">
        <f t="shared" si="5"/>
        <v>+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45.555555555555557</v>
      </c>
      <c r="E187" s="254">
        <f t="shared" si="4"/>
        <v>0</v>
      </c>
      <c r="F187" s="261" t="str">
        <f t="shared" si="5"/>
        <v>×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5.5714285714285712</v>
      </c>
      <c r="E188" s="254">
        <f t="shared" si="4"/>
        <v>0.47023809523809579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13</v>
      </c>
      <c r="E190" s="254">
        <f t="shared" si="4"/>
        <v>27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23.212560386473431</v>
      </c>
      <c r="E194" s="254">
        <f t="shared" si="4"/>
        <v>0</v>
      </c>
      <c r="F194" s="261" t="str">
        <f t="shared" si="5"/>
        <v>×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20</v>
      </c>
      <c r="E195" s="254">
        <f t="shared" si="4"/>
        <v>6.2903225806451601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123.33333333333333</v>
      </c>
      <c r="E197" s="254">
        <f t="shared" si="6"/>
        <v>29.61904761904762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155.71428571428572</v>
      </c>
      <c r="E198" s="254">
        <f t="shared" si="6"/>
        <v>6.1669024045261267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220</v>
      </c>
      <c r="E199" s="254">
        <f t="shared" si="6"/>
        <v>70</v>
      </c>
      <c r="F199" s="261" t="str">
        <f t="shared" si="7"/>
        <v>+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166.66666666666669</v>
      </c>
      <c r="E200" s="254">
        <f t="shared" si="6"/>
        <v>0</v>
      </c>
      <c r="F200" s="261" t="str">
        <f t="shared" si="7"/>
        <v>×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162.5</v>
      </c>
      <c r="E201" s="254">
        <f t="shared" si="6"/>
        <v>0</v>
      </c>
      <c r="F201" s="261" t="str">
        <f t="shared" si="7"/>
        <v>×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40</v>
      </c>
      <c r="E203" s="254">
        <f t="shared" si="6"/>
        <v>0</v>
      </c>
      <c r="F203" s="261" t="str">
        <f t="shared" si="7"/>
        <v>×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39.375</v>
      </c>
      <c r="E204" s="254">
        <f t="shared" si="6"/>
        <v>0</v>
      </c>
      <c r="F204" s="261" t="str">
        <f t="shared" si="7"/>
        <v>×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45.909090909090907</v>
      </c>
      <c r="E205" s="254">
        <f t="shared" si="6"/>
        <v>0</v>
      </c>
      <c r="F205" s="261" t="str">
        <f t="shared" si="7"/>
        <v>×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40</v>
      </c>
      <c r="E206" s="254">
        <f t="shared" si="6"/>
        <v>3.3333333333333357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60</v>
      </c>
      <c r="E207" s="254">
        <f t="shared" si="6"/>
        <v>15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40</v>
      </c>
      <c r="E211" s="254">
        <f t="shared" si="6"/>
        <v>0</v>
      </c>
      <c r="F211" s="261" t="str">
        <f t="shared" si="7"/>
        <v>×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250</v>
      </c>
      <c r="E212" s="254">
        <f t="shared" si="6"/>
        <v>0</v>
      </c>
      <c r="F212" s="261" t="str">
        <f t="shared" si="7"/>
        <v>×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1000</v>
      </c>
      <c r="E221" s="254">
        <f t="shared" si="6"/>
        <v>0</v>
      </c>
      <c r="F221" s="261" t="str">
        <f t="shared" si="7"/>
        <v>×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679.9591002044989</v>
      </c>
      <c r="E229" s="254">
        <f t="shared" si="6"/>
        <v>4.0899795501104563E-2</v>
      </c>
      <c r="F229" s="261" t="str">
        <f t="shared" si="7"/>
        <v>-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819.22726065528821</v>
      </c>
      <c r="E230" s="254">
        <f t="shared" si="6"/>
        <v>0</v>
      </c>
      <c r="F230" s="261" t="str">
        <f t="shared" si="7"/>
        <v>×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1.4000306668640521</v>
      </c>
      <c r="E231" s="254">
        <f t="shared" si="6"/>
        <v>0</v>
      </c>
      <c r="F231" s="261" t="str">
        <f t="shared" si="7"/>
        <v>×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25.587188612099645</v>
      </c>
      <c r="E232" s="254">
        <f t="shared" si="6"/>
        <v>0.77276868846092128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70</v>
      </c>
      <c r="E237" s="254">
        <f t="shared" si="6"/>
        <v>0</v>
      </c>
      <c r="F237" s="261" t="str">
        <f t="shared" si="7"/>
        <v>×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566.66666666666663</v>
      </c>
      <c r="E238" s="254">
        <f t="shared" si="6"/>
        <v>72.649572649572576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320</v>
      </c>
      <c r="E239" s="254">
        <f t="shared" si="6"/>
        <v>80</v>
      </c>
      <c r="F239" s="261" t="str">
        <f t="shared" si="7"/>
        <v>-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9.4344262295081975</v>
      </c>
      <c r="E243" s="254">
        <f t="shared" si="6"/>
        <v>0.14400514304082179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349.99560665130838</v>
      </c>
      <c r="E245" s="254">
        <f t="shared" si="6"/>
        <v>0</v>
      </c>
      <c r="F245" s="261" t="str">
        <f t="shared" si="7"/>
        <v>×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</v>
      </c>
      <c r="E250" s="254">
        <f t="shared" si="6"/>
        <v>0</v>
      </c>
      <c r="F250" s="261" t="str">
        <f t="shared" si="7"/>
        <v>×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81" priority="1" operator="equal">
      <formula>"মূল্য হ্রাস"</formula>
    </cfRule>
    <cfRule type="cellIs" dxfId="3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C9" sqref="C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8" t="s">
        <v>245</v>
      </c>
      <c r="B1" s="478"/>
      <c r="C1" s="478"/>
      <c r="F1" s="158">
        <f>P!F3</f>
        <v>45863</v>
      </c>
    </row>
    <row r="2" spans="1:8" ht="31.5" customHeight="1">
      <c r="A2" s="485" t="s">
        <v>482</v>
      </c>
      <c r="B2" s="485"/>
      <c r="C2" s="485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489</v>
      </c>
      <c r="C4" s="201">
        <v>4559</v>
      </c>
      <c r="D4" s="210">
        <f>C4</f>
        <v>4559</v>
      </c>
      <c r="E4" s="201">
        <f>SUM($D$3:D4)</f>
        <v>4559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229</v>
      </c>
      <c r="C5" s="201">
        <v>15300</v>
      </c>
      <c r="D5" s="210">
        <f t="shared" ref="D5:D58" si="0">C5</f>
        <v>15300</v>
      </c>
      <c r="E5" s="201">
        <f>SUM($D$3:D5)</f>
        <v>19859</v>
      </c>
      <c r="F5" s="165">
        <f t="shared" ref="F5:F58" si="1">A5</f>
        <v>2</v>
      </c>
      <c r="G5"/>
      <c r="H5"/>
    </row>
    <row r="6" spans="1:8" ht="19.5">
      <c r="A6" s="185">
        <f>SUBTOTAL(103,B$4:B6)</f>
        <v>3</v>
      </c>
      <c r="B6" s="311" t="s">
        <v>492</v>
      </c>
      <c r="C6" s="201">
        <v>2070</v>
      </c>
      <c r="D6" s="210">
        <f t="shared" si="0"/>
        <v>2070</v>
      </c>
      <c r="E6" s="201">
        <f>SUM($D$3:D6)</f>
        <v>21929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498</v>
      </c>
      <c r="C7" s="201">
        <v>940</v>
      </c>
      <c r="D7" s="210">
        <f t="shared" si="0"/>
        <v>940</v>
      </c>
      <c r="E7" s="201">
        <f>SUM($D$3:D7)</f>
        <v>22869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497</v>
      </c>
      <c r="C8" s="201">
        <v>530</v>
      </c>
      <c r="D8" s="210">
        <f t="shared" si="0"/>
        <v>530</v>
      </c>
      <c r="E8" s="201">
        <f>SUM($D$3:D8)</f>
        <v>23399</v>
      </c>
      <c r="F8" s="165">
        <f t="shared" si="1"/>
        <v>5</v>
      </c>
      <c r="G8"/>
      <c r="H8"/>
    </row>
    <row r="9" spans="1:8" ht="19.5">
      <c r="A9" s="185">
        <f>SUBTOTAL(103,B$4:B9)</f>
        <v>6</v>
      </c>
      <c r="B9" s="311" t="s">
        <v>496</v>
      </c>
      <c r="C9" s="201">
        <v>0</v>
      </c>
      <c r="D9" s="210">
        <f t="shared" si="0"/>
        <v>0</v>
      </c>
      <c r="E9" s="201">
        <f>SUM($D$3:D9)</f>
        <v>23399</v>
      </c>
      <c r="F9" s="165">
        <f t="shared" si="1"/>
        <v>6</v>
      </c>
      <c r="G9"/>
      <c r="H9"/>
    </row>
    <row r="10" spans="1:8" ht="19.5">
      <c r="A10" s="185">
        <f>SUBTOTAL(103,B$4:B10)</f>
        <v>6</v>
      </c>
      <c r="B10" s="311"/>
      <c r="C10" s="201"/>
      <c r="D10" s="210">
        <f t="shared" si="0"/>
        <v>0</v>
      </c>
      <c r="E10" s="201">
        <f>SUM($D$3:D10)</f>
        <v>23399</v>
      </c>
      <c r="F10" s="165">
        <f t="shared" si="1"/>
        <v>6</v>
      </c>
      <c r="G10"/>
      <c r="H10"/>
    </row>
    <row r="11" spans="1:8" ht="19.5">
      <c r="A11" s="185">
        <f>SUBTOTAL(103,B$4:B11)</f>
        <v>6</v>
      </c>
      <c r="B11" s="292"/>
      <c r="C11" s="201"/>
      <c r="D11" s="210">
        <f t="shared" si="0"/>
        <v>0</v>
      </c>
      <c r="E11" s="201">
        <f>SUM($D$3:D11)</f>
        <v>23399</v>
      </c>
      <c r="F11" s="165">
        <f t="shared" si="1"/>
        <v>6</v>
      </c>
    </row>
    <row r="12" spans="1:8" ht="19.5">
      <c r="A12" s="185">
        <f>SUBTOTAL(103,B$4:B12)</f>
        <v>6</v>
      </c>
      <c r="B12" s="292"/>
      <c r="C12" s="201"/>
      <c r="D12" s="210">
        <f t="shared" si="0"/>
        <v>0</v>
      </c>
      <c r="E12" s="201">
        <f>SUM($D$3:D12)</f>
        <v>23399</v>
      </c>
      <c r="F12" s="165">
        <f t="shared" si="1"/>
        <v>6</v>
      </c>
    </row>
    <row r="13" spans="1:8" ht="19.5">
      <c r="A13" s="185">
        <f>SUBTOTAL(103,B$4:B13)</f>
        <v>6</v>
      </c>
      <c r="B13" s="292"/>
      <c r="C13" s="201"/>
      <c r="D13" s="210">
        <f t="shared" si="0"/>
        <v>0</v>
      </c>
      <c r="E13" s="201">
        <f>SUM($D$3:D13)</f>
        <v>23399</v>
      </c>
      <c r="F13" s="165">
        <f t="shared" si="1"/>
        <v>6</v>
      </c>
    </row>
    <row r="14" spans="1:8" ht="19.5">
      <c r="A14" s="185">
        <f>SUBTOTAL(103,B$4:B14)</f>
        <v>6</v>
      </c>
      <c r="B14" s="203"/>
      <c r="C14" s="201"/>
      <c r="D14" s="210">
        <f t="shared" si="0"/>
        <v>0</v>
      </c>
      <c r="E14" s="201">
        <f>SUM($D$3:D14)</f>
        <v>23399</v>
      </c>
      <c r="F14" s="165">
        <f t="shared" si="1"/>
        <v>6</v>
      </c>
    </row>
    <row r="15" spans="1:8" ht="19.5">
      <c r="A15" s="185">
        <f>SUBTOTAL(103,B$4:B15)</f>
        <v>6</v>
      </c>
      <c r="B15" s="203"/>
      <c r="C15" s="201"/>
      <c r="D15" s="210">
        <f t="shared" si="0"/>
        <v>0</v>
      </c>
      <c r="E15" s="201">
        <f>SUM($D$3:D15)</f>
        <v>23399</v>
      </c>
      <c r="F15" s="165">
        <f t="shared" si="1"/>
        <v>6</v>
      </c>
    </row>
    <row r="16" spans="1:8" ht="19.5">
      <c r="A16" s="185">
        <f>SUBTOTAL(103,B$4:B16)</f>
        <v>6</v>
      </c>
      <c r="B16" s="203"/>
      <c r="C16" s="201"/>
      <c r="D16" s="210">
        <f t="shared" si="0"/>
        <v>0</v>
      </c>
      <c r="E16" s="201">
        <f>SUM($D$3:D16)</f>
        <v>23399</v>
      </c>
      <c r="F16" s="165">
        <f t="shared" si="1"/>
        <v>6</v>
      </c>
    </row>
    <row r="17" spans="1:6" ht="19.5">
      <c r="A17" s="185">
        <f>SUBTOTAL(103,B$4:B17)</f>
        <v>6</v>
      </c>
      <c r="B17" s="203"/>
      <c r="C17" s="201"/>
      <c r="D17" s="210">
        <f t="shared" si="0"/>
        <v>0</v>
      </c>
      <c r="E17" s="201">
        <f>SUM($D$3:D17)</f>
        <v>23399</v>
      </c>
      <c r="F17" s="165">
        <f t="shared" si="1"/>
        <v>6</v>
      </c>
    </row>
    <row r="18" spans="1:6" ht="19.5">
      <c r="A18" s="185">
        <f>SUBTOTAL(103,B$4:B18)</f>
        <v>6</v>
      </c>
      <c r="B18" s="201"/>
      <c r="C18" s="201"/>
      <c r="D18" s="210">
        <f t="shared" si="0"/>
        <v>0</v>
      </c>
      <c r="E18" s="201">
        <f>SUM($D$3:D18)</f>
        <v>23399</v>
      </c>
      <c r="F18" s="165">
        <f t="shared" si="1"/>
        <v>6</v>
      </c>
    </row>
    <row r="19" spans="1:6" ht="19.5">
      <c r="A19" s="185">
        <f>SUBTOTAL(103,B$4:B19)</f>
        <v>6</v>
      </c>
      <c r="B19" s="203"/>
      <c r="C19" s="201"/>
      <c r="D19" s="210">
        <f t="shared" si="0"/>
        <v>0</v>
      </c>
      <c r="E19" s="201">
        <f>SUM($D$3:D19)</f>
        <v>23399</v>
      </c>
      <c r="F19" s="165">
        <f t="shared" si="1"/>
        <v>6</v>
      </c>
    </row>
    <row r="20" spans="1:6" ht="19.5">
      <c r="A20" s="185">
        <f>SUBTOTAL(103,B$4:B20)</f>
        <v>6</v>
      </c>
      <c r="B20" s="197"/>
      <c r="C20" s="201"/>
      <c r="D20" s="210">
        <f t="shared" si="0"/>
        <v>0</v>
      </c>
      <c r="E20" s="201">
        <f>SUM($D$3:D20)</f>
        <v>23399</v>
      </c>
      <c r="F20" s="165">
        <f t="shared" si="1"/>
        <v>6</v>
      </c>
    </row>
    <row r="21" spans="1:6" ht="19.5">
      <c r="A21" s="185">
        <f>SUBTOTAL(103,B$4:B21)</f>
        <v>6</v>
      </c>
      <c r="B21" s="203"/>
      <c r="C21" s="201"/>
      <c r="D21" s="210">
        <f t="shared" si="0"/>
        <v>0</v>
      </c>
      <c r="E21" s="201">
        <f>SUM($D$3:D21)</f>
        <v>23399</v>
      </c>
      <c r="F21" s="165">
        <f t="shared" si="1"/>
        <v>6</v>
      </c>
    </row>
    <row r="22" spans="1:6" ht="19.5">
      <c r="A22" s="185">
        <f>SUBTOTAL(103,B$4:B22)</f>
        <v>6</v>
      </c>
      <c r="B22" s="203"/>
      <c r="C22" s="201"/>
      <c r="D22" s="210">
        <f t="shared" si="0"/>
        <v>0</v>
      </c>
      <c r="E22" s="201">
        <f>SUM($D$3:D22)</f>
        <v>23399</v>
      </c>
      <c r="F22" s="165">
        <f t="shared" si="1"/>
        <v>6</v>
      </c>
    </row>
    <row r="23" spans="1:6" ht="19.5">
      <c r="A23" s="185">
        <f>SUBTOTAL(103,B$4:B23)</f>
        <v>6</v>
      </c>
      <c r="B23" s="203"/>
      <c r="C23" s="201"/>
      <c r="D23" s="210">
        <f t="shared" si="0"/>
        <v>0</v>
      </c>
      <c r="E23" s="201">
        <f>SUM($D$3:D23)</f>
        <v>23399</v>
      </c>
      <c r="F23" s="165">
        <f t="shared" si="1"/>
        <v>6</v>
      </c>
    </row>
    <row r="24" spans="1:6" ht="19.5">
      <c r="A24" s="185">
        <f>SUBTOTAL(103,B$4:B24)</f>
        <v>6</v>
      </c>
      <c r="B24" s="203"/>
      <c r="C24" s="201"/>
      <c r="D24" s="210">
        <f t="shared" si="0"/>
        <v>0</v>
      </c>
      <c r="E24" s="201">
        <f>SUM($D$3:D24)</f>
        <v>23399</v>
      </c>
      <c r="F24" s="165">
        <f t="shared" si="1"/>
        <v>6</v>
      </c>
    </row>
    <row r="25" spans="1:6" ht="19.5">
      <c r="A25" s="185">
        <f>SUBTOTAL(103,B$4:B25)</f>
        <v>6</v>
      </c>
      <c r="B25" s="203"/>
      <c r="C25" s="201"/>
      <c r="D25" s="210">
        <f t="shared" si="0"/>
        <v>0</v>
      </c>
      <c r="E25" s="201">
        <f>SUM($D$3:D25)</f>
        <v>23399</v>
      </c>
      <c r="F25" s="165">
        <f t="shared" si="1"/>
        <v>6</v>
      </c>
    </row>
    <row r="26" spans="1:6" ht="19.5">
      <c r="A26" s="185">
        <f>SUBTOTAL(103,B$4:B26)</f>
        <v>6</v>
      </c>
      <c r="B26" s="203"/>
      <c r="C26" s="201"/>
      <c r="D26" s="210">
        <f t="shared" si="0"/>
        <v>0</v>
      </c>
      <c r="E26" s="201">
        <f>SUM($D$3:D26)</f>
        <v>23399</v>
      </c>
      <c r="F26" s="165">
        <f t="shared" si="1"/>
        <v>6</v>
      </c>
    </row>
    <row r="27" spans="1:6" ht="19.5">
      <c r="A27" s="185">
        <f>SUBTOTAL(103,B$4:B27)</f>
        <v>6</v>
      </c>
      <c r="B27" s="203"/>
      <c r="C27" s="201"/>
      <c r="D27" s="210">
        <f t="shared" si="0"/>
        <v>0</v>
      </c>
      <c r="E27" s="201">
        <f>SUM($D$3:D27)</f>
        <v>23399</v>
      </c>
      <c r="F27" s="165">
        <f t="shared" si="1"/>
        <v>6</v>
      </c>
    </row>
    <row r="28" spans="1:6" ht="19.5">
      <c r="A28" s="185">
        <f>SUBTOTAL(103,B$4:B28)</f>
        <v>6</v>
      </c>
      <c r="B28" s="203"/>
      <c r="C28" s="201"/>
      <c r="D28" s="210">
        <f t="shared" si="0"/>
        <v>0</v>
      </c>
      <c r="E28" s="201">
        <f>SUM($D$3:D28)</f>
        <v>23399</v>
      </c>
      <c r="F28" s="165">
        <f t="shared" si="1"/>
        <v>6</v>
      </c>
    </row>
    <row r="29" spans="1:6" ht="19.5">
      <c r="A29" s="185">
        <f>SUBTOTAL(103,B$4:B29)</f>
        <v>6</v>
      </c>
      <c r="B29" s="203"/>
      <c r="C29" s="201"/>
      <c r="D29" s="210">
        <f t="shared" si="0"/>
        <v>0</v>
      </c>
      <c r="E29" s="201">
        <f>SUM($D$3:D29)</f>
        <v>23399</v>
      </c>
      <c r="F29" s="165">
        <f t="shared" si="1"/>
        <v>6</v>
      </c>
    </row>
    <row r="30" spans="1:6" ht="19.5">
      <c r="A30" s="185">
        <f>SUBTOTAL(103,B$4:B30)</f>
        <v>6</v>
      </c>
      <c r="B30" s="203"/>
      <c r="C30" s="201"/>
      <c r="D30" s="210">
        <f t="shared" si="0"/>
        <v>0</v>
      </c>
      <c r="E30" s="201">
        <f>SUM($D$3:D30)</f>
        <v>23399</v>
      </c>
      <c r="F30" s="165">
        <f t="shared" si="1"/>
        <v>6</v>
      </c>
    </row>
    <row r="31" spans="1:6" ht="19.5">
      <c r="A31" s="185">
        <f>SUBTOTAL(103,B$4:B31)</f>
        <v>6</v>
      </c>
      <c r="B31" s="203"/>
      <c r="C31" s="201"/>
      <c r="D31" s="210">
        <f t="shared" si="0"/>
        <v>0</v>
      </c>
      <c r="E31" s="201">
        <f>SUM($D$3:D31)</f>
        <v>23399</v>
      </c>
      <c r="F31" s="165">
        <f t="shared" si="1"/>
        <v>6</v>
      </c>
    </row>
    <row r="32" spans="1:6" ht="19.5">
      <c r="A32" s="185">
        <f>SUBTOTAL(103,B$4:B32)</f>
        <v>6</v>
      </c>
      <c r="B32" s="203"/>
      <c r="C32" s="201"/>
      <c r="D32" s="210">
        <f t="shared" si="0"/>
        <v>0</v>
      </c>
      <c r="E32" s="201">
        <f>SUM($D$3:D32)</f>
        <v>23399</v>
      </c>
      <c r="F32" s="165">
        <f t="shared" si="1"/>
        <v>6</v>
      </c>
    </row>
    <row r="33" spans="1:6" ht="19.5">
      <c r="A33" s="185">
        <f>SUBTOTAL(103,B$4:B33)</f>
        <v>6</v>
      </c>
      <c r="B33" s="203"/>
      <c r="C33" s="201"/>
      <c r="D33" s="210">
        <f t="shared" si="0"/>
        <v>0</v>
      </c>
      <c r="E33" s="201">
        <f>SUM($D$3:D33)</f>
        <v>23399</v>
      </c>
      <c r="F33" s="165">
        <f t="shared" si="1"/>
        <v>6</v>
      </c>
    </row>
    <row r="34" spans="1:6" ht="19.5">
      <c r="A34" s="185">
        <f>SUBTOTAL(103,B$4:B34)</f>
        <v>6</v>
      </c>
      <c r="B34" s="203"/>
      <c r="C34" s="201"/>
      <c r="D34" s="210">
        <f t="shared" si="0"/>
        <v>0</v>
      </c>
      <c r="E34" s="201">
        <f>SUM($D$3:D34)</f>
        <v>23399</v>
      </c>
      <c r="F34" s="165">
        <f t="shared" si="1"/>
        <v>6</v>
      </c>
    </row>
    <row r="35" spans="1:6" ht="19.5">
      <c r="A35" s="185">
        <f>SUBTOTAL(103,B$4:B35)</f>
        <v>6</v>
      </c>
      <c r="B35" s="203"/>
      <c r="C35" s="201"/>
      <c r="D35" s="210">
        <f t="shared" si="0"/>
        <v>0</v>
      </c>
      <c r="E35" s="201">
        <f>SUM($D$3:D35)</f>
        <v>23399</v>
      </c>
      <c r="F35" s="165">
        <f t="shared" si="1"/>
        <v>6</v>
      </c>
    </row>
    <row r="36" spans="1:6" ht="19.5">
      <c r="A36" s="185">
        <f>SUBTOTAL(103,B$4:B36)</f>
        <v>6</v>
      </c>
      <c r="B36" s="203"/>
      <c r="C36" s="201"/>
      <c r="D36" s="210">
        <f t="shared" si="0"/>
        <v>0</v>
      </c>
      <c r="E36" s="201">
        <f>SUM($D$3:D36)</f>
        <v>23399</v>
      </c>
      <c r="F36" s="165">
        <f t="shared" si="1"/>
        <v>6</v>
      </c>
    </row>
    <row r="37" spans="1:6" ht="19.5">
      <c r="A37" s="185">
        <f>SUBTOTAL(103,B$4:B37)</f>
        <v>6</v>
      </c>
      <c r="B37" s="203"/>
      <c r="C37" s="201"/>
      <c r="D37" s="210">
        <f t="shared" si="0"/>
        <v>0</v>
      </c>
      <c r="E37" s="201">
        <f>SUM($D$3:D37)</f>
        <v>23399</v>
      </c>
      <c r="F37" s="165">
        <f t="shared" si="1"/>
        <v>6</v>
      </c>
    </row>
    <row r="38" spans="1:6" ht="19.5">
      <c r="A38" s="185">
        <f>SUBTOTAL(103,B$4:B38)</f>
        <v>6</v>
      </c>
      <c r="B38" s="203"/>
      <c r="C38" s="201"/>
      <c r="D38" s="210">
        <f t="shared" si="0"/>
        <v>0</v>
      </c>
      <c r="E38" s="201">
        <f>SUM($D$3:D38)</f>
        <v>23399</v>
      </c>
      <c r="F38" s="165">
        <f t="shared" si="1"/>
        <v>6</v>
      </c>
    </row>
    <row r="39" spans="1:6" ht="19.5">
      <c r="A39" s="185">
        <f>SUBTOTAL(103,B$4:B39)</f>
        <v>6</v>
      </c>
      <c r="B39" s="203"/>
      <c r="C39" s="201"/>
      <c r="D39" s="210">
        <f t="shared" si="0"/>
        <v>0</v>
      </c>
      <c r="E39" s="201">
        <f>SUM($D$3:D39)</f>
        <v>23399</v>
      </c>
      <c r="F39" s="165">
        <f t="shared" si="1"/>
        <v>6</v>
      </c>
    </row>
    <row r="40" spans="1:6" ht="19.5">
      <c r="A40" s="185">
        <f>SUBTOTAL(103,B$4:B40)</f>
        <v>6</v>
      </c>
      <c r="B40" s="203"/>
      <c r="C40" s="201"/>
      <c r="D40" s="210">
        <f t="shared" si="0"/>
        <v>0</v>
      </c>
      <c r="E40" s="201">
        <f>SUM($D$3:D40)</f>
        <v>23399</v>
      </c>
      <c r="F40" s="165">
        <f t="shared" si="1"/>
        <v>6</v>
      </c>
    </row>
    <row r="41" spans="1:6" ht="19.5">
      <c r="A41" s="185">
        <f>SUBTOTAL(103,B$4:B41)</f>
        <v>6</v>
      </c>
      <c r="B41" s="203"/>
      <c r="C41" s="201"/>
      <c r="D41" s="210">
        <f t="shared" si="0"/>
        <v>0</v>
      </c>
      <c r="E41" s="201">
        <f>SUM($D$3:D41)</f>
        <v>23399</v>
      </c>
      <c r="F41" s="165">
        <f t="shared" si="1"/>
        <v>6</v>
      </c>
    </row>
    <row r="42" spans="1:6" ht="19.5">
      <c r="A42" s="185">
        <f>SUBTOTAL(103,B$4:B42)</f>
        <v>6</v>
      </c>
      <c r="B42" s="203"/>
      <c r="C42" s="201"/>
      <c r="D42" s="210">
        <f t="shared" si="0"/>
        <v>0</v>
      </c>
      <c r="E42" s="201">
        <f>SUM($D$3:D42)</f>
        <v>23399</v>
      </c>
      <c r="F42" s="165">
        <f t="shared" si="1"/>
        <v>6</v>
      </c>
    </row>
    <row r="43" spans="1:6" ht="19.5">
      <c r="A43" s="185">
        <f>SUBTOTAL(103,B$4:B43)</f>
        <v>6</v>
      </c>
      <c r="B43" s="203"/>
      <c r="C43" s="201"/>
      <c r="D43" s="210">
        <f t="shared" si="0"/>
        <v>0</v>
      </c>
      <c r="E43" s="201">
        <f>SUM($D$3:D43)</f>
        <v>23399</v>
      </c>
      <c r="F43" s="165">
        <f t="shared" si="1"/>
        <v>6</v>
      </c>
    </row>
    <row r="44" spans="1:6" ht="19.5">
      <c r="A44" s="185">
        <f>SUBTOTAL(103,B$4:B44)</f>
        <v>6</v>
      </c>
      <c r="B44" s="203"/>
      <c r="C44" s="201"/>
      <c r="D44" s="210">
        <f t="shared" si="0"/>
        <v>0</v>
      </c>
      <c r="E44" s="201">
        <f>SUM($D$3:D44)</f>
        <v>23399</v>
      </c>
      <c r="F44" s="165">
        <f t="shared" si="1"/>
        <v>6</v>
      </c>
    </row>
    <row r="45" spans="1:6" ht="19.5">
      <c r="A45" s="185">
        <f>SUBTOTAL(103,B$4:B45)</f>
        <v>6</v>
      </c>
      <c r="B45" s="203"/>
      <c r="C45" s="201"/>
      <c r="D45" s="210">
        <f t="shared" si="0"/>
        <v>0</v>
      </c>
      <c r="E45" s="201">
        <f>SUM($D$3:D45)</f>
        <v>23399</v>
      </c>
      <c r="F45" s="165">
        <f t="shared" si="1"/>
        <v>6</v>
      </c>
    </row>
    <row r="46" spans="1:6" ht="19.5">
      <c r="A46" s="185">
        <f>SUBTOTAL(103,B$4:B46)</f>
        <v>6</v>
      </c>
      <c r="B46" s="203"/>
      <c r="C46" s="201"/>
      <c r="D46" s="210">
        <f t="shared" si="0"/>
        <v>0</v>
      </c>
      <c r="E46" s="201">
        <f>SUM($D$3:D46)</f>
        <v>23399</v>
      </c>
      <c r="F46" s="165">
        <f t="shared" si="1"/>
        <v>6</v>
      </c>
    </row>
    <row r="47" spans="1:6" ht="19.5">
      <c r="A47" s="185">
        <f>SUBTOTAL(103,B$4:B47)</f>
        <v>6</v>
      </c>
      <c r="B47" s="203"/>
      <c r="C47" s="201"/>
      <c r="D47" s="210">
        <f t="shared" si="0"/>
        <v>0</v>
      </c>
      <c r="E47" s="201">
        <f>SUM($D$3:D47)</f>
        <v>23399</v>
      </c>
      <c r="F47" s="165">
        <f t="shared" si="1"/>
        <v>6</v>
      </c>
    </row>
    <row r="48" spans="1:6" ht="19.5">
      <c r="A48" s="185">
        <f>SUBTOTAL(103,B$4:B48)</f>
        <v>6</v>
      </c>
      <c r="B48" s="203"/>
      <c r="C48" s="201"/>
      <c r="D48" s="210">
        <f t="shared" si="0"/>
        <v>0</v>
      </c>
      <c r="E48" s="201">
        <f>SUM($D$3:D48)</f>
        <v>23399</v>
      </c>
      <c r="F48" s="165">
        <f t="shared" si="1"/>
        <v>6</v>
      </c>
    </row>
    <row r="49" spans="1:6" ht="19.5">
      <c r="A49" s="185">
        <f>SUBTOTAL(103,B$4:B49)</f>
        <v>6</v>
      </c>
      <c r="B49" s="203"/>
      <c r="C49" s="201"/>
      <c r="D49" s="210">
        <f t="shared" si="0"/>
        <v>0</v>
      </c>
      <c r="E49" s="201">
        <f>SUM($D$3:D49)</f>
        <v>23399</v>
      </c>
      <c r="F49" s="165">
        <f t="shared" si="1"/>
        <v>6</v>
      </c>
    </row>
    <row r="50" spans="1:6" ht="19.5">
      <c r="A50" s="185">
        <f>SUBTOTAL(103,B$4:B50)</f>
        <v>6</v>
      </c>
      <c r="B50" s="203"/>
      <c r="C50" s="201"/>
      <c r="D50" s="210">
        <f t="shared" si="0"/>
        <v>0</v>
      </c>
      <c r="E50" s="201">
        <f>SUM($D$3:D50)</f>
        <v>23399</v>
      </c>
      <c r="F50" s="165">
        <f t="shared" si="1"/>
        <v>6</v>
      </c>
    </row>
    <row r="51" spans="1:6" ht="19.5">
      <c r="A51" s="185">
        <f>SUBTOTAL(103,B$4:B51)</f>
        <v>6</v>
      </c>
      <c r="B51" s="203"/>
      <c r="C51" s="201"/>
      <c r="D51" s="210">
        <f t="shared" si="0"/>
        <v>0</v>
      </c>
      <c r="E51" s="201">
        <f>SUM($D$3:D51)</f>
        <v>23399</v>
      </c>
      <c r="F51" s="165">
        <f t="shared" si="1"/>
        <v>6</v>
      </c>
    </row>
    <row r="52" spans="1:6" ht="19.5">
      <c r="A52" s="185">
        <f>SUBTOTAL(103,B$4:B52)</f>
        <v>6</v>
      </c>
      <c r="B52" s="203"/>
      <c r="C52" s="201"/>
      <c r="D52" s="210">
        <f t="shared" si="0"/>
        <v>0</v>
      </c>
      <c r="E52" s="201">
        <f>SUM($D$3:D52)</f>
        <v>23399</v>
      </c>
      <c r="F52" s="165">
        <f t="shared" si="1"/>
        <v>6</v>
      </c>
    </row>
    <row r="53" spans="1:6" ht="19.5">
      <c r="A53" s="185">
        <f>SUBTOTAL(103,B$4:B53)</f>
        <v>6</v>
      </c>
      <c r="B53" s="203"/>
      <c r="C53" s="201"/>
      <c r="D53" s="210">
        <f t="shared" si="0"/>
        <v>0</v>
      </c>
      <c r="E53" s="201">
        <f>SUM($D$3:D53)</f>
        <v>23399</v>
      </c>
      <c r="F53" s="165">
        <f t="shared" si="1"/>
        <v>6</v>
      </c>
    </row>
    <row r="54" spans="1:6" ht="19.5">
      <c r="A54" s="185">
        <f>SUBTOTAL(103,B$4:B54)</f>
        <v>6</v>
      </c>
      <c r="B54" s="203"/>
      <c r="C54" s="201"/>
      <c r="D54" s="210">
        <f t="shared" si="0"/>
        <v>0</v>
      </c>
      <c r="E54" s="201">
        <f>SUM($D$3:D54)</f>
        <v>23399</v>
      </c>
      <c r="F54" s="165">
        <f t="shared" si="1"/>
        <v>6</v>
      </c>
    </row>
    <row r="55" spans="1:6" ht="19.5">
      <c r="A55" s="185">
        <f>SUBTOTAL(103,B$4:B55)</f>
        <v>6</v>
      </c>
      <c r="B55" s="203"/>
      <c r="C55" s="201"/>
      <c r="D55" s="210">
        <f t="shared" si="0"/>
        <v>0</v>
      </c>
      <c r="E55" s="201">
        <f>SUM($D$3:D55)</f>
        <v>23399</v>
      </c>
      <c r="F55" s="165">
        <f t="shared" si="1"/>
        <v>6</v>
      </c>
    </row>
    <row r="56" spans="1:6" ht="19.5">
      <c r="A56" s="185">
        <f>SUBTOTAL(103,B$4:B56)</f>
        <v>6</v>
      </c>
      <c r="B56" s="203"/>
      <c r="C56" s="201"/>
      <c r="D56" s="210">
        <f t="shared" si="0"/>
        <v>0</v>
      </c>
      <c r="E56" s="201">
        <f>SUM($D$3:D56)</f>
        <v>23399</v>
      </c>
      <c r="F56" s="165">
        <f t="shared" si="1"/>
        <v>6</v>
      </c>
    </row>
    <row r="57" spans="1:6" ht="19.5">
      <c r="A57" s="185">
        <f>SUBTOTAL(103,B$4:B57)</f>
        <v>6</v>
      </c>
      <c r="B57" s="203"/>
      <c r="C57" s="201"/>
      <c r="D57" s="210">
        <f t="shared" si="0"/>
        <v>0</v>
      </c>
      <c r="E57" s="201">
        <f>SUM($D$3:D57)</f>
        <v>23399</v>
      </c>
      <c r="F57" s="165">
        <f t="shared" si="1"/>
        <v>6</v>
      </c>
    </row>
    <row r="58" spans="1:6" ht="19.5">
      <c r="A58" s="185">
        <f>SUBTOTAL(103,B$4:B58)</f>
        <v>6</v>
      </c>
      <c r="B58" s="203"/>
      <c r="C58" s="201"/>
      <c r="D58" s="210">
        <f t="shared" si="0"/>
        <v>0</v>
      </c>
      <c r="E58" s="201">
        <f>SUM($D$3:D58)</f>
        <v>23399</v>
      </c>
      <c r="F58" s="165">
        <f t="shared" si="1"/>
        <v>6</v>
      </c>
    </row>
    <row r="59" spans="1:6" ht="19.5">
      <c r="A59" s="176"/>
      <c r="B59" s="167" t="s">
        <v>243</v>
      </c>
      <c r="C59" s="168">
        <f>SUM(C4:C58)</f>
        <v>23399</v>
      </c>
      <c r="D59" s="211"/>
      <c r="E59" s="207"/>
    </row>
    <row r="60" spans="1:6" ht="19.5">
      <c r="A60" s="486" t="s">
        <v>457</v>
      </c>
      <c r="B60" s="486"/>
      <c r="C60" s="486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7" zoomScaleNormal="100" workbookViewId="0">
      <selection activeCell="C19" sqref="C1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8" t="s">
        <v>245</v>
      </c>
      <c r="B1" s="478"/>
      <c r="C1" s="478"/>
      <c r="F1" s="158">
        <f>P!H3</f>
        <v>45864</v>
      </c>
    </row>
    <row r="2" spans="1:6" ht="31.5" customHeight="1">
      <c r="A2" s="485" t="s">
        <v>483</v>
      </c>
      <c r="B2" s="485"/>
      <c r="C2" s="485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489</v>
      </c>
      <c r="C4" s="201">
        <v>30185</v>
      </c>
      <c r="D4" s="161">
        <f>C4</f>
        <v>30185</v>
      </c>
      <c r="E4" s="175">
        <f>SUM($D$3:D4)</f>
        <v>30185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68521</v>
      </c>
      <c r="D5" s="161">
        <f t="shared" ref="D5:D28" si="0">C5</f>
        <v>68521</v>
      </c>
      <c r="E5" s="175">
        <f>SUM($D$3:D5)</f>
        <v>98706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499</v>
      </c>
      <c r="C6" s="201">
        <v>4080</v>
      </c>
      <c r="D6" s="161">
        <f t="shared" si="0"/>
        <v>4080</v>
      </c>
      <c r="E6" s="175">
        <f>SUM($D$3:D6)</f>
        <v>102786</v>
      </c>
      <c r="F6" s="165">
        <f t="shared" si="1"/>
        <v>3</v>
      </c>
    </row>
    <row r="7" spans="1:6">
      <c r="A7" s="185">
        <f>SUBTOTAL(103,B$4:B7)</f>
        <v>4</v>
      </c>
      <c r="B7" s="311" t="s">
        <v>500</v>
      </c>
      <c r="C7" s="201">
        <v>139100</v>
      </c>
      <c r="D7" s="161">
        <f t="shared" si="0"/>
        <v>139100</v>
      </c>
      <c r="E7" s="175">
        <f>SUM($D$3:D7)</f>
        <v>241886</v>
      </c>
      <c r="F7" s="165">
        <f t="shared" si="1"/>
        <v>4</v>
      </c>
    </row>
    <row r="8" spans="1:6">
      <c r="A8" s="185">
        <f>SUBTOTAL(103,B$4:B8)</f>
        <v>5</v>
      </c>
      <c r="B8" s="311" t="s">
        <v>492</v>
      </c>
      <c r="C8" s="201">
        <v>33780</v>
      </c>
      <c r="D8" s="161">
        <f t="shared" si="0"/>
        <v>33780</v>
      </c>
      <c r="E8" s="175">
        <f>SUM($D$3:D8)</f>
        <v>275666</v>
      </c>
      <c r="F8" s="165">
        <f t="shared" si="1"/>
        <v>5</v>
      </c>
    </row>
    <row r="9" spans="1:6">
      <c r="A9" s="185">
        <f>SUBTOTAL(103,B$4:B9)</f>
        <v>6</v>
      </c>
      <c r="B9" s="311" t="s">
        <v>501</v>
      </c>
      <c r="C9" s="201">
        <v>1125</v>
      </c>
      <c r="D9" s="161">
        <f t="shared" si="0"/>
        <v>1125</v>
      </c>
      <c r="E9" s="175">
        <f>SUM($D$3:D9)</f>
        <v>276791</v>
      </c>
      <c r="F9" s="165">
        <f t="shared" si="1"/>
        <v>6</v>
      </c>
    </row>
    <row r="10" spans="1:6">
      <c r="A10" s="185">
        <f>SUBTOTAL(103,B$4:B10)</f>
        <v>7</v>
      </c>
      <c r="B10" s="311" t="s">
        <v>502</v>
      </c>
      <c r="C10" s="201">
        <v>1000</v>
      </c>
      <c r="D10" s="161">
        <f t="shared" si="0"/>
        <v>1000</v>
      </c>
      <c r="E10" s="175">
        <f>SUM($D$3:D10)</f>
        <v>277791</v>
      </c>
      <c r="F10" s="165">
        <f t="shared" si="1"/>
        <v>7</v>
      </c>
    </row>
    <row r="11" spans="1:6">
      <c r="A11" s="185">
        <f>SUBTOTAL(103,B$4:B11)</f>
        <v>8</v>
      </c>
      <c r="B11" s="311" t="s">
        <v>503</v>
      </c>
      <c r="C11" s="201">
        <v>6460</v>
      </c>
      <c r="D11" s="161">
        <f t="shared" si="0"/>
        <v>6460</v>
      </c>
      <c r="E11" s="175">
        <f>SUM($D$3:D11)</f>
        <v>284251</v>
      </c>
      <c r="F11" s="165">
        <f t="shared" si="1"/>
        <v>8</v>
      </c>
    </row>
    <row r="12" spans="1:6">
      <c r="A12" s="185">
        <f>SUBTOTAL(103,B$4:B12)</f>
        <v>9</v>
      </c>
      <c r="B12" s="311" t="s">
        <v>504</v>
      </c>
      <c r="C12" s="201">
        <v>240</v>
      </c>
      <c r="D12" s="161">
        <f t="shared" si="0"/>
        <v>240</v>
      </c>
      <c r="E12" s="175">
        <f>SUM($D$3:D12)</f>
        <v>284491</v>
      </c>
      <c r="F12" s="165">
        <f t="shared" si="1"/>
        <v>9</v>
      </c>
    </row>
    <row r="13" spans="1:6">
      <c r="A13" s="185">
        <f>SUBTOTAL(103,B$4:B13)</f>
        <v>10</v>
      </c>
      <c r="B13" s="202" t="s">
        <v>498</v>
      </c>
      <c r="C13" s="168">
        <v>13500</v>
      </c>
      <c r="D13" s="161">
        <f t="shared" si="0"/>
        <v>13500</v>
      </c>
      <c r="E13" s="175">
        <f>SUM($D$3:D13)</f>
        <v>297991</v>
      </c>
      <c r="F13" s="165">
        <f t="shared" si="1"/>
        <v>10</v>
      </c>
    </row>
    <row r="14" spans="1:6">
      <c r="A14" s="185">
        <f>SUBTOTAL(103,B$4:B14)</f>
        <v>11</v>
      </c>
      <c r="B14" s="157" t="s">
        <v>505</v>
      </c>
      <c r="C14" s="201">
        <v>990</v>
      </c>
      <c r="D14" s="161">
        <f t="shared" si="0"/>
        <v>990</v>
      </c>
      <c r="E14" s="175">
        <f>SUM($D$3:D14)</f>
        <v>298981</v>
      </c>
      <c r="F14" s="165">
        <f t="shared" si="1"/>
        <v>11</v>
      </c>
    </row>
    <row r="15" spans="1:6">
      <c r="A15" s="185">
        <f>SUBTOTAL(103,B$4:B15)</f>
        <v>12</v>
      </c>
      <c r="B15" s="157" t="s">
        <v>506</v>
      </c>
      <c r="C15" s="201">
        <v>850</v>
      </c>
      <c r="D15" s="161">
        <f t="shared" si="0"/>
        <v>850</v>
      </c>
      <c r="E15" s="175">
        <f>SUM($D$3:D15)</f>
        <v>299831</v>
      </c>
      <c r="F15" s="165">
        <f t="shared" si="1"/>
        <v>12</v>
      </c>
    </row>
    <row r="16" spans="1:6">
      <c r="A16" s="185">
        <f>SUBTOTAL(103,B$4:B16)</f>
        <v>13</v>
      </c>
      <c r="B16" s="157" t="s">
        <v>507</v>
      </c>
      <c r="C16" s="201">
        <v>700</v>
      </c>
      <c r="D16" s="161">
        <f t="shared" si="0"/>
        <v>700</v>
      </c>
      <c r="E16" s="175">
        <f>SUM($D$3:D16)</f>
        <v>300531</v>
      </c>
      <c r="F16" s="165">
        <f t="shared" si="1"/>
        <v>13</v>
      </c>
    </row>
    <row r="17" spans="1:6">
      <c r="A17" s="185">
        <f>SUBTOTAL(103,B$4:B17)</f>
        <v>14</v>
      </c>
      <c r="B17" s="157" t="s">
        <v>507</v>
      </c>
      <c r="C17" s="201">
        <v>1000</v>
      </c>
      <c r="D17" s="161">
        <f t="shared" si="0"/>
        <v>1000</v>
      </c>
      <c r="E17" s="175">
        <f>SUM($D$3:D17)</f>
        <v>301531</v>
      </c>
      <c r="F17" s="165">
        <f t="shared" si="1"/>
        <v>14</v>
      </c>
    </row>
    <row r="18" spans="1:6">
      <c r="A18" s="185">
        <f>SUBTOTAL(103,B$4:B18)</f>
        <v>15</v>
      </c>
      <c r="B18" s="202" t="s">
        <v>508</v>
      </c>
      <c r="C18" s="168">
        <v>1300</v>
      </c>
      <c r="D18" s="161">
        <f t="shared" si="0"/>
        <v>1300</v>
      </c>
      <c r="E18" s="175">
        <f>SUM($D$3:D18)</f>
        <v>302831</v>
      </c>
      <c r="F18" s="165">
        <f t="shared" si="1"/>
        <v>15</v>
      </c>
    </row>
    <row r="19" spans="1:6">
      <c r="A19" s="185">
        <f>SUBTOTAL(103,B$4:B19)</f>
        <v>16</v>
      </c>
      <c r="B19" s="157" t="s">
        <v>509</v>
      </c>
      <c r="C19" s="201">
        <v>210</v>
      </c>
      <c r="D19" s="161">
        <f t="shared" si="0"/>
        <v>210</v>
      </c>
      <c r="E19" s="175">
        <f>SUM($D$3:D19)</f>
        <v>303041</v>
      </c>
      <c r="F19" s="165">
        <f t="shared" si="1"/>
        <v>16</v>
      </c>
    </row>
    <row r="20" spans="1:6">
      <c r="A20" s="185">
        <f>SUBTOTAL(103,B$4:B20)</f>
        <v>17</v>
      </c>
      <c r="B20" s="157" t="s">
        <v>230</v>
      </c>
      <c r="C20" s="201">
        <v>0</v>
      </c>
      <c r="D20" s="161">
        <f t="shared" si="0"/>
        <v>0</v>
      </c>
      <c r="E20" s="175">
        <f>SUM($D$3:D20)</f>
        <v>303041</v>
      </c>
      <c r="F20" s="165">
        <f t="shared" si="1"/>
        <v>17</v>
      </c>
    </row>
    <row r="21" spans="1:6">
      <c r="A21" s="185">
        <f>SUBTOTAL(103,B$4:B21)</f>
        <v>18</v>
      </c>
      <c r="B21" s="157" t="s">
        <v>496</v>
      </c>
      <c r="C21" s="201">
        <v>0</v>
      </c>
      <c r="D21" s="161">
        <f t="shared" si="0"/>
        <v>0</v>
      </c>
      <c r="E21" s="175">
        <f>SUM($D$3:D21)</f>
        <v>303041</v>
      </c>
      <c r="F21" s="165">
        <f t="shared" si="1"/>
        <v>18</v>
      </c>
    </row>
    <row r="22" spans="1:6">
      <c r="A22" s="185">
        <f>SUBTOTAL(103,B$4:B22)</f>
        <v>18</v>
      </c>
      <c r="B22" s="157"/>
      <c r="C22" s="201"/>
      <c r="D22" s="161">
        <f t="shared" si="0"/>
        <v>0</v>
      </c>
      <c r="E22" s="175">
        <f>SUM($D$3:D22)</f>
        <v>303041</v>
      </c>
      <c r="F22" s="165">
        <f t="shared" si="1"/>
        <v>18</v>
      </c>
    </row>
    <row r="23" spans="1:6">
      <c r="A23" s="185">
        <f>SUBTOTAL(103,B$4:B23)</f>
        <v>18</v>
      </c>
      <c r="B23" s="157"/>
      <c r="C23" s="201"/>
      <c r="D23" s="161">
        <f t="shared" si="0"/>
        <v>0</v>
      </c>
      <c r="E23" s="175">
        <f>SUM($D$3:D23)</f>
        <v>303041</v>
      </c>
      <c r="F23" s="165">
        <f t="shared" si="1"/>
        <v>18</v>
      </c>
    </row>
    <row r="24" spans="1:6">
      <c r="A24" s="185">
        <f>SUBTOTAL(103,B$4:B24)</f>
        <v>18</v>
      </c>
      <c r="B24" s="157"/>
      <c r="C24" s="201"/>
      <c r="D24" s="161">
        <f t="shared" si="0"/>
        <v>0</v>
      </c>
      <c r="E24" s="175">
        <f>SUM($D$3:D24)</f>
        <v>303041</v>
      </c>
      <c r="F24" s="165">
        <f t="shared" si="1"/>
        <v>18</v>
      </c>
    </row>
    <row r="25" spans="1:6">
      <c r="A25" s="185">
        <f>SUBTOTAL(103,B$4:B25)</f>
        <v>18</v>
      </c>
      <c r="B25" s="157"/>
      <c r="C25" s="201"/>
      <c r="D25" s="161">
        <f t="shared" si="0"/>
        <v>0</v>
      </c>
      <c r="E25" s="175">
        <f>SUM($D$3:D25)</f>
        <v>303041</v>
      </c>
      <c r="F25" s="165">
        <f t="shared" si="1"/>
        <v>18</v>
      </c>
    </row>
    <row r="26" spans="1:6">
      <c r="A26" s="185">
        <f>SUBTOTAL(103,B$4:B26)</f>
        <v>18</v>
      </c>
      <c r="B26" s="397"/>
      <c r="C26" s="201"/>
      <c r="D26" s="161">
        <f t="shared" si="0"/>
        <v>0</v>
      </c>
      <c r="E26" s="175">
        <f>SUM($D$3:D26)</f>
        <v>303041</v>
      </c>
      <c r="F26" s="165">
        <f>A26</f>
        <v>18</v>
      </c>
    </row>
    <row r="27" spans="1:6">
      <c r="A27" s="185">
        <f>SUBTOTAL(103,B$4:B27)</f>
        <v>18</v>
      </c>
      <c r="B27" s="404"/>
      <c r="C27" s="201"/>
      <c r="D27" s="161">
        <f t="shared" si="0"/>
        <v>0</v>
      </c>
      <c r="E27" s="175">
        <f>SUM($D$3:D27)</f>
        <v>303041</v>
      </c>
      <c r="F27" s="165">
        <f>A27</f>
        <v>18</v>
      </c>
    </row>
    <row r="28" spans="1:6">
      <c r="A28" s="185">
        <f>SUBTOTAL(103,B$4:B28)</f>
        <v>18</v>
      </c>
      <c r="B28" s="157"/>
      <c r="C28" s="201"/>
      <c r="D28" s="161">
        <f t="shared" si="0"/>
        <v>0</v>
      </c>
      <c r="E28" s="175">
        <f>SUM($D$3:D28)</f>
        <v>303041</v>
      </c>
      <c r="F28" s="165">
        <f t="shared" si="1"/>
        <v>18</v>
      </c>
    </row>
    <row r="29" spans="1:6">
      <c r="A29" s="176"/>
      <c r="B29" s="167" t="s">
        <v>243</v>
      </c>
      <c r="C29" s="168">
        <f>SUM(C4:C28)</f>
        <v>303041</v>
      </c>
    </row>
    <row r="30" spans="1:6">
      <c r="A30" s="482" t="s">
        <v>458</v>
      </c>
      <c r="B30" s="483"/>
      <c r="C30" s="484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4" sqref="B4:C17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5" t="s">
        <v>245</v>
      </c>
      <c r="B1" s="405"/>
      <c r="C1" s="405"/>
      <c r="F1" s="158">
        <f>P!J3</f>
        <v>45865</v>
      </c>
    </row>
    <row r="2" spans="1:6" ht="33" customHeight="1">
      <c r="A2" s="485" t="s">
        <v>484</v>
      </c>
      <c r="B2" s="485"/>
      <c r="C2" s="485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/>
      <c r="C4" s="201"/>
      <c r="D4" s="161">
        <f>C4</f>
        <v>0</v>
      </c>
      <c r="E4" s="182">
        <f>SUM($D$3:D4)</f>
        <v>0</v>
      </c>
      <c r="F4" s="183">
        <f>A4</f>
        <v>1</v>
      </c>
    </row>
    <row r="5" spans="1:6" ht="19.5">
      <c r="A5" s="185">
        <v>2</v>
      </c>
      <c r="B5" s="157"/>
      <c r="C5" s="201"/>
      <c r="D5" s="161">
        <f t="shared" ref="D5:D29" si="0">C5</f>
        <v>0</v>
      </c>
      <c r="E5" s="182">
        <f>SUM($D$3:D5)</f>
        <v>0</v>
      </c>
      <c r="F5" s="183">
        <f t="shared" ref="F5:F27" si="1">A5</f>
        <v>2</v>
      </c>
    </row>
    <row r="6" spans="1:6" ht="19.5">
      <c r="A6" s="185">
        <v>3</v>
      </c>
      <c r="B6" s="157"/>
      <c r="C6" s="201"/>
      <c r="D6" s="161">
        <f t="shared" si="0"/>
        <v>0</v>
      </c>
      <c r="E6" s="182">
        <f>SUM($D$3:D6)</f>
        <v>0</v>
      </c>
      <c r="F6" s="183">
        <f t="shared" si="1"/>
        <v>3</v>
      </c>
    </row>
    <row r="7" spans="1:6" ht="19.5">
      <c r="A7" s="185">
        <v>4</v>
      </c>
      <c r="B7" s="397"/>
      <c r="C7" s="201"/>
      <c r="D7" s="161">
        <f t="shared" si="0"/>
        <v>0</v>
      </c>
      <c r="E7" s="182">
        <f>SUM($D$3:D7)</f>
        <v>0</v>
      </c>
      <c r="F7" s="183">
        <f t="shared" si="1"/>
        <v>4</v>
      </c>
    </row>
    <row r="8" spans="1:6" ht="19.5">
      <c r="A8" s="185">
        <v>5</v>
      </c>
      <c r="B8" s="157"/>
      <c r="C8" s="201"/>
      <c r="D8" s="161">
        <f>C8</f>
        <v>0</v>
      </c>
      <c r="E8" s="182">
        <f>SUM($D$3:D8)</f>
        <v>0</v>
      </c>
      <c r="F8" s="183">
        <f t="shared" si="1"/>
        <v>5</v>
      </c>
    </row>
    <row r="9" spans="1:6" ht="19.5">
      <c r="A9" s="185">
        <v>6</v>
      </c>
      <c r="B9" s="157"/>
      <c r="C9" s="201"/>
      <c r="D9" s="161">
        <f t="shared" si="0"/>
        <v>0</v>
      </c>
      <c r="E9" s="182">
        <f>SUM($D$3:D9)</f>
        <v>0</v>
      </c>
      <c r="F9" s="183">
        <f t="shared" si="1"/>
        <v>6</v>
      </c>
    </row>
    <row r="10" spans="1:6" ht="19.5">
      <c r="A10" s="185">
        <v>7</v>
      </c>
      <c r="B10" s="157"/>
      <c r="C10" s="201"/>
      <c r="D10" s="161">
        <f t="shared" si="0"/>
        <v>0</v>
      </c>
      <c r="E10" s="182">
        <f>SUM($D$3:D10)</f>
        <v>0</v>
      </c>
      <c r="F10" s="183">
        <f t="shared" si="1"/>
        <v>7</v>
      </c>
    </row>
    <row r="11" spans="1:6" ht="19.5">
      <c r="A11" s="185">
        <v>8</v>
      </c>
      <c r="B11" s="157"/>
      <c r="C11" s="201"/>
      <c r="D11" s="161">
        <f t="shared" si="0"/>
        <v>0</v>
      </c>
      <c r="E11" s="182">
        <f>SUM($D$3:D11)</f>
        <v>0</v>
      </c>
      <c r="F11" s="183">
        <f t="shared" si="1"/>
        <v>8</v>
      </c>
    </row>
    <row r="12" spans="1:6" ht="19.5">
      <c r="A12" s="185">
        <v>9</v>
      </c>
      <c r="B12" s="157"/>
      <c r="C12" s="201"/>
      <c r="D12" s="161">
        <f t="shared" si="0"/>
        <v>0</v>
      </c>
      <c r="E12" s="182">
        <f>SUM($D$3:D12)</f>
        <v>0</v>
      </c>
      <c r="F12" s="183">
        <f t="shared" si="1"/>
        <v>9</v>
      </c>
    </row>
    <row r="13" spans="1:6" ht="19.5">
      <c r="A13" s="185">
        <v>10</v>
      </c>
      <c r="B13" s="157"/>
      <c r="C13" s="201"/>
      <c r="D13" s="161">
        <f t="shared" si="0"/>
        <v>0</v>
      </c>
      <c r="E13" s="182">
        <f>SUM($D$3:D13)</f>
        <v>0</v>
      </c>
      <c r="F13" s="183">
        <f t="shared" si="1"/>
        <v>10</v>
      </c>
    </row>
    <row r="14" spans="1:6" ht="19.5">
      <c r="A14" s="185">
        <v>11</v>
      </c>
      <c r="B14" s="157"/>
      <c r="C14" s="201"/>
      <c r="D14" s="161">
        <f t="shared" si="0"/>
        <v>0</v>
      </c>
      <c r="E14" s="182">
        <f>SUM($D$3:D14)</f>
        <v>0</v>
      </c>
      <c r="F14" s="183">
        <f t="shared" si="1"/>
        <v>11</v>
      </c>
    </row>
    <row r="15" spans="1:6" ht="19.5">
      <c r="A15" s="185">
        <v>12</v>
      </c>
      <c r="B15" s="157"/>
      <c r="C15" s="201"/>
      <c r="D15" s="161">
        <f t="shared" si="0"/>
        <v>0</v>
      </c>
      <c r="E15" s="182">
        <f>SUM($D$3:D15)</f>
        <v>0</v>
      </c>
      <c r="F15" s="183">
        <f t="shared" si="1"/>
        <v>12</v>
      </c>
    </row>
    <row r="16" spans="1:6" ht="19.5">
      <c r="A16" s="185">
        <v>13</v>
      </c>
      <c r="B16" s="157"/>
      <c r="C16" s="201"/>
      <c r="D16" s="161">
        <f t="shared" si="0"/>
        <v>0</v>
      </c>
      <c r="E16" s="182">
        <f>SUM($D$3:D16)</f>
        <v>0</v>
      </c>
      <c r="F16" s="183">
        <f t="shared" si="1"/>
        <v>13</v>
      </c>
    </row>
    <row r="17" spans="1:6" ht="19.5">
      <c r="A17" s="185">
        <v>14</v>
      </c>
      <c r="B17" s="157"/>
      <c r="C17" s="201"/>
      <c r="D17" s="161">
        <f t="shared" si="0"/>
        <v>0</v>
      </c>
      <c r="E17" s="182">
        <f>SUM($D$3:D17)</f>
        <v>0</v>
      </c>
      <c r="F17" s="183">
        <f t="shared" si="1"/>
        <v>14</v>
      </c>
    </row>
    <row r="18" spans="1:6" ht="19.5">
      <c r="A18" s="185">
        <v>15</v>
      </c>
      <c r="B18" s="157"/>
      <c r="C18" s="201"/>
      <c r="D18" s="161">
        <f t="shared" si="0"/>
        <v>0</v>
      </c>
      <c r="E18" s="182">
        <f>SUM($D$3:D18)</f>
        <v>0</v>
      </c>
      <c r="F18" s="183">
        <f t="shared" si="1"/>
        <v>15</v>
      </c>
    </row>
    <row r="19" spans="1:6" ht="19.5">
      <c r="A19" s="185">
        <v>16</v>
      </c>
      <c r="B19" s="157"/>
      <c r="C19" s="201"/>
      <c r="D19" s="161">
        <f t="shared" si="0"/>
        <v>0</v>
      </c>
      <c r="E19" s="182">
        <f>SUM($D$3:D19)</f>
        <v>0</v>
      </c>
      <c r="F19" s="183">
        <f t="shared" si="1"/>
        <v>16</v>
      </c>
    </row>
    <row r="20" spans="1:6" ht="19.5">
      <c r="A20" s="185">
        <v>17</v>
      </c>
      <c r="B20" s="157"/>
      <c r="C20" s="201"/>
      <c r="D20" s="161">
        <f t="shared" si="0"/>
        <v>0</v>
      </c>
      <c r="E20" s="182">
        <f>SUM($D$3:D20)</f>
        <v>0</v>
      </c>
      <c r="F20" s="183">
        <f t="shared" si="1"/>
        <v>17</v>
      </c>
    </row>
    <row r="21" spans="1:6" ht="19.5">
      <c r="A21" s="185">
        <v>18</v>
      </c>
      <c r="B21" s="157"/>
      <c r="C21" s="201"/>
      <c r="D21" s="161">
        <f t="shared" si="0"/>
        <v>0</v>
      </c>
      <c r="E21" s="182">
        <f>SUM($D$3:D21)</f>
        <v>0</v>
      </c>
      <c r="F21" s="183">
        <f t="shared" si="1"/>
        <v>18</v>
      </c>
    </row>
    <row r="22" spans="1:6" ht="19.5">
      <c r="A22" s="185">
        <v>19</v>
      </c>
      <c r="B22" s="202"/>
      <c r="C22" s="201"/>
      <c r="D22" s="161">
        <f t="shared" si="0"/>
        <v>0</v>
      </c>
      <c r="E22" s="182">
        <f>SUM($D$3:D22)</f>
        <v>0</v>
      </c>
      <c r="F22" s="183">
        <f t="shared" si="1"/>
        <v>19</v>
      </c>
    </row>
    <row r="23" spans="1:6" ht="19.5">
      <c r="A23" s="185">
        <v>20</v>
      </c>
      <c r="B23" s="157"/>
      <c r="C23" s="201"/>
      <c r="D23" s="161">
        <f t="shared" si="0"/>
        <v>0</v>
      </c>
      <c r="E23" s="182">
        <f>SUM($D$3:D23)</f>
        <v>0</v>
      </c>
      <c r="F23" s="183">
        <f t="shared" si="1"/>
        <v>20</v>
      </c>
    </row>
    <row r="24" spans="1:6" ht="19.5">
      <c r="A24" s="185">
        <v>21</v>
      </c>
      <c r="B24" s="233"/>
      <c r="C24" s="201"/>
      <c r="D24" s="161">
        <f t="shared" si="0"/>
        <v>0</v>
      </c>
      <c r="E24" s="182">
        <f>SUM($D$3:D24)</f>
        <v>0</v>
      </c>
      <c r="F24" s="183">
        <f t="shared" si="1"/>
        <v>21</v>
      </c>
    </row>
    <row r="25" spans="1:6" ht="19.5">
      <c r="A25" s="185">
        <v>22</v>
      </c>
      <c r="B25" s="233"/>
      <c r="C25" s="201"/>
      <c r="D25" s="161">
        <f t="shared" si="0"/>
        <v>0</v>
      </c>
      <c r="E25" s="182">
        <f>SUM($D$3:D25)</f>
        <v>0</v>
      </c>
      <c r="F25" s="183">
        <f t="shared" si="1"/>
        <v>22</v>
      </c>
    </row>
    <row r="26" spans="1:6" ht="19.5">
      <c r="A26" s="185">
        <v>23</v>
      </c>
      <c r="B26" s="233"/>
      <c r="C26" s="201"/>
      <c r="D26" s="161">
        <f t="shared" si="0"/>
        <v>0</v>
      </c>
      <c r="E26" s="182">
        <f>SUM($D$3:D26)</f>
        <v>0</v>
      </c>
      <c r="F26" s="183">
        <f t="shared" si="1"/>
        <v>23</v>
      </c>
    </row>
    <row r="27" spans="1:6" ht="19.5">
      <c r="A27" s="185">
        <v>24</v>
      </c>
      <c r="B27" s="157"/>
      <c r="C27" s="201"/>
      <c r="D27" s="161">
        <f t="shared" si="0"/>
        <v>0</v>
      </c>
      <c r="E27" s="182">
        <f>SUM($D$3:D27)</f>
        <v>0</v>
      </c>
      <c r="F27" s="183">
        <f t="shared" si="1"/>
        <v>24</v>
      </c>
    </row>
    <row r="28" spans="1:6" ht="19.5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0</v>
      </c>
    </row>
    <row r="31" spans="1:6" ht="19.5">
      <c r="A31" s="482" t="s">
        <v>465</v>
      </c>
      <c r="B31" s="483"/>
      <c r="C31" s="484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A3" sqref="A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8" t="s">
        <v>245</v>
      </c>
      <c r="B1" s="478"/>
      <c r="C1" s="478"/>
      <c r="F1" s="158">
        <f>P!L3</f>
        <v>45866</v>
      </c>
    </row>
    <row r="2" spans="1:6" ht="29.25" customHeight="1">
      <c r="A2" s="485" t="s">
        <v>485</v>
      </c>
      <c r="B2" s="485"/>
      <c r="C2" s="485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/>
      <c r="C4" s="201"/>
      <c r="D4" s="161">
        <f>C4</f>
        <v>0</v>
      </c>
      <c r="E4" s="175">
        <f>SUM($D$3:D4)</f>
        <v>0</v>
      </c>
      <c r="F4" s="165">
        <f>A4</f>
        <v>1</v>
      </c>
    </row>
    <row r="5" spans="1:6">
      <c r="A5" s="185">
        <v>2</v>
      </c>
      <c r="B5" s="157"/>
      <c r="C5" s="201"/>
      <c r="D5" s="161">
        <f t="shared" ref="D5:D23" si="0">C5</f>
        <v>0</v>
      </c>
      <c r="E5" s="175">
        <f>SUM($D$3:D5)</f>
        <v>0</v>
      </c>
      <c r="F5" s="165">
        <f t="shared" ref="F5:F20" si="1">A5</f>
        <v>2</v>
      </c>
    </row>
    <row r="6" spans="1:6">
      <c r="A6" s="185">
        <v>3</v>
      </c>
      <c r="B6" s="157"/>
      <c r="C6" s="201"/>
      <c r="D6" s="161">
        <f t="shared" si="0"/>
        <v>0</v>
      </c>
      <c r="E6" s="175">
        <f>SUM($D$3:D6)</f>
        <v>0</v>
      </c>
      <c r="F6" s="165">
        <f t="shared" si="1"/>
        <v>3</v>
      </c>
    </row>
    <row r="7" spans="1:6">
      <c r="A7" s="185">
        <v>4</v>
      </c>
      <c r="B7" s="157"/>
      <c r="C7" s="201"/>
      <c r="D7" s="161">
        <f t="shared" si="0"/>
        <v>0</v>
      </c>
      <c r="E7" s="175">
        <f>SUM($D$3:D7)</f>
        <v>0</v>
      </c>
      <c r="F7" s="165">
        <f t="shared" si="1"/>
        <v>4</v>
      </c>
    </row>
    <row r="8" spans="1:6">
      <c r="A8" s="185">
        <v>5</v>
      </c>
      <c r="B8" s="157"/>
      <c r="C8" s="201"/>
      <c r="D8" s="161">
        <f t="shared" si="0"/>
        <v>0</v>
      </c>
      <c r="E8" s="175">
        <f>SUM($D$3:D8)</f>
        <v>0</v>
      </c>
      <c r="F8" s="165">
        <f t="shared" si="1"/>
        <v>5</v>
      </c>
    </row>
    <row r="9" spans="1:6">
      <c r="A9" s="185">
        <v>6</v>
      </c>
      <c r="B9" s="316"/>
      <c r="C9" s="201"/>
      <c r="D9" s="161">
        <f t="shared" si="0"/>
        <v>0</v>
      </c>
      <c r="E9" s="175">
        <f>SUM($D$3:D9)</f>
        <v>0</v>
      </c>
      <c r="F9" s="165">
        <f t="shared" si="1"/>
        <v>6</v>
      </c>
    </row>
    <row r="10" spans="1:6">
      <c r="A10" s="185">
        <v>7</v>
      </c>
      <c r="B10" s="157"/>
      <c r="C10" s="201"/>
      <c r="D10" s="161">
        <f t="shared" si="0"/>
        <v>0</v>
      </c>
      <c r="E10" s="175">
        <f>SUM($D$3:D10)</f>
        <v>0</v>
      </c>
      <c r="F10" s="165">
        <f t="shared" si="1"/>
        <v>7</v>
      </c>
    </row>
    <row r="11" spans="1:6">
      <c r="A11" s="185">
        <v>8</v>
      </c>
      <c r="B11" s="157"/>
      <c r="C11" s="201"/>
      <c r="D11" s="184">
        <f t="shared" si="0"/>
        <v>0</v>
      </c>
      <c r="E11" s="175">
        <f>SUM($D$3:D11)</f>
        <v>0</v>
      </c>
      <c r="F11" s="165">
        <f t="shared" si="1"/>
        <v>8</v>
      </c>
    </row>
    <row r="12" spans="1:6">
      <c r="A12" s="185">
        <v>9</v>
      </c>
      <c r="B12" s="157"/>
      <c r="C12" s="201"/>
      <c r="D12" s="184">
        <f t="shared" si="0"/>
        <v>0</v>
      </c>
      <c r="E12" s="175">
        <f>SUM($D$3:D12)</f>
        <v>0</v>
      </c>
      <c r="F12" s="165">
        <f t="shared" si="1"/>
        <v>9</v>
      </c>
    </row>
    <row r="13" spans="1:6">
      <c r="A13" s="185">
        <v>10</v>
      </c>
      <c r="B13" s="157"/>
      <c r="C13" s="201"/>
      <c r="D13" s="184">
        <f t="shared" si="0"/>
        <v>0</v>
      </c>
      <c r="E13" s="175">
        <f>SUM($D$3:D13)</f>
        <v>0</v>
      </c>
      <c r="F13" s="165">
        <f t="shared" si="1"/>
        <v>10</v>
      </c>
    </row>
    <row r="14" spans="1:6">
      <c r="A14" s="185">
        <v>11</v>
      </c>
      <c r="B14" s="157"/>
      <c r="C14" s="201"/>
      <c r="D14" s="184">
        <f t="shared" si="0"/>
        <v>0</v>
      </c>
      <c r="E14" s="175">
        <f>SUM($D$3:D14)</f>
        <v>0</v>
      </c>
      <c r="F14" s="165">
        <f t="shared" si="1"/>
        <v>11</v>
      </c>
    </row>
    <row r="15" spans="1:6">
      <c r="A15" s="185">
        <v>12</v>
      </c>
      <c r="B15" s="157"/>
      <c r="C15" s="201"/>
      <c r="D15" s="184">
        <f t="shared" si="0"/>
        <v>0</v>
      </c>
      <c r="E15" s="175">
        <f>SUM($D$3:D15)</f>
        <v>0</v>
      </c>
      <c r="F15" s="165">
        <f t="shared" si="1"/>
        <v>12</v>
      </c>
    </row>
    <row r="16" spans="1:6">
      <c r="A16" s="185">
        <v>13</v>
      </c>
      <c r="B16" s="157"/>
      <c r="C16" s="201"/>
      <c r="D16" s="184">
        <f t="shared" si="0"/>
        <v>0</v>
      </c>
      <c r="E16" s="175">
        <f>SUM($D$3:D16)</f>
        <v>0</v>
      </c>
      <c r="F16" s="165"/>
    </row>
    <row r="17" spans="1:6">
      <c r="A17" s="185">
        <v>14</v>
      </c>
      <c r="B17" s="157"/>
      <c r="C17" s="201"/>
      <c r="D17" s="184">
        <f t="shared" si="0"/>
        <v>0</v>
      </c>
      <c r="E17" s="175">
        <f>SUM($D$3:D17)</f>
        <v>0</v>
      </c>
      <c r="F17" s="165">
        <f t="shared" si="1"/>
        <v>14</v>
      </c>
    </row>
    <row r="18" spans="1:6">
      <c r="A18" s="185">
        <v>15</v>
      </c>
      <c r="B18" s="157"/>
      <c r="C18" s="201"/>
      <c r="D18" s="184">
        <f t="shared" si="0"/>
        <v>0</v>
      </c>
      <c r="E18" s="175">
        <f>SUM($D$3:D18)</f>
        <v>0</v>
      </c>
      <c r="F18" s="165">
        <f t="shared" si="1"/>
        <v>15</v>
      </c>
    </row>
    <row r="19" spans="1:6">
      <c r="A19" s="185">
        <v>16</v>
      </c>
      <c r="B19" s="157"/>
      <c r="C19" s="201"/>
      <c r="D19" s="184">
        <f t="shared" si="0"/>
        <v>0</v>
      </c>
      <c r="E19" s="175">
        <f>SUM($D$3:D19)</f>
        <v>0</v>
      </c>
      <c r="F19" s="165">
        <f t="shared" si="1"/>
        <v>16</v>
      </c>
    </row>
    <row r="20" spans="1:6">
      <c r="A20" s="185">
        <v>17</v>
      </c>
      <c r="B20" s="157"/>
      <c r="C20" s="201"/>
      <c r="D20" s="184">
        <f t="shared" si="0"/>
        <v>0</v>
      </c>
      <c r="E20" s="175">
        <f>SUM($D$3:D20)</f>
        <v>0</v>
      </c>
      <c r="F20" s="165">
        <f t="shared" si="1"/>
        <v>17</v>
      </c>
    </row>
    <row r="21" spans="1:6">
      <c r="A21" s="185">
        <v>18</v>
      </c>
      <c r="B21" s="251"/>
      <c r="C21" s="201"/>
      <c r="D21" s="184">
        <f t="shared" si="0"/>
        <v>0</v>
      </c>
      <c r="E21" s="175">
        <f>SUM($D$3:D21)</f>
        <v>0</v>
      </c>
      <c r="F21" s="165"/>
    </row>
    <row r="22" spans="1:6">
      <c r="A22" s="185">
        <v>19</v>
      </c>
      <c r="B22" s="251"/>
      <c r="C22" s="201"/>
      <c r="D22" s="184">
        <f t="shared" si="0"/>
        <v>0</v>
      </c>
      <c r="E22" s="175">
        <f>SUM($D$3:D22)</f>
        <v>0</v>
      </c>
      <c r="F22" s="165"/>
    </row>
    <row r="23" spans="1:6">
      <c r="A23" s="185">
        <v>20</v>
      </c>
      <c r="B23" s="251"/>
      <c r="C23" s="201"/>
      <c r="D23" s="184">
        <f t="shared" si="0"/>
        <v>0</v>
      </c>
      <c r="E23" s="175">
        <f>SUM($D$3:D23)</f>
        <v>0</v>
      </c>
      <c r="F23" s="165"/>
    </row>
    <row r="24" spans="1:6">
      <c r="A24" s="185"/>
      <c r="B24" s="167" t="s">
        <v>243</v>
      </c>
      <c r="C24" s="168">
        <f>SUM(C4:C23)</f>
        <v>0</v>
      </c>
    </row>
    <row r="25" spans="1:6">
      <c r="A25" s="482" t="s">
        <v>459</v>
      </c>
      <c r="B25" s="483"/>
      <c r="C25" s="484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8" t="s">
        <v>245</v>
      </c>
      <c r="B1" s="478"/>
      <c r="C1" s="478"/>
      <c r="G1" s="158">
        <f>P!N3</f>
        <v>45867</v>
      </c>
    </row>
    <row r="2" spans="1:7" ht="39.75" customHeight="1">
      <c r="A2" s="485" t="s">
        <v>486</v>
      </c>
      <c r="B2" s="485"/>
      <c r="C2" s="485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/>
      <c r="C4" s="201"/>
      <c r="D4" s="174">
        <f>C4</f>
        <v>0</v>
      </c>
      <c r="E4" s="175">
        <f>SUM($D$3:D4)</f>
        <v>0</v>
      </c>
      <c r="F4" s="187">
        <f>A4</f>
        <v>1</v>
      </c>
      <c r="G4" s="188"/>
    </row>
    <row r="5" spans="1:7" ht="19.5">
      <c r="A5" s="185">
        <v>2</v>
      </c>
      <c r="B5" s="317"/>
      <c r="C5" s="201"/>
      <c r="D5" s="174">
        <f t="shared" ref="D5:D19" si="0">C5</f>
        <v>0</v>
      </c>
      <c r="E5" s="175">
        <f>SUM($D$3:D5)</f>
        <v>0</v>
      </c>
      <c r="F5" s="187">
        <f t="shared" ref="F5:F19" si="1">A5</f>
        <v>2</v>
      </c>
    </row>
    <row r="6" spans="1:7" ht="19.5">
      <c r="A6" s="185">
        <v>3</v>
      </c>
      <c r="B6" s="317"/>
      <c r="C6" s="201"/>
      <c r="D6" s="174">
        <f t="shared" si="0"/>
        <v>0</v>
      </c>
      <c r="E6" s="175">
        <f>SUM($D$3:D6)</f>
        <v>0</v>
      </c>
      <c r="F6" s="187">
        <f t="shared" si="1"/>
        <v>3</v>
      </c>
    </row>
    <row r="7" spans="1:7" ht="19.5">
      <c r="A7" s="185">
        <v>4</v>
      </c>
      <c r="B7" s="317"/>
      <c r="C7" s="201"/>
      <c r="D7" s="174">
        <f t="shared" si="0"/>
        <v>0</v>
      </c>
      <c r="E7" s="175">
        <f>SUM($D$3:D7)</f>
        <v>0</v>
      </c>
      <c r="F7" s="187">
        <f t="shared" si="1"/>
        <v>4</v>
      </c>
    </row>
    <row r="8" spans="1:7" ht="19.5">
      <c r="A8" s="185">
        <v>5</v>
      </c>
      <c r="B8" s="317"/>
      <c r="C8" s="201"/>
      <c r="D8" s="174">
        <f t="shared" si="0"/>
        <v>0</v>
      </c>
      <c r="E8" s="175">
        <f>SUM($D$3:D8)</f>
        <v>0</v>
      </c>
      <c r="F8" s="187">
        <f t="shared" si="1"/>
        <v>5</v>
      </c>
    </row>
    <row r="9" spans="1:7" ht="19.5">
      <c r="A9" s="185">
        <v>6</v>
      </c>
      <c r="B9" s="317"/>
      <c r="C9" s="201"/>
      <c r="D9" s="174">
        <f t="shared" si="0"/>
        <v>0</v>
      </c>
      <c r="E9" s="175">
        <f>SUM($D$3:D9)</f>
        <v>0</v>
      </c>
      <c r="F9" s="187">
        <f t="shared" si="1"/>
        <v>6</v>
      </c>
    </row>
    <row r="10" spans="1:7" ht="19.5">
      <c r="A10" s="185">
        <v>7</v>
      </c>
      <c r="B10" s="157"/>
      <c r="C10" s="201"/>
      <c r="D10" s="174">
        <f t="shared" si="0"/>
        <v>0</v>
      </c>
      <c r="E10" s="175">
        <f>SUM($D$3:D10)</f>
        <v>0</v>
      </c>
      <c r="F10" s="187">
        <f t="shared" si="1"/>
        <v>7</v>
      </c>
    </row>
    <row r="11" spans="1:7" ht="19.5">
      <c r="A11" s="185">
        <v>8</v>
      </c>
      <c r="B11" s="157"/>
      <c r="C11" s="201"/>
      <c r="D11" s="174">
        <f t="shared" si="0"/>
        <v>0</v>
      </c>
      <c r="E11" s="175">
        <f>SUM($D$3:D11)</f>
        <v>0</v>
      </c>
      <c r="F11" s="187">
        <f t="shared" si="1"/>
        <v>8</v>
      </c>
    </row>
    <row r="12" spans="1:7" ht="19.5">
      <c r="A12" s="185">
        <v>9</v>
      </c>
      <c r="B12" s="157"/>
      <c r="C12" s="201"/>
      <c r="D12" s="174">
        <f t="shared" si="0"/>
        <v>0</v>
      </c>
      <c r="E12" s="175">
        <f>SUM($D$3:D12)</f>
        <v>0</v>
      </c>
      <c r="F12" s="187">
        <f t="shared" si="1"/>
        <v>9</v>
      </c>
    </row>
    <row r="13" spans="1:7" ht="19.5">
      <c r="A13" s="185">
        <v>10</v>
      </c>
      <c r="B13" s="157"/>
      <c r="C13" s="201"/>
      <c r="D13" s="174">
        <f t="shared" si="0"/>
        <v>0</v>
      </c>
      <c r="E13" s="175">
        <f>SUM($D$3:D13)</f>
        <v>0</v>
      </c>
      <c r="F13" s="187">
        <f t="shared" si="1"/>
        <v>10</v>
      </c>
    </row>
    <row r="14" spans="1:7" ht="19.5">
      <c r="A14" s="185">
        <v>11</v>
      </c>
      <c r="B14" s="157"/>
      <c r="C14" s="201"/>
      <c r="D14" s="174">
        <f t="shared" si="0"/>
        <v>0</v>
      </c>
      <c r="E14" s="175">
        <f>SUM($D$3:D14)</f>
        <v>0</v>
      </c>
      <c r="F14" s="187">
        <f t="shared" si="1"/>
        <v>11</v>
      </c>
    </row>
    <row r="15" spans="1:7" ht="19.5">
      <c r="A15" s="185">
        <v>12</v>
      </c>
      <c r="B15" s="157"/>
      <c r="C15" s="201"/>
      <c r="D15" s="174">
        <f t="shared" si="0"/>
        <v>0</v>
      </c>
      <c r="E15" s="175">
        <f>SUM($D$3:D15)</f>
        <v>0</v>
      </c>
      <c r="F15" s="187">
        <f t="shared" si="1"/>
        <v>12</v>
      </c>
    </row>
    <row r="16" spans="1:7" ht="19.5">
      <c r="A16" s="185">
        <v>13</v>
      </c>
      <c r="B16" s="157"/>
      <c r="C16" s="201"/>
      <c r="D16" s="174">
        <f t="shared" si="0"/>
        <v>0</v>
      </c>
      <c r="E16" s="175">
        <f>SUM($D$3:D16)</f>
        <v>0</v>
      </c>
      <c r="F16" s="187">
        <f t="shared" si="1"/>
        <v>13</v>
      </c>
    </row>
    <row r="17" spans="1:6" ht="19.5">
      <c r="A17" s="185">
        <v>14</v>
      </c>
      <c r="B17" s="157"/>
      <c r="C17" s="201"/>
      <c r="D17" s="174">
        <f t="shared" si="0"/>
        <v>0</v>
      </c>
      <c r="E17" s="175">
        <f>SUM($D$3:D17)</f>
        <v>0</v>
      </c>
      <c r="F17" s="187">
        <f t="shared" si="1"/>
        <v>14</v>
      </c>
    </row>
    <row r="18" spans="1:6" ht="19.5">
      <c r="A18" s="185">
        <v>15</v>
      </c>
      <c r="B18" s="157"/>
      <c r="C18" s="201"/>
      <c r="D18" s="174">
        <f t="shared" si="0"/>
        <v>0</v>
      </c>
      <c r="E18" s="175">
        <f>SUM($D$3:D18)</f>
        <v>0</v>
      </c>
      <c r="F18" s="187">
        <f t="shared" si="1"/>
        <v>15</v>
      </c>
    </row>
    <row r="19" spans="1:6" ht="19.5">
      <c r="A19" s="185">
        <v>16</v>
      </c>
      <c r="B19" s="157"/>
      <c r="C19" s="201"/>
      <c r="D19" s="174">
        <f t="shared" si="0"/>
        <v>0</v>
      </c>
      <c r="E19" s="175">
        <f>SUM($D$3:D19)</f>
        <v>0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0</v>
      </c>
    </row>
    <row r="21" spans="1:6" ht="19.5">
      <c r="A21" s="482" t="s">
        <v>460</v>
      </c>
      <c r="B21" s="483"/>
      <c r="C21" s="484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8" t="s">
        <v>245</v>
      </c>
      <c r="B1" s="478"/>
      <c r="C1" s="478"/>
      <c r="G1" s="158">
        <f>P!P3</f>
        <v>45868</v>
      </c>
    </row>
    <row r="2" spans="1:7" ht="31.5" customHeight="1">
      <c r="A2" s="485" t="s">
        <v>487</v>
      </c>
      <c r="B2" s="485"/>
      <c r="C2" s="485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0</v>
      </c>
      <c r="B4" s="318"/>
      <c r="C4" s="201"/>
      <c r="D4" s="161">
        <f t="shared" ref="D4:D39" si="0">C4</f>
        <v>0</v>
      </c>
      <c r="E4" s="175">
        <f>SUM($D$3:D4)</f>
        <v>0</v>
      </c>
      <c r="F4" s="190">
        <f>A4</f>
        <v>0</v>
      </c>
    </row>
    <row r="5" spans="1:7">
      <c r="A5" s="185">
        <f>SUBTOTAL(103,B$4:B5)</f>
        <v>0</v>
      </c>
      <c r="B5" s="318"/>
      <c r="C5" s="201"/>
      <c r="D5" s="161">
        <f t="shared" si="0"/>
        <v>0</v>
      </c>
      <c r="E5" s="175">
        <f>SUM($D$3:D5)</f>
        <v>0</v>
      </c>
      <c r="F5" s="190">
        <f t="shared" ref="F5:F16" si="1">A5</f>
        <v>0</v>
      </c>
    </row>
    <row r="6" spans="1:7">
      <c r="A6" s="185">
        <f>SUBTOTAL(103,B$4:B6)</f>
        <v>0</v>
      </c>
      <c r="B6" s="318"/>
      <c r="C6" s="201"/>
      <c r="D6" s="161">
        <f t="shared" si="0"/>
        <v>0</v>
      </c>
      <c r="E6" s="175">
        <f>SUM($D$3:D6)</f>
        <v>0</v>
      </c>
      <c r="F6" s="190">
        <f t="shared" si="1"/>
        <v>0</v>
      </c>
    </row>
    <row r="7" spans="1:7">
      <c r="A7" s="185">
        <f>SUBTOTAL(103,B$4:B7)</f>
        <v>0</v>
      </c>
      <c r="B7" s="318"/>
      <c r="C7" s="201"/>
      <c r="D7" s="161">
        <f t="shared" si="0"/>
        <v>0</v>
      </c>
      <c r="E7" s="175">
        <f>SUM($D$3:D7)</f>
        <v>0</v>
      </c>
      <c r="F7" s="190">
        <f t="shared" si="1"/>
        <v>0</v>
      </c>
    </row>
    <row r="8" spans="1:7">
      <c r="A8" s="185">
        <f>SUBTOTAL(103,B$4:B8)</f>
        <v>0</v>
      </c>
      <c r="B8" s="157"/>
      <c r="C8" s="201"/>
      <c r="D8" s="161">
        <f t="shared" si="0"/>
        <v>0</v>
      </c>
      <c r="E8" s="175">
        <f>SUM($D$3:D8)</f>
        <v>0</v>
      </c>
      <c r="F8" s="190">
        <f t="shared" si="1"/>
        <v>0</v>
      </c>
    </row>
    <row r="9" spans="1:7">
      <c r="A9" s="185">
        <f>SUBTOTAL(103,B$4:B9)</f>
        <v>0</v>
      </c>
      <c r="B9" s="157"/>
      <c r="C9" s="201"/>
      <c r="D9" s="161">
        <f t="shared" si="0"/>
        <v>0</v>
      </c>
      <c r="E9" s="175">
        <f>SUM($D$3:D9)</f>
        <v>0</v>
      </c>
      <c r="F9" s="190">
        <f t="shared" si="1"/>
        <v>0</v>
      </c>
    </row>
    <row r="10" spans="1:7">
      <c r="A10" s="185">
        <f>SUBTOTAL(103,B$4:B10)</f>
        <v>0</v>
      </c>
      <c r="B10" s="157"/>
      <c r="C10" s="201"/>
      <c r="D10" s="161">
        <f t="shared" si="0"/>
        <v>0</v>
      </c>
      <c r="E10" s="175">
        <f>SUM($D$3:D10)</f>
        <v>0</v>
      </c>
      <c r="F10" s="190">
        <f t="shared" si="1"/>
        <v>0</v>
      </c>
    </row>
    <row r="11" spans="1:7">
      <c r="A11" s="185">
        <f>SUBTOTAL(103,B$4:B11)</f>
        <v>0</v>
      </c>
      <c r="B11" s="157"/>
      <c r="C11" s="201"/>
      <c r="D11" s="161">
        <f t="shared" si="0"/>
        <v>0</v>
      </c>
      <c r="E11" s="175">
        <f>SUM($D$3:D11)</f>
        <v>0</v>
      </c>
      <c r="F11" s="190">
        <f t="shared" si="1"/>
        <v>0</v>
      </c>
    </row>
    <row r="12" spans="1:7">
      <c r="A12" s="185">
        <f>SUBTOTAL(103,B$4:B12)</f>
        <v>0</v>
      </c>
      <c r="B12" s="157"/>
      <c r="C12" s="201"/>
      <c r="D12" s="161">
        <f t="shared" si="0"/>
        <v>0</v>
      </c>
      <c r="E12" s="175">
        <f>SUM($D$3:D12)</f>
        <v>0</v>
      </c>
      <c r="F12" s="190">
        <f t="shared" si="1"/>
        <v>0</v>
      </c>
    </row>
    <row r="13" spans="1:7">
      <c r="A13" s="185">
        <f>SUBTOTAL(103,B$4:B13)</f>
        <v>0</v>
      </c>
      <c r="B13" s="403"/>
      <c r="C13" s="201"/>
      <c r="D13" s="161">
        <f t="shared" si="0"/>
        <v>0</v>
      </c>
      <c r="E13" s="175">
        <f>SUM($D$3:D13)</f>
        <v>0</v>
      </c>
      <c r="F13" s="190">
        <f t="shared" si="1"/>
        <v>0</v>
      </c>
    </row>
    <row r="14" spans="1:7">
      <c r="A14" s="185">
        <f>SUBTOTAL(103,B$4:B14)</f>
        <v>0</v>
      </c>
      <c r="B14" s="157"/>
      <c r="C14" s="201"/>
      <c r="D14" s="161">
        <f t="shared" si="0"/>
        <v>0</v>
      </c>
      <c r="E14" s="175">
        <f>SUM($D$3:D14)</f>
        <v>0</v>
      </c>
      <c r="F14" s="190">
        <f t="shared" si="1"/>
        <v>0</v>
      </c>
    </row>
    <row r="15" spans="1:7">
      <c r="A15" s="185">
        <f>SUBTOTAL(103,B$4:B15)</f>
        <v>0</v>
      </c>
      <c r="B15" s="202"/>
      <c r="C15" s="168"/>
      <c r="D15" s="161">
        <f t="shared" si="0"/>
        <v>0</v>
      </c>
      <c r="E15" s="175">
        <f>SUM($D$3:D15)</f>
        <v>0</v>
      </c>
      <c r="F15" s="190">
        <f t="shared" si="1"/>
        <v>0</v>
      </c>
    </row>
    <row r="16" spans="1:7">
      <c r="A16" s="185">
        <f>SUBTOTAL(103,B$4:B16)</f>
        <v>0</v>
      </c>
      <c r="B16" s="157"/>
      <c r="C16" s="201"/>
      <c r="D16" s="161">
        <f t="shared" si="0"/>
        <v>0</v>
      </c>
      <c r="E16" s="175">
        <f>SUM($D$3:D16)</f>
        <v>0</v>
      </c>
      <c r="F16" s="190">
        <f t="shared" si="1"/>
        <v>0</v>
      </c>
    </row>
    <row r="17" spans="1:6">
      <c r="A17" s="185">
        <f>SUBTOTAL(103,B$4:B17)</f>
        <v>0</v>
      </c>
      <c r="B17" s="157"/>
      <c r="C17" s="201"/>
      <c r="D17" s="161">
        <f t="shared" si="0"/>
        <v>0</v>
      </c>
      <c r="E17" s="175">
        <f>SUM($D$3:D17)</f>
        <v>0</v>
      </c>
      <c r="F17" s="190">
        <f t="shared" ref="F17:F39" si="2">A17</f>
        <v>0</v>
      </c>
    </row>
    <row r="18" spans="1:6">
      <c r="A18" s="185">
        <f>SUBTOTAL(103,B$4:B18)</f>
        <v>0</v>
      </c>
      <c r="B18" s="157"/>
      <c r="C18" s="201"/>
      <c r="D18" s="161">
        <f t="shared" si="0"/>
        <v>0</v>
      </c>
      <c r="E18" s="175">
        <f>SUM($D$3:D18)</f>
        <v>0</v>
      </c>
      <c r="F18" s="190">
        <f t="shared" si="2"/>
        <v>0</v>
      </c>
    </row>
    <row r="19" spans="1:6">
      <c r="A19" s="185">
        <f>SUBTOTAL(103,B$4:B19)</f>
        <v>0</v>
      </c>
      <c r="B19" s="157"/>
      <c r="C19" s="201"/>
      <c r="D19" s="161">
        <f t="shared" si="0"/>
        <v>0</v>
      </c>
      <c r="E19" s="175">
        <f>SUM($D$3:D19)</f>
        <v>0</v>
      </c>
      <c r="F19" s="190">
        <f t="shared" si="2"/>
        <v>0</v>
      </c>
    </row>
    <row r="20" spans="1:6">
      <c r="A20" s="185">
        <f>SUBTOTAL(103,B$4:B20)</f>
        <v>0</v>
      </c>
      <c r="B20" s="157"/>
      <c r="C20" s="201"/>
      <c r="D20" s="161">
        <f t="shared" si="0"/>
        <v>0</v>
      </c>
      <c r="E20" s="175">
        <f>SUM($D$3:D20)</f>
        <v>0</v>
      </c>
      <c r="F20" s="190">
        <f t="shared" si="2"/>
        <v>0</v>
      </c>
    </row>
    <row r="21" spans="1:6">
      <c r="A21" s="185">
        <f>SUBTOTAL(103,B$4:B21)</f>
        <v>0</v>
      </c>
      <c r="B21" s="157"/>
      <c r="C21" s="201"/>
      <c r="D21" s="161">
        <f t="shared" si="0"/>
        <v>0</v>
      </c>
      <c r="E21" s="175">
        <f>SUM($D$3:D21)</f>
        <v>0</v>
      </c>
      <c r="F21" s="190">
        <f t="shared" si="2"/>
        <v>0</v>
      </c>
    </row>
    <row r="22" spans="1:6">
      <c r="A22" s="185">
        <f>SUBTOTAL(103,B$4:B22)</f>
        <v>0</v>
      </c>
      <c r="B22" s="157"/>
      <c r="C22" s="201"/>
      <c r="D22" s="161">
        <f t="shared" si="0"/>
        <v>0</v>
      </c>
      <c r="E22" s="175">
        <f>SUM($D$3:D22)</f>
        <v>0</v>
      </c>
      <c r="F22" s="190">
        <f t="shared" si="2"/>
        <v>0</v>
      </c>
    </row>
    <row r="23" spans="1:6">
      <c r="A23" s="185">
        <f>SUBTOTAL(103,B$4:B23)</f>
        <v>0</v>
      </c>
      <c r="B23" s="157"/>
      <c r="C23" s="201"/>
      <c r="D23" s="161">
        <f t="shared" si="0"/>
        <v>0</v>
      </c>
      <c r="E23" s="175">
        <f>SUM($D$3:D23)</f>
        <v>0</v>
      </c>
      <c r="F23" s="190">
        <f t="shared" si="2"/>
        <v>0</v>
      </c>
    </row>
    <row r="24" spans="1:6">
      <c r="A24" s="185">
        <f>SUBTOTAL(103,B$4:B24)</f>
        <v>0</v>
      </c>
      <c r="B24" s="157"/>
      <c r="C24" s="201"/>
      <c r="D24" s="161">
        <f t="shared" si="0"/>
        <v>0</v>
      </c>
      <c r="E24" s="175">
        <f>SUM($D$3:D24)</f>
        <v>0</v>
      </c>
      <c r="F24" s="190">
        <f t="shared" si="2"/>
        <v>0</v>
      </c>
    </row>
    <row r="25" spans="1:6">
      <c r="A25" s="185">
        <f>SUBTOTAL(103,B$4:B25)</f>
        <v>0</v>
      </c>
      <c r="B25" s="157"/>
      <c r="C25" s="201"/>
      <c r="D25" s="161">
        <f t="shared" si="0"/>
        <v>0</v>
      </c>
      <c r="E25" s="175">
        <f>SUM($D$3:D25)</f>
        <v>0</v>
      </c>
      <c r="F25" s="190">
        <f t="shared" si="2"/>
        <v>0</v>
      </c>
    </row>
    <row r="26" spans="1:6">
      <c r="A26" s="185">
        <f>SUBTOTAL(103,B$4:B26)</f>
        <v>0</v>
      </c>
      <c r="B26" s="157"/>
      <c r="C26" s="201"/>
      <c r="D26" s="161">
        <f t="shared" si="0"/>
        <v>0</v>
      </c>
      <c r="E26" s="175">
        <f>SUM($D$3:D26)</f>
        <v>0</v>
      </c>
      <c r="F26" s="190">
        <f t="shared" si="2"/>
        <v>0</v>
      </c>
    </row>
    <row r="27" spans="1:6">
      <c r="A27" s="185">
        <f>SUBTOTAL(103,B$4:B27)</f>
        <v>0</v>
      </c>
      <c r="B27" s="157"/>
      <c r="C27" s="201"/>
      <c r="D27" s="161">
        <f t="shared" si="0"/>
        <v>0</v>
      </c>
      <c r="E27" s="175">
        <f>SUM($D$3:D27)</f>
        <v>0</v>
      </c>
      <c r="F27" s="190">
        <f t="shared" si="2"/>
        <v>0</v>
      </c>
    </row>
    <row r="28" spans="1:6">
      <c r="A28" s="185">
        <f>SUBTOTAL(103,B$4:B28)</f>
        <v>0</v>
      </c>
      <c r="B28" s="157"/>
      <c r="C28" s="201"/>
      <c r="D28" s="161">
        <f t="shared" si="0"/>
        <v>0</v>
      </c>
      <c r="E28" s="175">
        <f>SUM($D$3:D28)</f>
        <v>0</v>
      </c>
      <c r="F28" s="190">
        <f t="shared" si="2"/>
        <v>0</v>
      </c>
    </row>
    <row r="29" spans="1:6">
      <c r="A29" s="185">
        <f>SUBTOTAL(103,B$4:B29)</f>
        <v>0</v>
      </c>
      <c r="B29" s="157"/>
      <c r="C29" s="201"/>
      <c r="D29" s="161">
        <f t="shared" si="0"/>
        <v>0</v>
      </c>
      <c r="E29" s="175">
        <f>SUM($D$3:D29)</f>
        <v>0</v>
      </c>
      <c r="F29" s="190">
        <f t="shared" si="2"/>
        <v>0</v>
      </c>
    </row>
    <row r="30" spans="1:6">
      <c r="A30" s="185">
        <f>SUBTOTAL(103,B$4:B30)</f>
        <v>0</v>
      </c>
      <c r="B30" s="157"/>
      <c r="C30" s="201"/>
      <c r="D30" s="161">
        <f t="shared" si="0"/>
        <v>0</v>
      </c>
      <c r="E30" s="175">
        <f>SUM($D$3:D30)</f>
        <v>0</v>
      </c>
      <c r="F30" s="190">
        <f t="shared" si="2"/>
        <v>0</v>
      </c>
    </row>
    <row r="31" spans="1:6">
      <c r="A31" s="185">
        <f>SUBTOTAL(103,B$4:B31)</f>
        <v>0</v>
      </c>
      <c r="B31" s="157"/>
      <c r="C31" s="201"/>
      <c r="D31" s="161">
        <f t="shared" si="0"/>
        <v>0</v>
      </c>
      <c r="E31" s="175">
        <f>SUM($D$3:D31)</f>
        <v>0</v>
      </c>
      <c r="F31" s="190">
        <f t="shared" si="2"/>
        <v>0</v>
      </c>
    </row>
    <row r="32" spans="1:6">
      <c r="A32" s="185">
        <f>SUBTOTAL(103,B$4:B32)</f>
        <v>0</v>
      </c>
      <c r="B32" s="157"/>
      <c r="C32" s="201"/>
      <c r="D32" s="161">
        <f t="shared" si="0"/>
        <v>0</v>
      </c>
      <c r="E32" s="175">
        <f>SUM($D$3:D32)</f>
        <v>0</v>
      </c>
      <c r="F32" s="190">
        <f t="shared" si="2"/>
        <v>0</v>
      </c>
    </row>
    <row r="33" spans="1:6">
      <c r="A33" s="185">
        <f>SUBTOTAL(103,B$4:B33)</f>
        <v>0</v>
      </c>
      <c r="B33" s="157"/>
      <c r="C33" s="201"/>
      <c r="D33" s="161">
        <f t="shared" si="0"/>
        <v>0</v>
      </c>
      <c r="E33" s="175">
        <f>SUM($D$3:D33)</f>
        <v>0</v>
      </c>
      <c r="F33" s="190">
        <f t="shared" si="2"/>
        <v>0</v>
      </c>
    </row>
    <row r="34" spans="1:6">
      <c r="A34" s="185">
        <f>SUBTOTAL(103,B$4:B34)</f>
        <v>0</v>
      </c>
      <c r="B34" s="157"/>
      <c r="C34" s="201"/>
      <c r="D34" s="161">
        <f t="shared" si="0"/>
        <v>0</v>
      </c>
      <c r="E34" s="175">
        <f>SUM($D$3:D34)</f>
        <v>0</v>
      </c>
      <c r="F34" s="190">
        <f t="shared" si="2"/>
        <v>0</v>
      </c>
    </row>
    <row r="35" spans="1:6">
      <c r="A35" s="185">
        <f>SUBTOTAL(103,B$4:B35)</f>
        <v>0</v>
      </c>
      <c r="B35" s="157"/>
      <c r="C35" s="201"/>
      <c r="D35" s="161">
        <f t="shared" si="0"/>
        <v>0</v>
      </c>
      <c r="E35" s="175">
        <f>SUM($D$3:D35)</f>
        <v>0</v>
      </c>
      <c r="F35" s="190">
        <f t="shared" si="2"/>
        <v>0</v>
      </c>
    </row>
    <row r="36" spans="1:6">
      <c r="A36" s="185">
        <f>SUBTOTAL(103,B$4:B36)</f>
        <v>0</v>
      </c>
      <c r="B36" s="157"/>
      <c r="C36" s="201"/>
      <c r="D36" s="161">
        <f t="shared" si="0"/>
        <v>0</v>
      </c>
      <c r="E36" s="175">
        <f>SUM($D$3:D36)</f>
        <v>0</v>
      </c>
      <c r="F36" s="190">
        <f t="shared" si="2"/>
        <v>0</v>
      </c>
    </row>
    <row r="37" spans="1:6">
      <c r="A37" s="185">
        <f>SUBTOTAL(103,B$4:B37)</f>
        <v>0</v>
      </c>
      <c r="B37" s="157"/>
      <c r="C37" s="201"/>
      <c r="D37" s="161">
        <f t="shared" si="0"/>
        <v>0</v>
      </c>
      <c r="E37" s="175">
        <f>SUM($D$3:D37)</f>
        <v>0</v>
      </c>
      <c r="F37" s="190">
        <f t="shared" si="2"/>
        <v>0</v>
      </c>
    </row>
    <row r="38" spans="1:6">
      <c r="A38" s="185">
        <f>SUBTOTAL(103,B$4:B38)</f>
        <v>0</v>
      </c>
      <c r="B38" s="157"/>
      <c r="C38" s="201"/>
      <c r="D38" s="161">
        <f t="shared" si="0"/>
        <v>0</v>
      </c>
      <c r="E38" s="175">
        <f>SUM($D$3:D38)</f>
        <v>0</v>
      </c>
      <c r="F38" s="190">
        <f t="shared" si="2"/>
        <v>0</v>
      </c>
    </row>
    <row r="39" spans="1:6">
      <c r="A39" s="185">
        <f>SUBTOTAL(103,B$4:B39)</f>
        <v>0</v>
      </c>
      <c r="B39" s="157"/>
      <c r="C39" s="201"/>
      <c r="D39" s="161">
        <f t="shared" si="0"/>
        <v>0</v>
      </c>
      <c r="E39" s="175">
        <f>SUM($D$3:D39)</f>
        <v>0</v>
      </c>
      <c r="F39" s="190">
        <f t="shared" si="2"/>
        <v>0</v>
      </c>
    </row>
    <row r="40" spans="1:6">
      <c r="A40" s="185"/>
      <c r="B40" s="167" t="s">
        <v>243</v>
      </c>
      <c r="C40" s="168">
        <f>SUM(C4:C39)</f>
        <v>0</v>
      </c>
      <c r="D40" s="161"/>
      <c r="E40" s="175"/>
      <c r="F40" s="190"/>
    </row>
    <row r="41" spans="1:6">
      <c r="A41" s="482" t="s">
        <v>461</v>
      </c>
      <c r="B41" s="483"/>
      <c r="C41" s="484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P!R3</f>
        <v>45869</v>
      </c>
    </row>
    <row r="2" spans="1:7" ht="34.5" customHeight="1">
      <c r="A2" s="485" t="s">
        <v>488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157"/>
      <c r="C4" s="201"/>
      <c r="D4" s="193">
        <f t="shared" ref="D4:D8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157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157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157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1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19"/>
      <c r="C9" s="201"/>
      <c r="D9" s="193">
        <f>C9</f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19"/>
      <c r="C10" s="201"/>
      <c r="D10" s="193">
        <f>C10</f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157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157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157"/>
      <c r="C13" s="201"/>
      <c r="D13" s="193">
        <f t="shared" ref="D13:D41" si="2"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2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157"/>
      <c r="C15" s="196"/>
      <c r="D15" s="193">
        <f t="shared" si="2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157"/>
      <c r="C16" s="196"/>
      <c r="D16" s="193">
        <f t="shared" si="2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157"/>
      <c r="C17" s="196"/>
      <c r="D17" s="193">
        <f t="shared" si="2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157"/>
      <c r="C18" s="196"/>
      <c r="D18" s="193">
        <f t="shared" si="2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157"/>
      <c r="C19" s="196"/>
      <c r="D19" s="193">
        <f t="shared" si="2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157"/>
      <c r="C20" s="196"/>
      <c r="D20" s="193">
        <f t="shared" si="2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157"/>
      <c r="C21" s="196"/>
      <c r="D21" s="193">
        <f t="shared" si="2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157"/>
      <c r="C22" s="196"/>
      <c r="D22" s="193">
        <f t="shared" si="2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157"/>
      <c r="C23" s="196"/>
      <c r="D23" s="193">
        <f t="shared" si="2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157"/>
      <c r="C24" s="196"/>
      <c r="D24" s="193">
        <f t="shared" si="2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157"/>
      <c r="C25" s="196"/>
      <c r="D25" s="193">
        <f t="shared" si="2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157"/>
      <c r="C26" s="196"/>
      <c r="D26" s="193">
        <f t="shared" si="2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157"/>
      <c r="C27" s="196"/>
      <c r="D27" s="193">
        <f t="shared" si="2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157"/>
      <c r="C28" s="196"/>
      <c r="D28" s="193">
        <f t="shared" si="2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157"/>
      <c r="C29" s="196"/>
      <c r="D29" s="193">
        <f t="shared" si="2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157"/>
      <c r="C30" s="196"/>
      <c r="D30" s="193">
        <f t="shared" si="2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157"/>
      <c r="C31" s="196"/>
      <c r="D31" s="193">
        <f t="shared" si="2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157"/>
      <c r="C32" s="196"/>
      <c r="D32" s="193">
        <f t="shared" si="2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157"/>
      <c r="C33" s="196"/>
      <c r="D33" s="193">
        <f t="shared" si="2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157"/>
      <c r="C34" s="196"/>
      <c r="D34" s="193">
        <f t="shared" si="2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157"/>
      <c r="C35" s="196"/>
      <c r="D35" s="193">
        <f t="shared" si="2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157"/>
      <c r="C36" s="196"/>
      <c r="D36" s="193">
        <f t="shared" si="2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157"/>
      <c r="C37" s="196"/>
      <c r="D37" s="193">
        <f t="shared" si="2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157"/>
      <c r="C38" s="196"/>
      <c r="D38" s="193">
        <f t="shared" si="2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157"/>
      <c r="C39" s="196"/>
      <c r="D39" s="193">
        <f t="shared" si="2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157"/>
      <c r="C40" s="196"/>
      <c r="D40" s="193">
        <f t="shared" si="2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157"/>
      <c r="C41" s="196"/>
      <c r="D41" s="193">
        <f t="shared" si="2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462</v>
      </c>
      <c r="B43" s="483"/>
      <c r="C43" s="484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4" sqref="B4:C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P!T3</f>
        <v>45870</v>
      </c>
    </row>
    <row r="2" spans="1:7" ht="34.5" customHeight="1">
      <c r="A2" s="485" t="s">
        <v>454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 hidden="1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 hidden="1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 hidden="1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 hidden="1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 hidden="1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 hidden="1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 hidden="1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 hidden="1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 hidden="1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 hidden="1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 hidden="1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 hidden="1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 hidden="1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 hidden="1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 hidden="1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 hidden="1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 hidden="1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 hidden="1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 hidden="1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 hidden="1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 hidden="1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 hidden="1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idden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 hidden="1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478</v>
      </c>
      <c r="B43" s="483"/>
      <c r="C43" s="484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P!V3</f>
        <v>45871</v>
      </c>
    </row>
    <row r="2" spans="1:7" ht="34.5" customHeight="1">
      <c r="A2" s="485" t="s">
        <v>455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 hidden="1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 hidden="1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 hidden="1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 hidden="1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 hidden="1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 hidden="1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 hidden="1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 hidden="1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 hidden="1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 hidden="1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 hidden="1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 hidden="1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 hidden="1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 hidden="1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 hidden="1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 hidden="1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 hidden="1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 hidden="1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 hidden="1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 hidden="1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 hidden="1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 hidden="1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 hidden="1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 hidden="1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 hidden="1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 hidden="1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 hidden="1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t="20.25" hidden="1" customHeight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 hidden="1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479</v>
      </c>
      <c r="B43" s="483"/>
      <c r="C43" s="484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P!X3</f>
        <v>45872</v>
      </c>
    </row>
    <row r="2" spans="1:7" ht="34.5" customHeight="1">
      <c r="A2" s="485" t="s">
        <v>441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405</v>
      </c>
      <c r="B43" s="483"/>
      <c r="C43" s="484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45869.535982060188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6" t="s">
        <v>319</v>
      </c>
      <c r="E10" s="406"/>
      <c r="F10" s="406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19970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1890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2680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1300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25840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25840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8">
        <f>'R'!H254</f>
        <v>340174</v>
      </c>
      <c r="F21" s="408"/>
    </row>
    <row r="22" spans="2:6">
      <c r="B22"/>
      <c r="C22"/>
      <c r="D22" s="71" t="s">
        <v>237</v>
      </c>
      <c r="E22" s="408">
        <f>'R'!J254</f>
        <v>100784.0837514351</v>
      </c>
      <c r="F22" s="408"/>
    </row>
    <row r="23" spans="2:6">
      <c r="B23"/>
      <c r="C23"/>
      <c r="D23" s="71" t="s">
        <v>238</v>
      </c>
      <c r="E23" s="408">
        <f>'R'!L254</f>
        <v>415118.0837514351</v>
      </c>
      <c r="F23" s="408"/>
    </row>
    <row r="24" spans="2:6">
      <c r="B24"/>
      <c r="C24"/>
      <c r="D24" s="79" t="s">
        <v>239</v>
      </c>
      <c r="E24" s="408">
        <f>'R'!F254</f>
        <v>25840</v>
      </c>
      <c r="F24" s="408"/>
    </row>
    <row r="25" spans="2:6">
      <c r="B25"/>
      <c r="C25"/>
      <c r="D25" s="407" t="s">
        <v>342</v>
      </c>
      <c r="E25" s="407"/>
      <c r="F25" s="407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P!X3+1</f>
        <v>45873</v>
      </c>
    </row>
    <row r="2" spans="1:7" ht="34.5" customHeight="1">
      <c r="A2" s="485" t="s">
        <v>437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385</v>
      </c>
      <c r="B43" s="483"/>
      <c r="C43" s="484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P!AB3</f>
        <v>45874</v>
      </c>
    </row>
    <row r="2" spans="1:7" ht="34.5" customHeight="1">
      <c r="A2" s="485" t="s">
        <v>439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385</v>
      </c>
      <c r="B43" s="483"/>
      <c r="C43" s="484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P!AD3</f>
        <v>45875</v>
      </c>
    </row>
    <row r="2" spans="1:7" ht="34.5" customHeight="1">
      <c r="A2" s="485" t="s">
        <v>438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2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2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2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2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2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2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2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2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2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2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2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2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2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2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2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2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2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2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2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2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2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2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2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2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2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2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2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2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2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2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2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2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2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2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2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2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2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385</v>
      </c>
      <c r="B43" s="483"/>
      <c r="C43" s="484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P!AH3</f>
        <v>45877</v>
      </c>
    </row>
    <row r="2" spans="1:7" ht="34.5" customHeight="1">
      <c r="A2" s="485" t="s">
        <v>440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2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2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2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2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2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2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2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2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2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2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2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2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2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2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2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2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2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2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2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2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2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2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2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2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2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2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2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2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2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2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2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2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2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2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2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2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2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385</v>
      </c>
      <c r="B43" s="483"/>
      <c r="C43" s="484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5" t="s">
        <v>245</v>
      </c>
      <c r="B1" s="405"/>
      <c r="C1" s="405"/>
      <c r="G1" s="191">
        <f>P!AH3</f>
        <v>45877</v>
      </c>
    </row>
    <row r="2" spans="1:7" ht="34.5" customHeight="1">
      <c r="A2" s="485" t="s">
        <v>466</v>
      </c>
      <c r="B2" s="485"/>
      <c r="C2" s="485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8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8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8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8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8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8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8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8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8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8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8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8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8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8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8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8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8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8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8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8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8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8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8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8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8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8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8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8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8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8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8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8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8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8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8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8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8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2" t="s">
        <v>385</v>
      </c>
      <c r="B43" s="483"/>
      <c r="C43" s="484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3" zoomScaleNormal="100" workbookViewId="0">
      <selection activeCell="C11" sqref="C1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8" t="s">
        <v>245</v>
      </c>
      <c r="B1" s="478"/>
      <c r="C1" s="478"/>
      <c r="D1" s="478"/>
      <c r="E1" s="478"/>
    </row>
    <row r="2" spans="1:6" ht="51" customHeight="1">
      <c r="A2" s="485" t="s">
        <v>476</v>
      </c>
      <c r="B2" s="485"/>
      <c r="C2" s="485"/>
      <c r="D2" s="485"/>
      <c r="E2" s="485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45862</v>
      </c>
      <c r="C4" s="286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13734</v>
      </c>
      <c r="E4" s="11" t="s">
        <v>411</v>
      </c>
      <c r="F4" s="24">
        <f>'1'!F18</f>
        <v>8</v>
      </c>
    </row>
    <row r="5" spans="1:6" ht="36">
      <c r="A5" s="21">
        <v>2</v>
      </c>
      <c r="B5" s="205">
        <f>P!F3</f>
        <v>45863</v>
      </c>
      <c r="C5" s="286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23399</v>
      </c>
      <c r="E5" s="11" t="s">
        <v>467</v>
      </c>
      <c r="F5" s="24">
        <f>'2'!F15</f>
        <v>6</v>
      </c>
    </row>
    <row r="6" spans="1:6" ht="36">
      <c r="A6" s="21">
        <v>3</v>
      </c>
      <c r="B6" s="205">
        <f>P!H3</f>
        <v>45864</v>
      </c>
      <c r="C6" s="286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303041</v>
      </c>
      <c r="E6" s="11" t="s">
        <v>468</v>
      </c>
      <c r="F6" s="24">
        <f>'3'!F28</f>
        <v>18</v>
      </c>
    </row>
    <row r="7" spans="1:6" ht="36">
      <c r="A7" s="21">
        <v>4</v>
      </c>
      <c r="B7" s="205">
        <f>P!J3</f>
        <v>45865</v>
      </c>
      <c r="C7" s="286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0</v>
      </c>
      <c r="E7" s="11" t="s">
        <v>469</v>
      </c>
      <c r="F7" s="24">
        <f>'4'!F17</f>
        <v>14</v>
      </c>
    </row>
    <row r="8" spans="1:6" ht="36">
      <c r="A8" s="21">
        <v>5</v>
      </c>
      <c r="B8" s="205">
        <f>P!L3</f>
        <v>45866</v>
      </c>
      <c r="C8" s="286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0</v>
      </c>
      <c r="E8" s="11" t="s">
        <v>470</v>
      </c>
      <c r="F8" s="24">
        <f>'5'!F9</f>
        <v>6</v>
      </c>
    </row>
    <row r="9" spans="1:6" ht="36">
      <c r="A9" s="21">
        <v>6</v>
      </c>
      <c r="B9" s="205">
        <f>P!N3</f>
        <v>45867</v>
      </c>
      <c r="C9" s="286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0</v>
      </c>
      <c r="E9" s="11" t="s">
        <v>471</v>
      </c>
      <c r="F9" s="24">
        <f>'6'!F9</f>
        <v>6</v>
      </c>
    </row>
    <row r="10" spans="1:6" ht="36">
      <c r="A10" s="21">
        <v>7</v>
      </c>
      <c r="B10" s="205">
        <f>P!P3</f>
        <v>45868</v>
      </c>
      <c r="C10" s="286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0</v>
      </c>
      <c r="E10" s="11" t="s">
        <v>472</v>
      </c>
      <c r="F10" s="24">
        <f>'7'!F16</f>
        <v>0</v>
      </c>
    </row>
    <row r="11" spans="1:6" ht="36">
      <c r="A11" s="21">
        <v>8</v>
      </c>
      <c r="B11" s="205">
        <f>P!R3</f>
        <v>45869</v>
      </c>
      <c r="C11" s="286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0</v>
      </c>
      <c r="E11" s="11" t="s">
        <v>473</v>
      </c>
      <c r="F11" s="24">
        <f>'8'!F15</f>
        <v>0</v>
      </c>
    </row>
    <row r="12" spans="1:6" ht="36">
      <c r="A12" s="21">
        <v>9</v>
      </c>
      <c r="B12" s="205">
        <f>P!T3</f>
        <v>45870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0</v>
      </c>
      <c r="E12" s="11" t="s">
        <v>474</v>
      </c>
      <c r="F12" s="24">
        <f>'9'!F41</f>
        <v>0</v>
      </c>
    </row>
    <row r="13" spans="1:6" ht="36">
      <c r="A13" s="21">
        <v>10</v>
      </c>
      <c r="B13" s="205">
        <f>P!V3</f>
        <v>45871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0</v>
      </c>
      <c r="E13" s="11" t="s">
        <v>475</v>
      </c>
      <c r="F13" s="24">
        <f>'10'!F41</f>
        <v>0</v>
      </c>
    </row>
    <row r="14" spans="1:6" ht="41.25" customHeight="1">
      <c r="A14" s="21">
        <v>11</v>
      </c>
      <c r="B14" s="205">
        <f>P!X3</f>
        <v>45872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customHeight="1">
      <c r="A15" s="21">
        <v>11</v>
      </c>
      <c r="B15" s="205">
        <f>P!Z3</f>
        <v>45873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customHeight="1">
      <c r="A16" s="21">
        <v>11</v>
      </c>
      <c r="B16" s="205">
        <f>P!AB3</f>
        <v>45874</v>
      </c>
      <c r="C16" s="360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customHeight="1">
      <c r="A17" s="21">
        <v>11</v>
      </c>
      <c r="B17" s="205">
        <f>P!AD3</f>
        <v>45875</v>
      </c>
      <c r="C17" s="360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customHeight="1">
      <c r="A18" s="21">
        <v>11</v>
      </c>
      <c r="B18" s="205">
        <f>P!AF3</f>
        <v>45876</v>
      </c>
      <c r="C18" s="384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customHeight="1">
      <c r="A19" s="21">
        <v>11</v>
      </c>
      <c r="B19" s="205">
        <f>P!AH3</f>
        <v>45877</v>
      </c>
      <c r="C19" s="360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8">
        <f>SUM(D4:D19)</f>
        <v>340174</v>
      </c>
      <c r="E20" s="489"/>
      <c r="F20" s="171"/>
    </row>
    <row r="21" spans="1:6" ht="19.5">
      <c r="C21" s="487" t="s">
        <v>477</v>
      </c>
      <c r="D21" s="487"/>
      <c r="E21" s="487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0"/>
      <c r="B1" s="491"/>
      <c r="C1" s="492"/>
      <c r="D1" s="493">
        <f>P!D3</f>
        <v>45862</v>
      </c>
      <c r="E1" s="493"/>
      <c r="F1" s="493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14</v>
      </c>
      <c r="E5" s="203">
        <f>P!D7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0</v>
      </c>
      <c r="E6" s="203">
        <f>P!D8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3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2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0</v>
      </c>
      <c r="E12" s="203">
        <f>P!D14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5</v>
      </c>
      <c r="E13" s="203">
        <f>P!D15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0.2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1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</v>
      </c>
      <c r="E17" s="203">
        <f>P!D19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5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0</v>
      </c>
      <c r="E20" s="203">
        <f>P!D22</f>
        <v>0.5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0</v>
      </c>
      <c r="E21" s="203">
        <f>P!D23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35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0</v>
      </c>
      <c r="E29" s="203">
        <f>P!D31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1</v>
      </c>
      <c r="E34" s="203">
        <f>P!D36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2</v>
      </c>
      <c r="E38" s="203">
        <f>P!D40</f>
        <v>2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</v>
      </c>
      <c r="E39" s="203">
        <f>P!D41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0</v>
      </c>
      <c r="E41" s="203">
        <f>P!D43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0</v>
      </c>
      <c r="E45" s="203">
        <f>P!D47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0</v>
      </c>
      <c r="E50" s="203">
        <f>P!D52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0</v>
      </c>
      <c r="E51" s="203">
        <f>P!D53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4</v>
      </c>
      <c r="E56" s="203">
        <f>P!D58</f>
        <v>3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</v>
      </c>
      <c r="E57" s="203">
        <f>P!D59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1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0</v>
      </c>
      <c r="E59" s="203">
        <f>P!D61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1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0.21</v>
      </c>
      <c r="E61" s="203">
        <f>P!D63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0.3</v>
      </c>
      <c r="E62" s="203">
        <f>P!D64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</v>
      </c>
      <c r="E63" s="203">
        <f>P!D65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0.05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0</v>
      </c>
      <c r="E66" s="203">
        <f>P!D68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0</v>
      </c>
      <c r="E67" s="203">
        <f>P!D69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0.02</v>
      </c>
      <c r="E68" s="203">
        <f>P!D70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0.05</v>
      </c>
      <c r="E69" s="203">
        <f>P!D71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</v>
      </c>
      <c r="E70" s="203">
        <f>P!D72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0</v>
      </c>
      <c r="E71" s="203">
        <f>P!D73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</v>
      </c>
      <c r="E72" s="203">
        <f>P!D74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</v>
      </c>
      <c r="E73" s="203">
        <f>P!D75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</v>
      </c>
      <c r="E75" s="203">
        <f>P!D77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</v>
      </c>
      <c r="E77" s="203">
        <f>P!D79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</v>
      </c>
      <c r="E79" s="203">
        <f>P!D81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</v>
      </c>
      <c r="E86" s="203">
        <f>P!D88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</v>
      </c>
      <c r="E87" s="203">
        <f>P!D89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0</v>
      </c>
      <c r="E88" s="203">
        <f>P!D90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40</v>
      </c>
      <c r="E89" s="203">
        <f>P!D91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0</v>
      </c>
      <c r="E95" s="203">
        <f>P!D97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0</v>
      </c>
      <c r="E98" s="203">
        <f>P!D100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0</v>
      </c>
      <c r="E99" s="203">
        <f>P!D101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0</v>
      </c>
      <c r="E106" s="203">
        <f>P!D108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0</v>
      </c>
      <c r="E109" s="203">
        <f>P!D111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30</v>
      </c>
      <c r="E124" s="203">
        <f>P!D126</f>
        <v>25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0</v>
      </c>
      <c r="E126" s="203">
        <f>P!D128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0</v>
      </c>
      <c r="E127" s="203">
        <f>P!D129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0</v>
      </c>
      <c r="E128" s="203">
        <f>P!D130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3</v>
      </c>
      <c r="E130" s="203">
        <f>P!D132</f>
        <v>2</v>
      </c>
      <c r="F130" s="301" t="str">
        <f t="shared" si="2"/>
        <v>হ্যা</v>
      </c>
      <c r="G130" s="323" t="str">
        <f t="shared" si="3"/>
        <v>--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0</v>
      </c>
      <c r="E132" s="203">
        <f>P!D134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8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1</v>
      </c>
      <c r="F135" s="301" t="str">
        <f t="shared" si="4"/>
        <v>নাই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0</v>
      </c>
      <c r="E141" s="203">
        <f>P!D143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0</v>
      </c>
      <c r="E143" s="203">
        <f>P!D145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12</v>
      </c>
      <c r="E150" s="203">
        <f>P!D152</f>
        <v>12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0</v>
      </c>
      <c r="E152" s="203">
        <f>P!D154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5</v>
      </c>
      <c r="E153" s="203">
        <f>P!D155</f>
        <v>5.0999999999999996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0</v>
      </c>
      <c r="E154" s="203">
        <f>P!D156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0</v>
      </c>
      <c r="E156" s="203">
        <f>P!D158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5</v>
      </c>
      <c r="E177" s="203">
        <f>P!D179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5</v>
      </c>
      <c r="E178" s="203">
        <f>P!D180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0.5</v>
      </c>
      <c r="E179" s="203">
        <f>P!D181</f>
        <v>0.5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0.5</v>
      </c>
      <c r="E180" s="203">
        <f>P!D182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0.5</v>
      </c>
      <c r="E181" s="203">
        <f>P!D183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15</v>
      </c>
      <c r="E182" s="203">
        <f>P!D184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3</v>
      </c>
      <c r="E183" s="203">
        <f>P!D185</f>
        <v>4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1</v>
      </c>
      <c r="E184" s="203">
        <f>P!D186</f>
        <v>1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0</v>
      </c>
      <c r="E185" s="203">
        <f>P!D187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0</v>
      </c>
      <c r="E188" s="203">
        <f>P!D190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0</v>
      </c>
      <c r="E193" s="203">
        <f>P!D195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0</v>
      </c>
      <c r="E194" s="203">
        <f>P!D196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5</v>
      </c>
      <c r="E195" s="203">
        <f>P!D197</f>
        <v>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1</v>
      </c>
      <c r="E197" s="203">
        <f>P!D199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0.5</v>
      </c>
      <c r="E198" s="203">
        <f>P!D200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</v>
      </c>
      <c r="E200" s="203">
        <f>P!D202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0</v>
      </c>
      <c r="E203" s="203">
        <f>P!D205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0</v>
      </c>
      <c r="E204" s="203">
        <f>P!D206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0</v>
      </c>
      <c r="E205" s="203">
        <f>P!D207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5</v>
      </c>
      <c r="E206" s="203">
        <f>P!D208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10</v>
      </c>
      <c r="E207" s="203">
        <f>P!D209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1</v>
      </c>
      <c r="E214" s="203">
        <f>P!D216</f>
        <v>1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35</v>
      </c>
      <c r="E227" s="203">
        <f>P!D229</f>
        <v>0</v>
      </c>
      <c r="F227" s="301" t="str">
        <f t="shared" si="6"/>
        <v>হ্যা</v>
      </c>
      <c r="G227" s="323" t="str">
        <f t="shared" si="7"/>
        <v>--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35</v>
      </c>
      <c r="E229" s="203">
        <f>P!D231</f>
        <v>2.9340000000000002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1.5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75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0</v>
      </c>
      <c r="E232" s="203">
        <f>P!D234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0</v>
      </c>
      <c r="E233" s="203">
        <f>P!D235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69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0</v>
      </c>
      <c r="F247" s="347"/>
      <c r="G247" s="323" t="str">
        <f t="shared" si="7"/>
        <v>OK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0</v>
      </c>
      <c r="F249" s="347"/>
      <c r="G249" s="323" t="str">
        <f t="shared" si="7"/>
        <v>OK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50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220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0</v>
      </c>
      <c r="F252" s="347"/>
      <c r="G252" s="323" t="str">
        <f t="shared" si="7"/>
        <v>OK</v>
      </c>
      <c r="H252" s="16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P!F3</f>
        <v>45863</v>
      </c>
      <c r="E1" s="493"/>
      <c r="F1" s="493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10</v>
      </c>
      <c r="E5" s="203">
        <f>P!F7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0</v>
      </c>
      <c r="E6" s="203">
        <f>P!F8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2</v>
      </c>
      <c r="E8" s="203">
        <f>P!F10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2</v>
      </c>
      <c r="E10" s="203">
        <f>P!F12</f>
        <v>25</v>
      </c>
      <c r="F10" s="301" t="str">
        <f t="shared" si="0"/>
        <v>হ্যা</v>
      </c>
      <c r="G10" s="323" t="str">
        <f t="shared" si="1"/>
        <v>++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4</v>
      </c>
      <c r="E13" s="203">
        <f>P!F15</f>
        <v>5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0.2</v>
      </c>
      <c r="E14" s="203">
        <f>P!F16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1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</v>
      </c>
      <c r="E17" s="203">
        <f>P!F19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3</v>
      </c>
      <c r="E19" s="203">
        <f>P!F21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0</v>
      </c>
      <c r="E20" s="203">
        <f>P!F22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0</v>
      </c>
      <c r="E21" s="203">
        <f>P!F23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0</v>
      </c>
      <c r="E22" s="203">
        <f>P!F24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0</v>
      </c>
      <c r="E23" s="203">
        <f>P!F25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0</v>
      </c>
      <c r="E25" s="203">
        <f>P!F27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0</v>
      </c>
      <c r="E29" s="203">
        <f>P!F31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0</v>
      </c>
      <c r="E31" s="203">
        <f>P!F33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1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0</v>
      </c>
      <c r="E41" s="203">
        <f>P!F43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0</v>
      </c>
      <c r="E45" s="203">
        <f>P!F47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0</v>
      </c>
      <c r="E46" s="203">
        <f>P!F48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0</v>
      </c>
      <c r="E50" s="203">
        <f>P!F52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0</v>
      </c>
      <c r="E54" s="203">
        <f>P!F56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0</v>
      </c>
      <c r="E55" s="203">
        <f>P!F57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4</v>
      </c>
      <c r="E56" s="203">
        <f>P!F58</f>
        <v>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1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0</v>
      </c>
      <c r="E59" s="203">
        <f>P!F61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1</v>
      </c>
      <c r="E60" s="203">
        <f>P!F62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0.1</v>
      </c>
      <c r="E61" s="203">
        <f>P!F63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0.1</v>
      </c>
      <c r="E62" s="203">
        <f>P!F64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</v>
      </c>
      <c r="E65" s="203">
        <f>P!F67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0</v>
      </c>
      <c r="E66" s="203">
        <f>P!F68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0</v>
      </c>
      <c r="E67" s="203">
        <f>P!F69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</v>
      </c>
      <c r="E68" s="203">
        <f>P!F70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</v>
      </c>
      <c r="E69" s="203">
        <f>P!F71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</v>
      </c>
      <c r="E70" s="203">
        <f>P!F72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0</v>
      </c>
      <c r="E75" s="203">
        <f>P!F77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0</v>
      </c>
      <c r="E76" s="203">
        <f>P!F78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</v>
      </c>
      <c r="E78" s="203">
        <f>P!F80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0.5</v>
      </c>
      <c r="E80" s="203">
        <f>P!F82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</v>
      </c>
      <c r="E86" s="203">
        <f>P!F88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0</v>
      </c>
      <c r="E87" s="203">
        <f>P!F89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0</v>
      </c>
      <c r="E88" s="203">
        <f>P!F90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40</v>
      </c>
      <c r="E89" s="203">
        <f>P!F91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0</v>
      </c>
      <c r="E90" s="203">
        <f>P!F92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0</v>
      </c>
      <c r="E94" s="203">
        <f>P!F96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0</v>
      </c>
      <c r="E95" s="203">
        <f>P!F97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0</v>
      </c>
      <c r="E96" s="203">
        <f>P!F98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0</v>
      </c>
      <c r="E98" s="203">
        <f>P!F100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0</v>
      </c>
      <c r="E106" s="203">
        <f>P!F108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0</v>
      </c>
      <c r="E107" s="203">
        <f>P!F109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0</v>
      </c>
      <c r="E109" s="203">
        <f>P!F111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</v>
      </c>
      <c r="E110" s="203">
        <f>P!F112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0</v>
      </c>
      <c r="E111" s="203">
        <f>P!F113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</v>
      </c>
      <c r="E112" s="203">
        <f>P!F114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</v>
      </c>
      <c r="E113" s="203">
        <f>P!F115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</v>
      </c>
      <c r="E114" s="203">
        <f>P!F116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0</v>
      </c>
      <c r="E115" s="203">
        <f>P!F117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30</v>
      </c>
      <c r="E124" s="203">
        <f>P!F126</f>
        <v>25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0</v>
      </c>
      <c r="E126" s="203">
        <f>P!F128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0</v>
      </c>
      <c r="E134" s="203">
        <f>P!F136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0</v>
      </c>
      <c r="E135" s="203">
        <f>P!F137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0</v>
      </c>
      <c r="E141" s="203">
        <f>P!F143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0</v>
      </c>
      <c r="E145" s="203">
        <f>P!F147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8</v>
      </c>
      <c r="E150" s="203">
        <f>P!F152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0</v>
      </c>
      <c r="E152" s="203">
        <f>P!F154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0</v>
      </c>
      <c r="E153" s="203">
        <f>P!F155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0</v>
      </c>
      <c r="E162" s="203">
        <f>P!F164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3</v>
      </c>
      <c r="E168" s="203">
        <f>P!F170</f>
        <v>3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0</v>
      </c>
      <c r="E177" s="203">
        <f>P!F179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3</v>
      </c>
      <c r="E178" s="203">
        <f>P!F180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0.5</v>
      </c>
      <c r="E179" s="203">
        <f>P!F181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0.5</v>
      </c>
      <c r="E180" s="203">
        <f>P!F182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0.5</v>
      </c>
      <c r="E181" s="203">
        <f>P!F183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12</v>
      </c>
      <c r="E182" s="203">
        <f>P!F184</f>
        <v>12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2</v>
      </c>
      <c r="E183" s="203">
        <f>P!F185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0.53</v>
      </c>
      <c r="E184" s="203">
        <f>P!F186</f>
        <v>0.5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0</v>
      </c>
      <c r="E185" s="203">
        <f>P!F187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3</v>
      </c>
      <c r="E186" s="203">
        <f>P!F188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0</v>
      </c>
      <c r="E187" s="203">
        <f>P!F189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30</v>
      </c>
      <c r="E188" s="203">
        <f>P!F190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10</v>
      </c>
      <c r="E190" s="203">
        <f>P!F192</f>
        <v>30</v>
      </c>
      <c r="F190" s="301" t="str">
        <f t="shared" si="4"/>
        <v>হ্যা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7</v>
      </c>
      <c r="E193" s="203">
        <f>P!F195</f>
        <v>7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0</v>
      </c>
      <c r="E194" s="203">
        <f>P!F196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0</v>
      </c>
      <c r="E195" s="203">
        <f>P!F197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0.5</v>
      </c>
      <c r="E197" s="203">
        <f>P!F199</f>
        <v>0.5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0</v>
      </c>
      <c r="E201" s="203">
        <f>P!F203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0</v>
      </c>
      <c r="E203" s="203">
        <f>P!F205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0</v>
      </c>
      <c r="E204" s="203">
        <f>P!F206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0</v>
      </c>
      <c r="E205" s="203">
        <f>P!F207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0</v>
      </c>
      <c r="E206" s="203">
        <f>P!F208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0</v>
      </c>
      <c r="E207" s="203">
        <f>P!F209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0</v>
      </c>
      <c r="E212" s="203">
        <f>P!F214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0</v>
      </c>
      <c r="E214" s="203">
        <f>P!F216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0.5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20</v>
      </c>
      <c r="E232" s="203">
        <f>P!F234</f>
        <v>22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0</v>
      </c>
      <c r="E233" s="203">
        <f>P!F235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53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0</v>
      </c>
      <c r="E245" s="203">
        <f>P!F247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0</v>
      </c>
      <c r="F247" s="347"/>
      <c r="G247" s="349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0</v>
      </c>
      <c r="F249" s="347"/>
      <c r="G249" s="349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60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400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0</v>
      </c>
      <c r="F252" s="347"/>
      <c r="G252" s="349" t="str">
        <f t="shared" si="7"/>
        <v>OK</v>
      </c>
      <c r="H252" s="162"/>
    </row>
    <row r="253" spans="1:8">
      <c r="F253" s="337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0"/>
      <c r="B1" s="491"/>
      <c r="C1" s="492"/>
      <c r="D1" s="493">
        <f>P!D3+2</f>
        <v>45864</v>
      </c>
      <c r="E1" s="493"/>
      <c r="F1" s="493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15</v>
      </c>
      <c r="E5" s="203">
        <f>P!H7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75</v>
      </c>
      <c r="E6" s="203">
        <f>P!H8</f>
        <v>50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10</v>
      </c>
      <c r="E8" s="203">
        <f>P!H10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0</v>
      </c>
      <c r="E9" s="203">
        <f>P!H11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2</v>
      </c>
      <c r="E10" s="203">
        <f>P!H12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</v>
      </c>
      <c r="E11" s="203">
        <f>P!H13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8</v>
      </c>
      <c r="E12" s="203">
        <f>P!H14</f>
        <v>8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60</v>
      </c>
      <c r="E13" s="203">
        <f>P!H15</f>
        <v>60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1</v>
      </c>
      <c r="E14" s="203">
        <f>P!H16</f>
        <v>1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20</v>
      </c>
      <c r="E15" s="203">
        <f>P!H17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25</v>
      </c>
      <c r="E19" s="203">
        <f>P!H21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5</v>
      </c>
      <c r="E20" s="203">
        <f>P!H22</f>
        <v>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5</v>
      </c>
      <c r="E21" s="203">
        <f>P!H23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400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3</v>
      </c>
      <c r="E23" s="203">
        <f>P!H25</f>
        <v>3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0</v>
      </c>
      <c r="E25" s="203">
        <f>P!H27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4.0000000000000001E-3</v>
      </c>
      <c r="E28" s="203">
        <f>P!H30</f>
        <v>0</v>
      </c>
      <c r="F28" s="301" t="str">
        <f t="shared" si="0"/>
        <v>হ্যা</v>
      </c>
      <c r="G28" s="323" t="str">
        <f t="shared" si="1"/>
        <v>--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4.0000000000000001E-3</v>
      </c>
      <c r="E29" s="203">
        <f>P!H31</f>
        <v>4.0000000000000001E-3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0</v>
      </c>
      <c r="E31" s="203">
        <f>P!H33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8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6</v>
      </c>
      <c r="E35" s="203">
        <f>P!H37</f>
        <v>6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2</v>
      </c>
      <c r="E36" s="203">
        <f>P!H38</f>
        <v>2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5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5</v>
      </c>
      <c r="E39" s="203">
        <f>P!H41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5</v>
      </c>
      <c r="E40" s="203">
        <f>P!H42</f>
        <v>5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450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450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500</v>
      </c>
      <c r="F47" s="301" t="str">
        <f t="shared" si="0"/>
        <v>নাই</v>
      </c>
      <c r="G47" s="323" t="str">
        <f t="shared" si="1"/>
        <v>++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500</v>
      </c>
      <c r="E48" s="203">
        <f>P!H50</f>
        <v>0</v>
      </c>
      <c r="F48" s="301" t="str">
        <f t="shared" si="0"/>
        <v>হ্যা</v>
      </c>
      <c r="G48" s="323" t="str">
        <f t="shared" si="1"/>
        <v>--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8</v>
      </c>
      <c r="E50" s="203">
        <f>P!H52</f>
        <v>8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2</v>
      </c>
      <c r="E51" s="203">
        <f>P!H53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20</v>
      </c>
      <c r="E56" s="203">
        <f>P!H58</f>
        <v>20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4</v>
      </c>
      <c r="E57" s="203">
        <f>P!H59</f>
        <v>4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5</v>
      </c>
      <c r="E58" s="203">
        <f>P!H60</f>
        <v>5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2</v>
      </c>
      <c r="E59" s="203">
        <f>P!H61</f>
        <v>0</v>
      </c>
      <c r="F59" s="301" t="str">
        <f t="shared" si="0"/>
        <v>হ্যা</v>
      </c>
      <c r="G59" s="323" t="str">
        <f t="shared" si="1"/>
        <v>--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2</v>
      </c>
      <c r="E60" s="203">
        <f>P!H62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0.5</v>
      </c>
      <c r="E61" s="203">
        <f>P!H63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3</v>
      </c>
      <c r="E62" s="203">
        <f>P!H64</f>
        <v>3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</v>
      </c>
      <c r="E63" s="203">
        <f>P!H65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1</v>
      </c>
      <c r="E65" s="203">
        <f>P!H67</f>
        <v>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10</v>
      </c>
      <c r="E66" s="203">
        <f>P!H68</f>
        <v>10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10</v>
      </c>
      <c r="E67" s="203">
        <f>P!H69</f>
        <v>10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0.2</v>
      </c>
      <c r="E68" s="203">
        <f>P!H70</f>
        <v>0.2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0.7</v>
      </c>
      <c r="E69" s="203">
        <f>P!H71</f>
        <v>0.7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0.2</v>
      </c>
      <c r="E70" s="203">
        <f>P!H72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10</v>
      </c>
      <c r="E71" s="203">
        <f>P!H73</f>
        <v>10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2</v>
      </c>
      <c r="E72" s="203">
        <f>P!H74</f>
        <v>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2</v>
      </c>
      <c r="E73" s="203">
        <f>P!H75</f>
        <v>2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5</v>
      </c>
      <c r="E75" s="203">
        <f>P!H77</f>
        <v>4.5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0.3</v>
      </c>
      <c r="E77" s="203">
        <f>P!H79</f>
        <v>0.3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7</v>
      </c>
      <c r="E80" s="203">
        <f>P!H82</f>
        <v>7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0.2</v>
      </c>
      <c r="E84" s="203">
        <f>P!H86</f>
        <v>0.2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0.4</v>
      </c>
      <c r="E86" s="203">
        <f>P!H88</f>
        <v>0.4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17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3</v>
      </c>
      <c r="E88" s="203">
        <f>P!H90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120</v>
      </c>
      <c r="E89" s="203">
        <f>P!H91</f>
        <v>120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0</v>
      </c>
      <c r="E92" s="203">
        <f>P!H94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0</v>
      </c>
      <c r="F98" s="301" t="str">
        <f t="shared" si="2"/>
        <v>হ্যা</v>
      </c>
      <c r="G98" s="323" t="str">
        <f t="shared" si="3"/>
        <v>--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0</v>
      </c>
      <c r="E103" s="203">
        <f>P!H105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0</v>
      </c>
      <c r="E104" s="203">
        <f>P!H106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2</v>
      </c>
      <c r="E109" s="203">
        <f>P!H111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0</v>
      </c>
      <c r="E112" s="203">
        <f>P!H114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0</v>
      </c>
      <c r="E116" s="203">
        <f>P!H118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0</v>
      </c>
      <c r="E123" s="203">
        <f>P!H125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30</v>
      </c>
      <c r="E124" s="203">
        <f>P!H126</f>
        <v>30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0</v>
      </c>
      <c r="E127" s="203">
        <f>P!H129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0</v>
      </c>
      <c r="E129" s="203">
        <f>P!H131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0</v>
      </c>
      <c r="E132" s="203">
        <f>P!H134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0</v>
      </c>
      <c r="E133" s="203">
        <f>P!H135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0</v>
      </c>
      <c r="E134" s="203">
        <f>P!H136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475</v>
      </c>
      <c r="E141" s="203">
        <f>P!H143</f>
        <v>480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100</v>
      </c>
      <c r="E143" s="203">
        <f>P!H145</f>
        <v>105</v>
      </c>
      <c r="F143" s="301" t="str">
        <f t="shared" si="4"/>
        <v>হ্যা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5</v>
      </c>
      <c r="E144" s="203">
        <f>P!H146</f>
        <v>0</v>
      </c>
      <c r="F144" s="301" t="str">
        <f t="shared" si="4"/>
        <v>হ্যা</v>
      </c>
      <c r="G144" s="323" t="str">
        <f t="shared" si="5"/>
        <v>--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10</v>
      </c>
      <c r="E145" s="203">
        <f>P!H147</f>
        <v>10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9</v>
      </c>
      <c r="E146" s="203">
        <f>P!H148</f>
        <v>9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0</v>
      </c>
      <c r="E149" s="203">
        <f>P!H151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135</v>
      </c>
      <c r="E150" s="203">
        <f>P!H152</f>
        <v>135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0</v>
      </c>
      <c r="E152" s="203">
        <f>P!H154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5</v>
      </c>
      <c r="E153" s="203">
        <f>P!H155</f>
        <v>6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0</v>
      </c>
      <c r="E155" s="203">
        <f>P!H157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27</v>
      </c>
      <c r="E156" s="203">
        <f>P!H158</f>
        <v>3.5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0</v>
      </c>
      <c r="E160" s="203">
        <f>P!H162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3</v>
      </c>
      <c r="E162" s="203">
        <f>P!H164</f>
        <v>3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1</v>
      </c>
      <c r="E167" s="203">
        <f>P!H169</f>
        <v>1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0</v>
      </c>
      <c r="E168" s="203">
        <f>P!H170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5</v>
      </c>
      <c r="E173" s="203">
        <f>P!H175</f>
        <v>10.1</v>
      </c>
      <c r="F173" s="301" t="str">
        <f t="shared" si="4"/>
        <v>হ্যা</v>
      </c>
      <c r="G173" s="323" t="str">
        <f t="shared" si="5"/>
        <v>++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5</v>
      </c>
      <c r="E175" s="203">
        <f>P!H177</f>
        <v>0</v>
      </c>
      <c r="F175" s="301" t="str">
        <f t="shared" si="4"/>
        <v>হ্যা</v>
      </c>
      <c r="G175" s="323" t="str">
        <f t="shared" si="5"/>
        <v>--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30</v>
      </c>
      <c r="E177" s="203">
        <f>P!H179</f>
        <v>30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30</v>
      </c>
      <c r="E178" s="203">
        <f>P!H180</f>
        <v>30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6</v>
      </c>
      <c r="E179" s="203">
        <f>P!H181</f>
        <v>6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3</v>
      </c>
      <c r="E180" s="203">
        <f>P!H182</f>
        <v>3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8</v>
      </c>
      <c r="E181" s="203">
        <f>P!H183</f>
        <v>8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140</v>
      </c>
      <c r="E182" s="203">
        <f>P!H184</f>
        <v>150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25</v>
      </c>
      <c r="E183" s="203">
        <f>P!H185</f>
        <v>25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5</v>
      </c>
      <c r="E184" s="203">
        <f>P!H186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0</v>
      </c>
      <c r="E185" s="203">
        <f>P!H187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0</v>
      </c>
      <c r="E186" s="203">
        <f>P!H188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24</v>
      </c>
      <c r="E188" s="203">
        <f>P!H190</f>
        <v>24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0</v>
      </c>
      <c r="E194" s="203">
        <f>P!H196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5</v>
      </c>
      <c r="E195" s="203">
        <f>P!H197</f>
        <v>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2.5</v>
      </c>
      <c r="E198" s="203">
        <f>P!H200</f>
        <v>2.5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1</v>
      </c>
      <c r="E199" s="203">
        <f>P!H201</f>
        <v>1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</v>
      </c>
      <c r="E200" s="203">
        <f>P!H202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0</v>
      </c>
      <c r="E204" s="203">
        <f>P!H206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0</v>
      </c>
      <c r="E206" s="203">
        <f>P!H208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0</v>
      </c>
      <c r="E212" s="203">
        <f>P!H214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25</v>
      </c>
      <c r="E214" s="203">
        <f>P!H216</f>
        <v>25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475</v>
      </c>
      <c r="E226" s="203">
        <f>P!H228</f>
        <v>0</v>
      </c>
      <c r="F226" s="301" t="str">
        <f t="shared" si="6"/>
        <v>হ্যা</v>
      </c>
      <c r="G226" s="323" t="str">
        <f t="shared" si="7"/>
        <v>--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400</v>
      </c>
      <c r="E227" s="203">
        <f>P!H229</f>
        <v>0</v>
      </c>
      <c r="F227" s="301" t="str">
        <f t="shared" si="6"/>
        <v>হ্যা</v>
      </c>
      <c r="G227" s="323" t="str">
        <f t="shared" si="7"/>
        <v>--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0</v>
      </c>
      <c r="E229" s="203">
        <f>P!H231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8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450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510</v>
      </c>
      <c r="E232" s="203">
        <f>P!H234</f>
        <v>540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0</v>
      </c>
      <c r="E233" s="203">
        <f>P!H235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0</v>
      </c>
      <c r="E234" s="203">
        <f>P!H236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0</v>
      </c>
      <c r="E235" s="203">
        <f>P!H237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0</v>
      </c>
      <c r="F237" s="301" t="str">
        <f t="shared" si="6"/>
        <v>হ্যা</v>
      </c>
      <c r="G237" s="323" t="str">
        <f t="shared" si="7"/>
        <v>OK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3</v>
      </c>
      <c r="E238" s="203">
        <f>P!H240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20</v>
      </c>
      <c r="E239" s="203">
        <f>P!H241</f>
        <v>20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0</v>
      </c>
      <c r="F243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0</v>
      </c>
      <c r="E245" s="203">
        <f>P!H247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0</v>
      </c>
      <c r="F246" s="347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1440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60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1300</v>
      </c>
      <c r="F249" s="347"/>
      <c r="G249" s="323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250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1880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0</v>
      </c>
      <c r="F252" s="347"/>
      <c r="G252" s="323" t="str">
        <f t="shared" si="7"/>
        <v>OK</v>
      </c>
      <c r="H252" s="16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0" t="s">
        <v>453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222">
        <f>COUNTIF(E4:L253, "&lt;0")</f>
        <v>0</v>
      </c>
      <c r="N1" s="219">
        <f>F254+L254</f>
        <v>440958.0837514351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440958.0837514351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50</v>
      </c>
      <c r="H6" s="44">
        <f>G6*P!AK7</f>
        <v>6700</v>
      </c>
      <c r="I6" s="44">
        <f>S!E5</f>
        <v>66.499999999999972</v>
      </c>
      <c r="J6" s="44">
        <f>I6*S!D5</f>
        <v>6702.4930342383404</v>
      </c>
      <c r="K6" s="44">
        <f t="shared" si="1"/>
        <v>116.49999999999997</v>
      </c>
      <c r="L6" s="44">
        <f t="shared" si="2"/>
        <v>13402.493034238341</v>
      </c>
      <c r="M6" s="45">
        <f>IF(ISERR((J6+H6)/(G6+I6)),P!AK7,(J6+H6)/(G6+I6))</f>
        <v>115.04285866299008</v>
      </c>
      <c r="N6" s="46">
        <f t="shared" si="3"/>
        <v>13402.493034238341</v>
      </c>
      <c r="O6" s="46">
        <f t="shared" si="4"/>
        <v>13402.493034238341</v>
      </c>
      <c r="P6" s="47" t="b">
        <f t="shared" si="5"/>
        <v>1</v>
      </c>
      <c r="Q6" s="215" t="str">
        <f t="shared" si="6"/>
        <v>OK</v>
      </c>
      <c r="AJ6" s="64">
        <f t="shared" si="7"/>
        <v>115.04285866299008</v>
      </c>
      <c r="AK6" s="64">
        <f t="shared" si="8"/>
        <v>116.49999999999997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50</v>
      </c>
      <c r="H7" s="44">
        <f>G7*P!AK8</f>
        <v>6100</v>
      </c>
      <c r="I7" s="44">
        <f>S!E6</f>
        <v>53</v>
      </c>
      <c r="J7" s="44">
        <f>I7*S!D6</f>
        <v>6464.7455186984635</v>
      </c>
      <c r="K7" s="44">
        <f t="shared" si="1"/>
        <v>103</v>
      </c>
      <c r="L7" s="44">
        <f t="shared" si="2"/>
        <v>12564.745518698463</v>
      </c>
      <c r="M7" s="45">
        <f>IF(ISERR((J7+H7)/(G7+I7)),P!AK8,(J7+H7)/(G7+I7))</f>
        <v>121.98782056988799</v>
      </c>
      <c r="N7" s="46">
        <f t="shared" si="3"/>
        <v>12564.745518698463</v>
      </c>
      <c r="O7" s="46">
        <f t="shared" si="4"/>
        <v>12564.745518698463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121.98782056988799</v>
      </c>
      <c r="AK7" s="64">
        <f t="shared" si="8"/>
        <v>103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12.870000000000015</v>
      </c>
      <c r="J9" s="44">
        <f>I9*S!D8</f>
        <v>1737.4407417187031</v>
      </c>
      <c r="K9" s="44">
        <f t="shared" si="1"/>
        <v>37.870000000000019</v>
      </c>
      <c r="L9" s="44">
        <f>K9*M9</f>
        <v>5112.440741718704</v>
      </c>
      <c r="M9" s="45">
        <f>IF(ISERR((J9+H9)/(G9+I9)),P!AK10,(J9+H9)/(G9+I9))</f>
        <v>134.99975552465543</v>
      </c>
      <c r="N9" s="46">
        <f t="shared" si="3"/>
        <v>5112.4407417187031</v>
      </c>
      <c r="O9" s="46">
        <f t="shared" si="4"/>
        <v>5112.440741718704</v>
      </c>
      <c r="P9" s="47" t="b">
        <f t="shared" si="5"/>
        <v>1</v>
      </c>
      <c r="Q9" s="215" t="str">
        <f t="shared" si="6"/>
        <v>OK</v>
      </c>
      <c r="AJ9" s="64">
        <f t="shared" si="7"/>
        <v>134.99975552465543</v>
      </c>
      <c r="AK9" s="64">
        <f t="shared" si="8"/>
        <v>37.870000000000019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11.470000000000006</v>
      </c>
      <c r="J10" s="44">
        <f>I10*S!D9</f>
        <v>1834.8134468686533</v>
      </c>
      <c r="K10" s="44">
        <f t="shared" si="1"/>
        <v>11.470000000000006</v>
      </c>
      <c r="L10" s="44">
        <f t="shared" si="2"/>
        <v>1834.8134468686533</v>
      </c>
      <c r="M10" s="45">
        <f>IF(ISERR((J10+H10)/(G10+I10)),P!AK11,(J10+H10)/(G10+I10))</f>
        <v>159.96629876797317</v>
      </c>
      <c r="N10" s="46">
        <f t="shared" si="3"/>
        <v>1834.8134468686533</v>
      </c>
      <c r="O10" s="46">
        <f t="shared" si="4"/>
        <v>1834.8134468686533</v>
      </c>
      <c r="P10" s="47" t="b">
        <f t="shared" si="5"/>
        <v>1</v>
      </c>
      <c r="Q10" s="215" t="str">
        <f t="shared" si="6"/>
        <v>OK</v>
      </c>
      <c r="AJ10" s="64">
        <f t="shared" si="7"/>
        <v>159.96629876797317</v>
      </c>
      <c r="AK10" s="64">
        <f t="shared" si="8"/>
        <v>11.470000000000006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25</v>
      </c>
      <c r="H11" s="44">
        <f>G11*P!AK12</f>
        <v>3250</v>
      </c>
      <c r="I11" s="44">
        <f>S!E10</f>
        <v>22.650000000000006</v>
      </c>
      <c r="J11" s="44">
        <f>I11*S!D10</f>
        <v>3057.6811807508466</v>
      </c>
      <c r="K11" s="44">
        <f t="shared" si="1"/>
        <v>47.650000000000006</v>
      </c>
      <c r="L11" s="44">
        <f t="shared" si="2"/>
        <v>6307.6811807508466</v>
      </c>
      <c r="M11" s="45">
        <f>IF(ISERR((J11+H11)/(G11+I11)),P!AK12,(J11+H11)/(G11+I11))</f>
        <v>132.37526087619824</v>
      </c>
      <c r="N11" s="46">
        <f t="shared" si="3"/>
        <v>6307.6811807508466</v>
      </c>
      <c r="O11" s="46">
        <f t="shared" si="4"/>
        <v>6307.6811807508466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132.37526087619824</v>
      </c>
      <c r="AK11" s="64">
        <f t="shared" si="8"/>
        <v>47.650000000000006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95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5" t="str">
        <f t="shared" si="6"/>
        <v>×</v>
      </c>
      <c r="AJ12" s="64">
        <f t="shared" si="7"/>
        <v>95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8</v>
      </c>
      <c r="H13" s="44">
        <f>G13*P!AK14</f>
        <v>480</v>
      </c>
      <c r="I13" s="44">
        <f>S!E12</f>
        <v>1</v>
      </c>
      <c r="J13" s="44">
        <f>I13*S!D12</f>
        <v>60</v>
      </c>
      <c r="K13" s="44">
        <f t="shared" si="1"/>
        <v>9</v>
      </c>
      <c r="L13" s="44">
        <f t="shared" si="2"/>
        <v>540</v>
      </c>
      <c r="M13" s="45">
        <f>IF(ISERR((J13+H13)/(G13+I13)),P!AK14,(J13+H13)/(G13+I13))</f>
        <v>60</v>
      </c>
      <c r="N13" s="46">
        <f t="shared" si="3"/>
        <v>540</v>
      </c>
      <c r="O13" s="46">
        <f t="shared" si="4"/>
        <v>540</v>
      </c>
      <c r="P13" s="47" t="b">
        <f t="shared" si="5"/>
        <v>1</v>
      </c>
      <c r="Q13" s="215" t="str">
        <f t="shared" si="6"/>
        <v>OK</v>
      </c>
      <c r="AJ13" s="64">
        <f t="shared" si="7"/>
        <v>60</v>
      </c>
      <c r="AK13" s="64">
        <f t="shared" si="8"/>
        <v>9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65</v>
      </c>
      <c r="H14" s="44">
        <f>G14*P!AK15</f>
        <v>11510</v>
      </c>
      <c r="I14" s="44">
        <f>S!E13</f>
        <v>1</v>
      </c>
      <c r="J14" s="44">
        <f>I14*S!D13</f>
        <v>177.34835271317829</v>
      </c>
      <c r="K14" s="44">
        <f t="shared" si="1"/>
        <v>66</v>
      </c>
      <c r="L14" s="44">
        <f t="shared" si="2"/>
        <v>11687.348352713178</v>
      </c>
      <c r="M14" s="45">
        <f>IF(ISERR((J14+H14)/(G14+I14)),P!AK15,(J14+H14)/(G14+I14))</f>
        <v>177.08103564716936</v>
      </c>
      <c r="N14" s="46">
        <f t="shared" si="3"/>
        <v>11687.348352713178</v>
      </c>
      <c r="O14" s="46">
        <f t="shared" si="4"/>
        <v>11687.348352713178</v>
      </c>
      <c r="P14" s="47" t="b">
        <f t="shared" si="5"/>
        <v>1</v>
      </c>
      <c r="Q14" s="215" t="str">
        <f t="shared" si="6"/>
        <v>OK</v>
      </c>
      <c r="AJ14" s="64">
        <f t="shared" si="7"/>
        <v>177.08103564716936</v>
      </c>
      <c r="AK14" s="64">
        <f t="shared" si="8"/>
        <v>66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1</v>
      </c>
      <c r="H15" s="44">
        <f>G15*P!AK16</f>
        <v>320</v>
      </c>
      <c r="I15" s="44">
        <f>S!E14</f>
        <v>2.5199999999999982</v>
      </c>
      <c r="J15" s="44">
        <f>I15*S!D14</f>
        <v>806.32032347909501</v>
      </c>
      <c r="K15" s="44">
        <f t="shared" si="1"/>
        <v>3.5199999999999982</v>
      </c>
      <c r="L15" s="44">
        <f t="shared" si="2"/>
        <v>1126.3203234790949</v>
      </c>
      <c r="M15" s="45">
        <f>IF(ISERR((J15+H15)/(G15+I15)),P!AK16,(J15+H15)/(G15+I15))</f>
        <v>319.97736462474302</v>
      </c>
      <c r="N15" s="46">
        <f t="shared" si="3"/>
        <v>1126.3203234790949</v>
      </c>
      <c r="O15" s="46">
        <f t="shared" si="4"/>
        <v>1126.3203234790949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319.97736462474302</v>
      </c>
      <c r="AK15" s="64">
        <f t="shared" si="8"/>
        <v>3.5199999999999982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52</v>
      </c>
      <c r="L16" s="44">
        <f t="shared" si="2"/>
        <v>2079.9919663554329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52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0.45</v>
      </c>
      <c r="H18" s="44">
        <f>G18*P!AK19</f>
        <v>180</v>
      </c>
      <c r="I18" s="44">
        <f>S!E17</f>
        <v>0</v>
      </c>
      <c r="J18" s="44">
        <f>I18*S!D17</f>
        <v>0</v>
      </c>
      <c r="K18" s="44">
        <f t="shared" si="1"/>
        <v>0.45</v>
      </c>
      <c r="L18" s="44">
        <f t="shared" si="2"/>
        <v>180</v>
      </c>
      <c r="M18" s="45">
        <f>IF(ISERR((J18+H18)/(G18+I18)),P!AK19,(J18+H18)/(G18+I18))</f>
        <v>400</v>
      </c>
      <c r="N18" s="46">
        <f t="shared" si="3"/>
        <v>180</v>
      </c>
      <c r="O18" s="46">
        <f t="shared" si="4"/>
        <v>180</v>
      </c>
      <c r="P18" s="47" t="b">
        <f t="shared" si="5"/>
        <v>1</v>
      </c>
      <c r="Q18" s="215" t="str">
        <f t="shared" si="6"/>
        <v>OK</v>
      </c>
      <c r="AJ18" s="64">
        <f t="shared" si="7"/>
        <v>400</v>
      </c>
      <c r="AK18" s="64">
        <f t="shared" si="8"/>
        <v>0.45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36</v>
      </c>
      <c r="J20" s="44">
        <f>I20*S!D19</f>
        <v>2159.9997916780762</v>
      </c>
      <c r="K20" s="44">
        <f t="shared" si="1"/>
        <v>99</v>
      </c>
      <c r="L20" s="44">
        <f t="shared" si="2"/>
        <v>5939.9997916780758</v>
      </c>
      <c r="M20" s="45">
        <f>IF(ISERR((J20+H20)/(G20+I20)),P!AK21,(J20+H20)/(G20+I20))</f>
        <v>59.99999789573814</v>
      </c>
      <c r="N20" s="46">
        <f t="shared" si="3"/>
        <v>5939.9997916780758</v>
      </c>
      <c r="O20" s="46">
        <f t="shared" si="4"/>
        <v>5939.9997916780758</v>
      </c>
      <c r="P20" s="47" t="b">
        <f t="shared" si="5"/>
        <v>1</v>
      </c>
      <c r="Q20" s="215" t="str">
        <f t="shared" si="6"/>
        <v>OK</v>
      </c>
      <c r="AJ20" s="64">
        <f t="shared" si="7"/>
        <v>59.99999789573814</v>
      </c>
      <c r="AK20" s="64">
        <f t="shared" si="8"/>
        <v>99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5.5</v>
      </c>
      <c r="H21" s="44">
        <f>G21*P!AK22</f>
        <v>5080</v>
      </c>
      <c r="I21" s="44">
        <f>S!E20</f>
        <v>0.50000000000000178</v>
      </c>
      <c r="J21" s="44">
        <f>I21*S!D20</f>
        <v>452.69989615784169</v>
      </c>
      <c r="K21" s="44">
        <f t="shared" si="1"/>
        <v>6.0000000000000018</v>
      </c>
      <c r="L21" s="44">
        <f t="shared" si="2"/>
        <v>5532.699896157842</v>
      </c>
      <c r="M21" s="45">
        <f>IF(ISERR((J21+H21)/(G21+I21)),P!AK22,(J21+H21)/(G21+I21))</f>
        <v>922.11664935964006</v>
      </c>
      <c r="N21" s="46">
        <f t="shared" si="3"/>
        <v>5532.699896157842</v>
      </c>
      <c r="O21" s="46">
        <f t="shared" si="4"/>
        <v>5532.699896157842</v>
      </c>
      <c r="P21" s="47" t="b">
        <f t="shared" si="5"/>
        <v>1</v>
      </c>
      <c r="Q21" s="215" t="str">
        <f t="shared" si="6"/>
        <v>OK</v>
      </c>
      <c r="AJ21" s="64">
        <f t="shared" si="7"/>
        <v>922.11664935964006</v>
      </c>
      <c r="AK21" s="64">
        <f t="shared" si="8"/>
        <v>6.0000000000000018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188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5" t="str">
        <f t="shared" si="6"/>
        <v>×</v>
      </c>
      <c r="AJ22" s="64">
        <f t="shared" si="7"/>
        <v>188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660</v>
      </c>
      <c r="J23" s="44">
        <f>I23*S!D22</f>
        <v>1820.6468572417125</v>
      </c>
      <c r="K23" s="44">
        <f t="shared" si="1"/>
        <v>660</v>
      </c>
      <c r="L23" s="44">
        <f t="shared" si="2"/>
        <v>1820.6468572417125</v>
      </c>
      <c r="M23" s="45">
        <f>IF(ISERR((J23+H23)/(G23+I23)),P!AK24,(J23+H23)/(G23+I23))</f>
        <v>2.7585558443056248</v>
      </c>
      <c r="N23" s="46">
        <f t="shared" si="3"/>
        <v>1820.6468572417125</v>
      </c>
      <c r="O23" s="46">
        <f t="shared" si="4"/>
        <v>1820.6468572417125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2.7585558443056248</v>
      </c>
      <c r="AK23" s="64">
        <f t="shared" si="8"/>
        <v>660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3</v>
      </c>
      <c r="H24" s="44">
        <f>G24*P!AK25</f>
        <v>555</v>
      </c>
      <c r="I24" s="44">
        <f>S!E23</f>
        <v>0</v>
      </c>
      <c r="J24" s="44">
        <f>I24*S!D23</f>
        <v>0</v>
      </c>
      <c r="K24" s="44">
        <f t="shared" si="1"/>
        <v>3</v>
      </c>
      <c r="L24" s="44">
        <f t="shared" si="2"/>
        <v>555</v>
      </c>
      <c r="M24" s="45">
        <f>IF(ISERR((J24+H24)/(G24+I24)),P!AK25,(J24+H24)/(G24+I24))</f>
        <v>185</v>
      </c>
      <c r="N24" s="46">
        <f t="shared" si="3"/>
        <v>555</v>
      </c>
      <c r="O24" s="46">
        <f t="shared" si="4"/>
        <v>555</v>
      </c>
      <c r="P24" s="47" t="b">
        <f t="shared" si="5"/>
        <v>1</v>
      </c>
      <c r="Q24" s="215" t="str">
        <f t="shared" si="6"/>
        <v>OK</v>
      </c>
      <c r="AJ24" s="64">
        <f t="shared" si="7"/>
        <v>185</v>
      </c>
      <c r="AK24" s="64">
        <f t="shared" si="8"/>
        <v>3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4.0000000000000001E-3</v>
      </c>
      <c r="H30" s="44">
        <f>G30*P!AK31</f>
        <v>1200</v>
      </c>
      <c r="I30" s="44">
        <f>S!E29</f>
        <v>0</v>
      </c>
      <c r="J30" s="44">
        <f>I30*S!D29</f>
        <v>0</v>
      </c>
      <c r="K30" s="44">
        <f t="shared" si="1"/>
        <v>4.0000000000000001E-3</v>
      </c>
      <c r="L30" s="44">
        <f t="shared" si="2"/>
        <v>1200</v>
      </c>
      <c r="M30" s="45">
        <f>IF(ISERR((J30+H30)/(G30+I30)),P!AK31,(J30+H30)/(G30+I30))</f>
        <v>300000</v>
      </c>
      <c r="N30" s="46">
        <f t="shared" si="3"/>
        <v>1200</v>
      </c>
      <c r="O30" s="46">
        <f t="shared" si="4"/>
        <v>1200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4.0000000000000001E-3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5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</v>
      </c>
      <c r="J35" s="44">
        <f>I35*S!D34</f>
        <v>270.48549322494461</v>
      </c>
      <c r="K35" s="44">
        <f t="shared" si="1"/>
        <v>2</v>
      </c>
      <c r="L35" s="44">
        <f t="shared" si="2"/>
        <v>270.48549322494461</v>
      </c>
      <c r="M35" s="45">
        <f>IF(ISERR((J35+H35)/(G35+I35)),P!AK36,(J35+H35)/(G35+I35))</f>
        <v>135.2427466124723</v>
      </c>
      <c r="N35" s="46">
        <f t="shared" si="3"/>
        <v>270.48549322494461</v>
      </c>
      <c r="O35" s="46">
        <f t="shared" si="4"/>
        <v>270.48549322494461</v>
      </c>
      <c r="P35" s="47" t="b">
        <f t="shared" si="5"/>
        <v>1</v>
      </c>
      <c r="Q35" s="215" t="str">
        <f t="shared" si="6"/>
        <v>OK</v>
      </c>
      <c r="AJ35" s="64">
        <f t="shared" si="7"/>
        <v>135.2427466124723</v>
      </c>
      <c r="AK35" s="64">
        <f t="shared" si="8"/>
        <v>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6</v>
      </c>
      <c r="H36" s="44">
        <f>G36*P!AK37</f>
        <v>1020</v>
      </c>
      <c r="I36" s="44">
        <f>S!E35</f>
        <v>0</v>
      </c>
      <c r="J36" s="44">
        <f>I36*S!D35</f>
        <v>0</v>
      </c>
      <c r="K36" s="44">
        <f t="shared" si="1"/>
        <v>6</v>
      </c>
      <c r="L36" s="44">
        <f t="shared" si="2"/>
        <v>1020</v>
      </c>
      <c r="M36" s="45">
        <f>IF(ISERR((J36+H36)/(G36+I36)),P!AK37,(J36+H36)/(G36+I36))</f>
        <v>170</v>
      </c>
      <c r="N36" s="46">
        <f t="shared" si="3"/>
        <v>1020</v>
      </c>
      <c r="O36" s="46">
        <f t="shared" si="4"/>
        <v>1020</v>
      </c>
      <c r="P36" s="47" t="b">
        <f t="shared" si="5"/>
        <v>1</v>
      </c>
      <c r="Q36" s="215" t="str">
        <f t="shared" si="6"/>
        <v>OK</v>
      </c>
      <c r="AJ36" s="64">
        <f t="shared" si="7"/>
        <v>170</v>
      </c>
      <c r="AK36" s="64">
        <f t="shared" si="8"/>
        <v>6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2</v>
      </c>
      <c r="H37" s="44">
        <f>G37*P!AK38</f>
        <v>800</v>
      </c>
      <c r="I37" s="44">
        <f>S!E36</f>
        <v>0</v>
      </c>
      <c r="J37" s="44">
        <f>I37*S!D36</f>
        <v>0</v>
      </c>
      <c r="K37" s="44">
        <f t="shared" si="1"/>
        <v>2</v>
      </c>
      <c r="L37" s="44">
        <f t="shared" si="2"/>
        <v>800</v>
      </c>
      <c r="M37" s="45">
        <f>IF(ISERR((J37+H37)/(G37+I37)),P!AK38,(J37+H37)/(G37+I37))</f>
        <v>400</v>
      </c>
      <c r="N37" s="46">
        <f t="shared" si="3"/>
        <v>800</v>
      </c>
      <c r="O37" s="46">
        <f t="shared" si="4"/>
        <v>800</v>
      </c>
      <c r="P37" s="47" t="b">
        <f t="shared" si="5"/>
        <v>1</v>
      </c>
      <c r="Q37" s="215" t="str">
        <f t="shared" si="6"/>
        <v>OK</v>
      </c>
      <c r="AJ37" s="64">
        <f t="shared" si="7"/>
        <v>400</v>
      </c>
      <c r="AK37" s="64">
        <f t="shared" si="8"/>
        <v>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7</v>
      </c>
      <c r="H39" s="44">
        <f>G39*P!AK40</f>
        <v>565</v>
      </c>
      <c r="I39" s="44">
        <f>S!E38</f>
        <v>0</v>
      </c>
      <c r="J39" s="44">
        <f>I39*S!D38</f>
        <v>0</v>
      </c>
      <c r="K39" s="44">
        <f t="shared" si="1"/>
        <v>7</v>
      </c>
      <c r="L39" s="44">
        <f t="shared" si="2"/>
        <v>565</v>
      </c>
      <c r="M39" s="45">
        <f>IF(ISERR((J39+H39)/(G39+I39)),P!AK40,(J39+H39)/(G39+I39))</f>
        <v>80.714285714285708</v>
      </c>
      <c r="N39" s="46">
        <f t="shared" si="3"/>
        <v>565</v>
      </c>
      <c r="O39" s="46">
        <f t="shared" si="4"/>
        <v>565</v>
      </c>
      <c r="P39" s="47" t="b">
        <f t="shared" si="5"/>
        <v>1</v>
      </c>
      <c r="Q39" s="215" t="str">
        <f t="shared" si="6"/>
        <v>OK</v>
      </c>
      <c r="AJ39" s="64">
        <f t="shared" si="7"/>
        <v>80.714285714285708</v>
      </c>
      <c r="AK39" s="64">
        <f t="shared" si="8"/>
        <v>7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79.900497512437809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5" t="str">
        <f t="shared" si="6"/>
        <v>×</v>
      </c>
      <c r="AJ40" s="64">
        <f t="shared" si="7"/>
        <v>79.900497512437809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5</v>
      </c>
      <c r="H41" s="44">
        <f>G41*P!AK42</f>
        <v>450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450</v>
      </c>
      <c r="O41" s="46">
        <f t="shared" si="4"/>
        <v>450</v>
      </c>
      <c r="P41" s="47" t="b">
        <f t="shared" si="5"/>
        <v>1</v>
      </c>
      <c r="Q41" s="215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916</v>
      </c>
      <c r="L42" s="44">
        <f t="shared" si="2"/>
        <v>7328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916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854</v>
      </c>
      <c r="L46" s="44">
        <f t="shared" si="2"/>
        <v>8547.0865324883544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854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5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1000</v>
      </c>
      <c r="I48" s="44">
        <f>S!E47</f>
        <v>0</v>
      </c>
      <c r="J48" s="44">
        <f>I48*S!D47</f>
        <v>0</v>
      </c>
      <c r="K48" s="44">
        <f t="shared" si="1"/>
        <v>500</v>
      </c>
      <c r="L48" s="44">
        <f t="shared" si="2"/>
        <v>1000</v>
      </c>
      <c r="M48" s="45">
        <f>IF(ISERR((J48+H48)/(G48+I48)),P!AK49,(J48+H48)/(G48+I48))</f>
        <v>2</v>
      </c>
      <c r="N48" s="46">
        <f t="shared" si="3"/>
        <v>1000</v>
      </c>
      <c r="O48" s="46">
        <f t="shared" si="4"/>
        <v>1000</v>
      </c>
      <c r="P48" s="47" t="b">
        <f t="shared" si="5"/>
        <v>1</v>
      </c>
      <c r="Q48" s="215" t="str">
        <f t="shared" si="6"/>
        <v>OK</v>
      </c>
      <c r="AJ48" s="64">
        <f t="shared" si="7"/>
        <v>2</v>
      </c>
      <c r="AK48" s="64">
        <f t="shared" si="8"/>
        <v>500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8</v>
      </c>
      <c r="H51" s="44">
        <f>G51*P!AK52</f>
        <v>480</v>
      </c>
      <c r="I51" s="44">
        <f>S!E50</f>
        <v>0</v>
      </c>
      <c r="J51" s="44">
        <f>I51*S!D50</f>
        <v>0</v>
      </c>
      <c r="K51" s="44">
        <f t="shared" si="1"/>
        <v>8</v>
      </c>
      <c r="L51" s="44">
        <f t="shared" si="2"/>
        <v>480</v>
      </c>
      <c r="M51" s="45">
        <f>IF(ISERR((J51+H51)/(G51+I51)),P!AK52,(J51+H51)/(G51+I51))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8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94.213786213786221</v>
      </c>
      <c r="K55" s="44">
        <f t="shared" si="1"/>
        <v>120</v>
      </c>
      <c r="L55" s="44">
        <f t="shared" si="2"/>
        <v>94.213786213786221</v>
      </c>
      <c r="M55" s="45">
        <f>IF(ISERR((J55+H55)/(G55+I55)),P!AK56,(J55+H55)/(G55+I55))</f>
        <v>0.78511488511488514</v>
      </c>
      <c r="N55" s="46">
        <f t="shared" si="3"/>
        <v>94.213786213786221</v>
      </c>
      <c r="O55" s="46">
        <f t="shared" si="4"/>
        <v>94.213786213786221</v>
      </c>
      <c r="P55" s="47" t="b">
        <f t="shared" si="5"/>
        <v>1</v>
      </c>
      <c r="Q55" s="215" t="str">
        <f t="shared" si="6"/>
        <v>OK</v>
      </c>
      <c r="AJ55" s="64">
        <f t="shared" si="7"/>
        <v>0.78511488511488514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26.625</v>
      </c>
      <c r="K56" s="44">
        <f t="shared" si="1"/>
        <v>100</v>
      </c>
      <c r="L56" s="44">
        <f t="shared" si="2"/>
        <v>26.625</v>
      </c>
      <c r="M56" s="45">
        <f>IF(ISERR((J56+H56)/(G56+I56)),P!AK57,(J56+H56)/(G56+I56))</f>
        <v>0.26624999999999999</v>
      </c>
      <c r="N56" s="46">
        <f t="shared" si="3"/>
        <v>26.625</v>
      </c>
      <c r="O56" s="46">
        <f t="shared" si="4"/>
        <v>26.625</v>
      </c>
      <c r="P56" s="47" t="b">
        <f t="shared" si="5"/>
        <v>1</v>
      </c>
      <c r="Q56" s="215" t="str">
        <f t="shared" si="6"/>
        <v>OK</v>
      </c>
      <c r="AJ56" s="64">
        <f t="shared" si="7"/>
        <v>0.26624999999999999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27</v>
      </c>
      <c r="H57" s="44">
        <f>G57*P!AK58</f>
        <v>540</v>
      </c>
      <c r="I57" s="44">
        <f>S!E56</f>
        <v>5</v>
      </c>
      <c r="J57" s="44">
        <f>I57*S!D56</f>
        <v>93.150684931506845</v>
      </c>
      <c r="K57" s="44">
        <f t="shared" si="1"/>
        <v>32</v>
      </c>
      <c r="L57" s="44">
        <f t="shared" si="2"/>
        <v>633.15068493150682</v>
      </c>
      <c r="M57" s="45">
        <f>IF(ISERR((J57+H57)/(G57+I57)),P!AK58,(J57+H57)/(G57+I57))</f>
        <v>19.785958904109588</v>
      </c>
      <c r="N57" s="46">
        <f t="shared" si="3"/>
        <v>633.15068493150682</v>
      </c>
      <c r="O57" s="46">
        <f t="shared" si="4"/>
        <v>633.15068493150682</v>
      </c>
      <c r="P57" s="47" t="b">
        <f t="shared" si="5"/>
        <v>1</v>
      </c>
      <c r="Q57" s="215" t="str">
        <f t="shared" si="6"/>
        <v>OK</v>
      </c>
      <c r="AJ57" s="64">
        <f t="shared" si="7"/>
        <v>19.785958904109588</v>
      </c>
      <c r="AK57" s="64">
        <f t="shared" si="8"/>
        <v>32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4</v>
      </c>
      <c r="H58" s="44">
        <f>G58*P!AK59</f>
        <v>3800</v>
      </c>
      <c r="I58" s="44">
        <f>S!E57</f>
        <v>0</v>
      </c>
      <c r="J58" s="44">
        <f>I58*S!D57</f>
        <v>0</v>
      </c>
      <c r="K58" s="44">
        <f t="shared" si="1"/>
        <v>4</v>
      </c>
      <c r="L58" s="44">
        <f t="shared" si="2"/>
        <v>3800</v>
      </c>
      <c r="M58" s="45">
        <f>IF(ISERR((J58+H58)/(G58+I58)),P!AK59,(J58+H58)/(G58+I58))</f>
        <v>950</v>
      </c>
      <c r="N58" s="46">
        <f t="shared" si="3"/>
        <v>3800</v>
      </c>
      <c r="O58" s="46">
        <f t="shared" si="4"/>
        <v>3800</v>
      </c>
      <c r="P58" s="47" t="b">
        <f t="shared" si="5"/>
        <v>1</v>
      </c>
      <c r="Q58" s="215" t="str">
        <f t="shared" si="6"/>
        <v>OK</v>
      </c>
      <c r="AJ58" s="64">
        <f t="shared" si="7"/>
        <v>950</v>
      </c>
      <c r="AK58" s="64">
        <f t="shared" si="8"/>
        <v>4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5</v>
      </c>
      <c r="H59" s="44">
        <f>G59*P!AK60</f>
        <v>1360</v>
      </c>
      <c r="I59" s="44">
        <f>S!E58</f>
        <v>0</v>
      </c>
      <c r="J59" s="44">
        <f>I59*S!D58</f>
        <v>0</v>
      </c>
      <c r="K59" s="44">
        <f t="shared" si="1"/>
        <v>5</v>
      </c>
      <c r="L59" s="44">
        <f t="shared" si="2"/>
        <v>1360</v>
      </c>
      <c r="M59" s="45">
        <f>IF(ISERR((J59+H59)/(G59+I59)),P!AK60,(J59+H59)/(G59+I59))</f>
        <v>272</v>
      </c>
      <c r="N59" s="46">
        <f t="shared" si="3"/>
        <v>1360</v>
      </c>
      <c r="O59" s="46">
        <f t="shared" si="4"/>
        <v>1360</v>
      </c>
      <c r="P59" s="47" t="b">
        <f t="shared" si="5"/>
        <v>1</v>
      </c>
      <c r="Q59" s="215" t="str">
        <f t="shared" si="6"/>
        <v>OK</v>
      </c>
      <c r="AJ59" s="64">
        <f t="shared" si="7"/>
        <v>272</v>
      </c>
      <c r="AK59" s="64">
        <f t="shared" si="8"/>
        <v>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2</v>
      </c>
      <c r="J60" s="44">
        <f>I60*S!D59</f>
        <v>300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5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4.4499999999999993</v>
      </c>
      <c r="J61" s="44">
        <f>I61*S!D60</f>
        <v>491.73235480404344</v>
      </c>
      <c r="K61" s="44">
        <f t="shared" si="1"/>
        <v>9.4499999999999993</v>
      </c>
      <c r="L61" s="44">
        <f t="shared" si="2"/>
        <v>1041.7323548040436</v>
      </c>
      <c r="M61" s="45">
        <f>IF(ISERR((J61+H61)/(G61+I61)),P!AK62,(J61+H61)/(G61+I61))</f>
        <v>110.23622802159191</v>
      </c>
      <c r="N61" s="46">
        <f t="shared" si="3"/>
        <v>1041.7323548040436</v>
      </c>
      <c r="O61" s="46">
        <f t="shared" si="4"/>
        <v>1041.7323548040436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110.23622802159191</v>
      </c>
      <c r="AK61" s="64">
        <f t="shared" si="8"/>
        <v>9.4499999999999993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</v>
      </c>
      <c r="H62" s="44">
        <f>G62*P!AK63</f>
        <v>620</v>
      </c>
      <c r="I62" s="44">
        <f>S!E61</f>
        <v>0.19999999999999973</v>
      </c>
      <c r="J62" s="44">
        <f>I62*S!D61</f>
        <v>125.33333333333316</v>
      </c>
      <c r="K62" s="44">
        <f t="shared" si="1"/>
        <v>1.1999999999999997</v>
      </c>
      <c r="L62" s="44">
        <f t="shared" si="2"/>
        <v>745.33333333333314</v>
      </c>
      <c r="M62" s="45">
        <f>IF(ISERR((J62+H62)/(G62+I62)),P!AK63,(J62+H62)/(G62+I62))</f>
        <v>621.11111111111109</v>
      </c>
      <c r="N62" s="46">
        <f t="shared" si="3"/>
        <v>745.33333333333314</v>
      </c>
      <c r="O62" s="46">
        <f t="shared" si="4"/>
        <v>745.33333333333314</v>
      </c>
      <c r="P62" s="47" t="b">
        <f t="shared" si="5"/>
        <v>1</v>
      </c>
      <c r="Q62" s="215" t="str">
        <f t="shared" si="6"/>
        <v>OK</v>
      </c>
      <c r="AJ62" s="64">
        <f t="shared" si="7"/>
        <v>621.11111111111109</v>
      </c>
      <c r="AK62" s="64">
        <f t="shared" si="8"/>
        <v>1.1999999999999997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3</v>
      </c>
      <c r="H63" s="44">
        <f>G63*P!AK64</f>
        <v>1920</v>
      </c>
      <c r="I63" s="44">
        <f>S!E62</f>
        <v>0.45999999999999996</v>
      </c>
      <c r="J63" s="44">
        <f>I63*S!D62</f>
        <v>298.48457528001074</v>
      </c>
      <c r="K63" s="44">
        <f t="shared" si="1"/>
        <v>3.46</v>
      </c>
      <c r="L63" s="44">
        <f t="shared" si="2"/>
        <v>2218.4845752800106</v>
      </c>
      <c r="M63" s="45">
        <f>IF(ISERR((J63+H63)/(G63+I63)),P!AK64,(J63+H63)/(G63+I63))</f>
        <v>641.18051308670829</v>
      </c>
      <c r="N63" s="46">
        <f t="shared" si="3"/>
        <v>2218.4845752800106</v>
      </c>
      <c r="O63" s="46">
        <f t="shared" si="4"/>
        <v>2218.4845752800106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641.18051308670829</v>
      </c>
      <c r="AK63" s="64">
        <f t="shared" si="8"/>
        <v>3.46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500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5" t="str">
        <f t="shared" si="6"/>
        <v>×</v>
      </c>
      <c r="AJ64" s="64">
        <f t="shared" si="7"/>
        <v>500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</v>
      </c>
      <c r="H66" s="44">
        <f>G66*P!AK67</f>
        <v>840</v>
      </c>
      <c r="I66" s="44">
        <f>S!E65</f>
        <v>5.0000000000000044E-2</v>
      </c>
      <c r="J66" s="44">
        <f>I66*S!D65</f>
        <v>43.666666666666693</v>
      </c>
      <c r="K66" s="44">
        <f t="shared" si="1"/>
        <v>1.05</v>
      </c>
      <c r="L66" s="44">
        <f t="shared" si="2"/>
        <v>883.66666666666663</v>
      </c>
      <c r="M66" s="45">
        <f>IF(ISERR((J66+H66)/(G66+I66)),P!AK67,(J66+H66)/(G66+I66))</f>
        <v>841.58730158730157</v>
      </c>
      <c r="N66" s="46">
        <f t="shared" si="3"/>
        <v>883.66666666666674</v>
      </c>
      <c r="O66" s="46">
        <f t="shared" si="4"/>
        <v>883.66666666666663</v>
      </c>
      <c r="P66" s="47" t="b">
        <f t="shared" si="5"/>
        <v>1</v>
      </c>
      <c r="Q66" s="215" t="str">
        <f t="shared" si="6"/>
        <v>OK</v>
      </c>
      <c r="AJ66" s="64">
        <f t="shared" si="7"/>
        <v>841.58730158730157</v>
      </c>
      <c r="AK66" s="64">
        <f t="shared" si="8"/>
        <v>1.05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10</v>
      </c>
      <c r="H67" s="44">
        <f>G67*P!AK68</f>
        <v>180</v>
      </c>
      <c r="I67" s="44">
        <f>S!E66</f>
        <v>0</v>
      </c>
      <c r="J67" s="44">
        <f>I67*S!D66</f>
        <v>0</v>
      </c>
      <c r="K67" s="44">
        <f t="shared" si="1"/>
        <v>10</v>
      </c>
      <c r="L67" s="44">
        <f t="shared" si="2"/>
        <v>180</v>
      </c>
      <c r="M67" s="45">
        <f>IF(ISERR((J67+H67)/(G67+I67)),P!AK68,(J67+H67)/(G67+I67))</f>
        <v>18</v>
      </c>
      <c r="N67" s="46">
        <f t="shared" si="3"/>
        <v>180</v>
      </c>
      <c r="O67" s="46">
        <f t="shared" si="4"/>
        <v>180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10</v>
      </c>
      <c r="H68" s="44">
        <f>G68*P!AK69</f>
        <v>180</v>
      </c>
      <c r="I68" s="44">
        <f>S!E67</f>
        <v>0</v>
      </c>
      <c r="J68" s="44">
        <f>I68*S!D67</f>
        <v>0</v>
      </c>
      <c r="K68" s="44">
        <f t="shared" si="1"/>
        <v>10</v>
      </c>
      <c r="L68" s="44">
        <f t="shared" si="2"/>
        <v>180</v>
      </c>
      <c r="M68" s="45">
        <f>IF(ISERR((J68+H68)/(G68+I68)),P!AK69,(J68+H68)/(G68+I68))</f>
        <v>18</v>
      </c>
      <c r="N68" s="46">
        <f t="shared" si="3"/>
        <v>180</v>
      </c>
      <c r="O68" s="46">
        <f t="shared" si="4"/>
        <v>180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0.2</v>
      </c>
      <c r="H69" s="44">
        <f>G69*P!AK70</f>
        <v>1160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0.20571428571</v>
      </c>
      <c r="L69" s="44">
        <f t="shared" ref="L69:L132" si="11">K69*M69</f>
        <v>1192.9999999752499</v>
      </c>
      <c r="M69" s="45">
        <f>IF(ISERR((J69+H69)/(G69+I69)),P!AK70,(J69+H69)/(G69+I69))</f>
        <v>5799.3055555560613</v>
      </c>
      <c r="N69" s="46">
        <f t="shared" ref="N69:N132" si="12">J69+H69</f>
        <v>1192.9999999752499</v>
      </c>
      <c r="O69" s="46">
        <f t="shared" ref="O69:O132" si="13">L69+F69</f>
        <v>1192.9999999752499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5799.3055555560613</v>
      </c>
      <c r="AK69" s="64">
        <f t="shared" ref="AK69:AK132" si="17">K69</f>
        <v>0.20571428571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0.7</v>
      </c>
      <c r="H70" s="44">
        <f>G70*P!AK71</f>
        <v>410</v>
      </c>
      <c r="I70" s="44">
        <f>S!E69</f>
        <v>0</v>
      </c>
      <c r="J70" s="44">
        <f>I70*S!D69</f>
        <v>0</v>
      </c>
      <c r="K70" s="44">
        <f t="shared" si="10"/>
        <v>0.7</v>
      </c>
      <c r="L70" s="44">
        <f t="shared" si="11"/>
        <v>410</v>
      </c>
      <c r="M70" s="45">
        <f>IF(ISERR((J70+H70)/(G70+I70)),P!AK71,(J70+H70)/(G70+I70))</f>
        <v>585.71428571428578</v>
      </c>
      <c r="N70" s="46">
        <f t="shared" si="12"/>
        <v>410</v>
      </c>
      <c r="O70" s="46">
        <f t="shared" si="13"/>
        <v>410</v>
      </c>
      <c r="P70" s="47" t="b">
        <f t="shared" si="14"/>
        <v>1</v>
      </c>
      <c r="Q70" s="215" t="str">
        <f t="shared" si="15"/>
        <v>OK</v>
      </c>
      <c r="AJ70" s="64">
        <f t="shared" si="16"/>
        <v>585.71428571428578</v>
      </c>
      <c r="AK70" s="64">
        <f t="shared" si="17"/>
        <v>0.7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0.2</v>
      </c>
      <c r="H71" s="44">
        <f>G71*P!AK72</f>
        <v>360</v>
      </c>
      <c r="I71" s="44">
        <f>S!E70</f>
        <v>0</v>
      </c>
      <c r="J71" s="44">
        <f>I71*S!D70</f>
        <v>0</v>
      </c>
      <c r="K71" s="44">
        <f t="shared" si="10"/>
        <v>0.2</v>
      </c>
      <c r="L71" s="44">
        <f t="shared" si="11"/>
        <v>360</v>
      </c>
      <c r="M71" s="45">
        <f>IF(ISERR((J71+H71)/(G71+I71)),P!AK72,(J71+H71)/(G71+I71))</f>
        <v>1800</v>
      </c>
      <c r="N71" s="46">
        <f t="shared" si="12"/>
        <v>360</v>
      </c>
      <c r="O71" s="46">
        <f t="shared" si="13"/>
        <v>360</v>
      </c>
      <c r="P71" s="47" t="b">
        <f t="shared" si="14"/>
        <v>1</v>
      </c>
      <c r="Q71" s="215" t="str">
        <f t="shared" si="15"/>
        <v>OK</v>
      </c>
      <c r="AJ71" s="64">
        <f t="shared" si="16"/>
        <v>1800</v>
      </c>
      <c r="AK71" s="64">
        <f t="shared" si="17"/>
        <v>0.2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10</v>
      </c>
      <c r="H72" s="44">
        <f>G72*P!AK73</f>
        <v>80</v>
      </c>
      <c r="I72" s="44">
        <f>S!E71</f>
        <v>0</v>
      </c>
      <c r="J72" s="44">
        <f>I72*S!D71</f>
        <v>0</v>
      </c>
      <c r="K72" s="44">
        <f t="shared" si="10"/>
        <v>10</v>
      </c>
      <c r="L72" s="44">
        <f t="shared" si="11"/>
        <v>80</v>
      </c>
      <c r="M72" s="45">
        <f>IF(ISERR((J72+H72)/(G72+I72)),P!AK73,(J72+H72)/(G72+I72))</f>
        <v>8</v>
      </c>
      <c r="N72" s="46">
        <f t="shared" si="12"/>
        <v>80</v>
      </c>
      <c r="O72" s="46">
        <f t="shared" si="13"/>
        <v>80</v>
      </c>
      <c r="P72" s="47" t="b">
        <f t="shared" si="14"/>
        <v>1</v>
      </c>
      <c r="Q72" s="215" t="str">
        <f t="shared" si="15"/>
        <v>OK</v>
      </c>
      <c r="AJ72" s="64">
        <f t="shared" si="16"/>
        <v>8</v>
      </c>
      <c r="AK72" s="64">
        <f t="shared" si="17"/>
        <v>10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2</v>
      </c>
      <c r="H73" s="44">
        <f>G73*P!AK74</f>
        <v>1440</v>
      </c>
      <c r="I73" s="44">
        <f>S!E72</f>
        <v>0</v>
      </c>
      <c r="J73" s="44">
        <f>I73*S!D72</f>
        <v>0</v>
      </c>
      <c r="K73" s="44">
        <f t="shared" si="10"/>
        <v>2</v>
      </c>
      <c r="L73" s="44">
        <f t="shared" si="11"/>
        <v>1440</v>
      </c>
      <c r="M73" s="45">
        <f>IF(ISERR((J73+H73)/(G73+I73)),P!AK74,(J73+H73)/(G73+I73))</f>
        <v>720</v>
      </c>
      <c r="N73" s="46">
        <f t="shared" si="12"/>
        <v>1440</v>
      </c>
      <c r="O73" s="46">
        <f t="shared" si="13"/>
        <v>1440</v>
      </c>
      <c r="P73" s="47" t="b">
        <f t="shared" si="14"/>
        <v>1</v>
      </c>
      <c r="Q73" s="215" t="str">
        <f t="shared" si="15"/>
        <v>OK</v>
      </c>
      <c r="AJ73" s="64">
        <f t="shared" si="16"/>
        <v>720</v>
      </c>
      <c r="AK73" s="64">
        <f t="shared" si="17"/>
        <v>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2</v>
      </c>
      <c r="L74" s="44">
        <f t="shared" si="11"/>
        <v>1320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5" t="str">
        <f t="shared" si="15"/>
        <v>OK</v>
      </c>
      <c r="AJ74" s="64">
        <f t="shared" si="16"/>
        <v>660</v>
      </c>
      <c r="AK74" s="64">
        <f t="shared" si="17"/>
        <v>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4.5</v>
      </c>
      <c r="H76" s="44">
        <f>G76*P!AK77</f>
        <v>8160</v>
      </c>
      <c r="I76" s="44">
        <f>S!E75</f>
        <v>0</v>
      </c>
      <c r="J76" s="44">
        <f>I76*S!D75</f>
        <v>0</v>
      </c>
      <c r="K76" s="44">
        <f t="shared" si="10"/>
        <v>4.5</v>
      </c>
      <c r="L76" s="44">
        <f t="shared" si="11"/>
        <v>8160</v>
      </c>
      <c r="M76" s="45">
        <f>IF(ISERR((J76+H76)/(G76+I76)),P!AK77,(J76+H76)/(G76+I76))</f>
        <v>1813.3333333333333</v>
      </c>
      <c r="N76" s="46">
        <f t="shared" si="12"/>
        <v>8160</v>
      </c>
      <c r="O76" s="46">
        <f t="shared" si="13"/>
        <v>8160</v>
      </c>
      <c r="P76" s="47" t="b">
        <f t="shared" si="14"/>
        <v>1</v>
      </c>
      <c r="Q76" s="215" t="str">
        <f t="shared" si="15"/>
        <v>OK</v>
      </c>
      <c r="AJ76" s="64">
        <f t="shared" si="16"/>
        <v>1813.3333333333333</v>
      </c>
      <c r="AK76" s="64">
        <f t="shared" si="17"/>
        <v>4.5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5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0.3</v>
      </c>
      <c r="H78" s="44">
        <f>G78*P!AK79</f>
        <v>1080</v>
      </c>
      <c r="I78" s="44">
        <f>S!E77</f>
        <v>7.5000000000000025E-2</v>
      </c>
      <c r="J78" s="44">
        <f>I78*S!D77</f>
        <v>268.72549474825212</v>
      </c>
      <c r="K78" s="44">
        <f t="shared" si="10"/>
        <v>0.375</v>
      </c>
      <c r="L78" s="44">
        <f t="shared" si="11"/>
        <v>1348.725494748252</v>
      </c>
      <c r="M78" s="45">
        <f>IF(ISERR((J78+H78)/(G78+I78)),P!AK79,(J78+H78)/(G78+I78))</f>
        <v>3596.6013193286722</v>
      </c>
      <c r="N78" s="46">
        <f t="shared" si="12"/>
        <v>1348.725494748252</v>
      </c>
      <c r="O78" s="46">
        <f t="shared" si="13"/>
        <v>1348.725494748252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3596.6013193286722</v>
      </c>
      <c r="AK78" s="64">
        <f t="shared" si="17"/>
        <v>0.375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71.980832584606176</v>
      </c>
      <c r="K79" s="44">
        <f t="shared" si="10"/>
        <v>0.23</v>
      </c>
      <c r="L79" s="44">
        <f t="shared" si="11"/>
        <v>126.98083258460619</v>
      </c>
      <c r="M79" s="45">
        <f>IF(ISERR((J79+H79)/(G79+I79)),P!AK80,(J79+H79)/(G79+I79))</f>
        <v>552.09057645480948</v>
      </c>
      <c r="N79" s="46">
        <f t="shared" si="12"/>
        <v>126.98083258460618</v>
      </c>
      <c r="O79" s="46">
        <f t="shared" si="13"/>
        <v>126.98083258460619</v>
      </c>
      <c r="P79" s="47" t="b">
        <f t="shared" si="14"/>
        <v>1</v>
      </c>
      <c r="Q79" s="215" t="str">
        <f t="shared" si="15"/>
        <v>OK</v>
      </c>
      <c r="AJ79" s="64">
        <f t="shared" si="16"/>
        <v>552.09057645480948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0.13500000000000006</v>
      </c>
      <c r="J80" s="44">
        <f>I80*S!D79</f>
        <v>42.04803719008266</v>
      </c>
      <c r="K80" s="44">
        <f t="shared" si="10"/>
        <v>0.13500000000000006</v>
      </c>
      <c r="L80" s="44">
        <f t="shared" si="11"/>
        <v>42.04803719008266</v>
      </c>
      <c r="M80" s="45">
        <f>IF(ISERR((J80+H80)/(G80+I80)),P!AK81,(J80+H80)/(G80+I80))</f>
        <v>311.46694214876027</v>
      </c>
      <c r="N80" s="46">
        <f t="shared" si="12"/>
        <v>42.04803719008266</v>
      </c>
      <c r="O80" s="46">
        <f t="shared" si="13"/>
        <v>42.04803719008266</v>
      </c>
      <c r="P80" s="47" t="b">
        <f t="shared" si="14"/>
        <v>1</v>
      </c>
      <c r="Q80" s="215" t="str">
        <f t="shared" si="15"/>
        <v>OK</v>
      </c>
      <c r="AJ80" s="64">
        <f t="shared" si="16"/>
        <v>311.46694214876027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7</v>
      </c>
      <c r="H81" s="44">
        <f>G81*P!AK82</f>
        <v>1260</v>
      </c>
      <c r="I81" s="44">
        <f>S!E80</f>
        <v>0.14999999999999947</v>
      </c>
      <c r="J81" s="44">
        <f>I81*S!D80</f>
        <v>28.026387756863098</v>
      </c>
      <c r="K81" s="44">
        <f t="shared" si="10"/>
        <v>7.1499999999999995</v>
      </c>
      <c r="L81" s="44">
        <f t="shared" si="11"/>
        <v>1288.0263877568632</v>
      </c>
      <c r="M81" s="45">
        <f>IF(ISERR((J81+H81)/(G81+I81)),P!AK82,(J81+H81)/(G81+I81))</f>
        <v>180.14355073522563</v>
      </c>
      <c r="N81" s="46">
        <f t="shared" si="12"/>
        <v>1288.0263877568632</v>
      </c>
      <c r="O81" s="46">
        <f t="shared" si="13"/>
        <v>1288.0263877568632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180.14355073522563</v>
      </c>
      <c r="AK81" s="64">
        <f t="shared" si="17"/>
        <v>7.1499999999999995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0.2</v>
      </c>
      <c r="H85" s="44">
        <f>G85*P!AK86</f>
        <v>560</v>
      </c>
      <c r="I85" s="44">
        <f>S!E84</f>
        <v>0</v>
      </c>
      <c r="J85" s="44">
        <f>I85*S!D84</f>
        <v>0</v>
      </c>
      <c r="K85" s="44">
        <f t="shared" si="10"/>
        <v>0.2</v>
      </c>
      <c r="L85" s="44">
        <f t="shared" si="11"/>
        <v>560</v>
      </c>
      <c r="M85" s="45">
        <f>IF(ISERR((J85+H85)/(G85+I85)),P!AK86,(J85+H85)/(G85+I85))</f>
        <v>2800</v>
      </c>
      <c r="N85" s="46">
        <f t="shared" si="12"/>
        <v>560</v>
      </c>
      <c r="O85" s="46">
        <f t="shared" si="13"/>
        <v>560</v>
      </c>
      <c r="P85" s="47" t="b">
        <f t="shared" si="14"/>
        <v>1</v>
      </c>
      <c r="Q85" s="215" t="str">
        <f t="shared" si="15"/>
        <v>OK</v>
      </c>
      <c r="AJ85" s="64">
        <f t="shared" si="16"/>
        <v>2800</v>
      </c>
      <c r="AK85" s="64">
        <f t="shared" si="17"/>
        <v>0.2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0.4</v>
      </c>
      <c r="H87" s="44">
        <f>G87*P!AK88</f>
        <v>720</v>
      </c>
      <c r="I87" s="44">
        <f>S!E86</f>
        <v>0.1000000000000002</v>
      </c>
      <c r="J87" s="44">
        <f>I87*S!D86</f>
        <v>178.68933152027054</v>
      </c>
      <c r="K87" s="44">
        <f t="shared" si="10"/>
        <v>0.50000000000000022</v>
      </c>
      <c r="L87" s="44">
        <f t="shared" si="11"/>
        <v>898.68933152027057</v>
      </c>
      <c r="M87" s="45">
        <f>IF(ISERR((J87+H87)/(G87+I87)),P!AK88,(J87+H87)/(G87+I87))</f>
        <v>1797.3786630405402</v>
      </c>
      <c r="N87" s="46">
        <f t="shared" si="12"/>
        <v>898.68933152027057</v>
      </c>
      <c r="O87" s="46">
        <f t="shared" si="13"/>
        <v>898.68933152027057</v>
      </c>
      <c r="P87" s="47" t="b">
        <f t="shared" si="14"/>
        <v>1</v>
      </c>
      <c r="Q87" s="215" t="str">
        <f t="shared" si="15"/>
        <v>OK</v>
      </c>
      <c r="AJ87" s="64">
        <f t="shared" si="16"/>
        <v>1797.3786630405402</v>
      </c>
      <c r="AK87" s="64">
        <f t="shared" si="17"/>
        <v>0.50000000000000022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24</v>
      </c>
      <c r="H88" s="44">
        <f>G88*P!AK89</f>
        <v>1608</v>
      </c>
      <c r="I88" s="44">
        <f>S!E87</f>
        <v>19</v>
      </c>
      <c r="J88" s="44">
        <f>I88*S!D87</f>
        <v>1272.9987430047393</v>
      </c>
      <c r="K88" s="44">
        <f t="shared" si="10"/>
        <v>43</v>
      </c>
      <c r="L88" s="44">
        <f t="shared" si="11"/>
        <v>2880.9987430047395</v>
      </c>
      <c r="M88" s="45">
        <f>IF(ISERR((J88+H88)/(G88+I88)),P!AK89,(J88+H88)/(G88+I88))</f>
        <v>66.999970767552085</v>
      </c>
      <c r="N88" s="46">
        <f t="shared" si="12"/>
        <v>2880.9987430047395</v>
      </c>
      <c r="O88" s="46">
        <f t="shared" si="13"/>
        <v>2880.9987430047395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66.999970767552085</v>
      </c>
      <c r="AK88" s="64">
        <f t="shared" si="17"/>
        <v>43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15.949999999999996</v>
      </c>
      <c r="J89" s="44">
        <f>I89*S!D88</f>
        <v>1837.2418116512954</v>
      </c>
      <c r="K89" s="44">
        <f t="shared" si="10"/>
        <v>15.949999999999996</v>
      </c>
      <c r="L89" s="44">
        <f t="shared" si="11"/>
        <v>1837.2418116512954</v>
      </c>
      <c r="M89" s="45">
        <f>IF(ISERR((J89+H89)/(G89+I89)),P!AK90,(J89+H89)/(G89+I89))</f>
        <v>115.18757439820037</v>
      </c>
      <c r="N89" s="46">
        <f t="shared" si="12"/>
        <v>1837.2418116512954</v>
      </c>
      <c r="O89" s="46">
        <f t="shared" si="13"/>
        <v>1837.2418116512954</v>
      </c>
      <c r="P89" s="47" t="b">
        <f t="shared" si="14"/>
        <v>1</v>
      </c>
      <c r="Q89" s="215" t="str">
        <f t="shared" si="15"/>
        <v>OK</v>
      </c>
      <c r="AJ89" s="64">
        <f t="shared" si="16"/>
        <v>115.18757439820037</v>
      </c>
      <c r="AK89" s="64">
        <f t="shared" si="17"/>
        <v>15.949999999999996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200</v>
      </c>
      <c r="H90" s="44">
        <f>G90*P!AK91</f>
        <v>2000</v>
      </c>
      <c r="I90" s="44">
        <f>S!E89</f>
        <v>40</v>
      </c>
      <c r="J90" s="44">
        <f>I90*S!D89</f>
        <v>401.34518037181567</v>
      </c>
      <c r="K90" s="44">
        <f t="shared" si="10"/>
        <v>240</v>
      </c>
      <c r="L90" s="44">
        <f t="shared" si="11"/>
        <v>2401.3451803718158</v>
      </c>
      <c r="M90" s="45">
        <f>IF(ISERR((J90+H90)/(G90+I90)),P!AK91,(J90+H90)/(G90+I90))</f>
        <v>10.0056049182159</v>
      </c>
      <c r="N90" s="46">
        <f t="shared" si="12"/>
        <v>2401.3451803718158</v>
      </c>
      <c r="O90" s="46">
        <f t="shared" si="13"/>
        <v>2401.3451803718158</v>
      </c>
      <c r="P90" s="47" t="b">
        <f t="shared" si="14"/>
        <v>1</v>
      </c>
      <c r="Q90" s="215" t="str">
        <f t="shared" si="15"/>
        <v>OK</v>
      </c>
      <c r="AJ90" s="64">
        <f t="shared" si="16"/>
        <v>10.0056049182159</v>
      </c>
      <c r="AK90" s="64">
        <f t="shared" si="17"/>
        <v>240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5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0.5</v>
      </c>
      <c r="J93" s="44">
        <f>I93*S!D92</f>
        <v>109.98863636363636</v>
      </c>
      <c r="K93" s="44">
        <f t="shared" si="10"/>
        <v>0.5</v>
      </c>
      <c r="L93" s="44">
        <f t="shared" si="11"/>
        <v>109.98863636363636</v>
      </c>
      <c r="M93" s="45">
        <f>IF(ISERR((J93+H93)/(G93+I93)),P!AK94,(J93+H93)/(G93+I93))</f>
        <v>219.97727272727272</v>
      </c>
      <c r="N93" s="46">
        <f t="shared" si="12"/>
        <v>109.98863636363636</v>
      </c>
      <c r="O93" s="46">
        <f t="shared" si="13"/>
        <v>109.98863636363636</v>
      </c>
      <c r="P93" s="47" t="b">
        <f t="shared" si="14"/>
        <v>1</v>
      </c>
      <c r="Q93" s="215" t="str">
        <f t="shared" si="15"/>
        <v>OK</v>
      </c>
      <c r="AJ93" s="64">
        <f t="shared" si="16"/>
        <v>219.97727272727272</v>
      </c>
      <c r="AK93" s="64">
        <f t="shared" si="17"/>
        <v>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5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4</v>
      </c>
      <c r="H96" s="44">
        <f>G96*P!AK97</f>
        <v>340</v>
      </c>
      <c r="I96" s="44">
        <f>S!E95</f>
        <v>0.5</v>
      </c>
      <c r="J96" s="44">
        <f>I96*S!D95</f>
        <v>46.866666666666667</v>
      </c>
      <c r="K96" s="44">
        <f t="shared" si="10"/>
        <v>4.5</v>
      </c>
      <c r="L96" s="44">
        <f t="shared" si="11"/>
        <v>386.86666666666667</v>
      </c>
      <c r="M96" s="45">
        <f>IF(ISERR((J96+H96)/(G96+I96)),P!AK97,(J96+H96)/(G96+I96))</f>
        <v>85.970370370370375</v>
      </c>
      <c r="N96" s="46">
        <f t="shared" si="12"/>
        <v>386.86666666666667</v>
      </c>
      <c r="O96" s="46">
        <f t="shared" si="13"/>
        <v>386.86666666666667</v>
      </c>
      <c r="P96" s="47" t="b">
        <f t="shared" si="14"/>
        <v>1</v>
      </c>
      <c r="Q96" s="215" t="str">
        <f t="shared" si="15"/>
        <v>OK</v>
      </c>
      <c r="AJ96" s="64">
        <f t="shared" si="16"/>
        <v>85.970370370370375</v>
      </c>
      <c r="AK96" s="64">
        <f t="shared" si="17"/>
        <v>4.5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5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0.5</v>
      </c>
      <c r="J99" s="44">
        <f>I99*S!D98</f>
        <v>82.5</v>
      </c>
      <c r="K99" s="44">
        <f t="shared" si="10"/>
        <v>0.5</v>
      </c>
      <c r="L99" s="44">
        <f t="shared" si="11"/>
        <v>82.5</v>
      </c>
      <c r="M99" s="45">
        <f>IF(ISERR((J99+H99)/(G99+I99)),P!AK100,(J99+H99)/(G99+I99))</f>
        <v>165</v>
      </c>
      <c r="N99" s="46">
        <f t="shared" si="12"/>
        <v>82.5</v>
      </c>
      <c r="O99" s="46">
        <f t="shared" si="13"/>
        <v>82.5</v>
      </c>
      <c r="P99" s="47" t="b">
        <f t="shared" si="14"/>
        <v>1</v>
      </c>
      <c r="Q99" s="215" t="str">
        <f t="shared" si="15"/>
        <v>OK</v>
      </c>
      <c r="AJ99" s="64">
        <f t="shared" si="16"/>
        <v>165</v>
      </c>
      <c r="AK99" s="64">
        <f t="shared" si="17"/>
        <v>0.5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0.89900000000000024</v>
      </c>
      <c r="J100" s="44">
        <f>I100*S!D99</f>
        <v>475.1584012698994</v>
      </c>
      <c r="K100" s="44">
        <f t="shared" si="10"/>
        <v>0.89900000000000024</v>
      </c>
      <c r="L100" s="44">
        <f t="shared" si="11"/>
        <v>475.1584012698994</v>
      </c>
      <c r="M100" s="45">
        <f>IF(ISERR((J100+H100)/(G100+I100)),P!AK101,(J100+H100)/(G100+I100))</f>
        <v>528.54104701879783</v>
      </c>
      <c r="N100" s="46">
        <f t="shared" si="12"/>
        <v>475.1584012698994</v>
      </c>
      <c r="O100" s="46">
        <f t="shared" si="13"/>
        <v>475.1584012698994</v>
      </c>
      <c r="P100" s="47" t="b">
        <f t="shared" si="14"/>
        <v>1</v>
      </c>
      <c r="Q100" s="215" t="str">
        <f t="shared" si="15"/>
        <v>OK</v>
      </c>
      <c r="AJ100" s="64">
        <f t="shared" si="16"/>
        <v>528.54104701879783</v>
      </c>
      <c r="AK100" s="64">
        <f t="shared" si="17"/>
        <v>0.89900000000000024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5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5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5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0</v>
      </c>
      <c r="H105" s="44">
        <f>G105*P!AK106</f>
        <v>0</v>
      </c>
      <c r="I105" s="44">
        <f>S!E104</f>
        <v>8</v>
      </c>
      <c r="J105" s="44">
        <f>I105*S!D104</f>
        <v>1280</v>
      </c>
      <c r="K105" s="44">
        <f t="shared" si="10"/>
        <v>8</v>
      </c>
      <c r="L105" s="44">
        <f t="shared" si="11"/>
        <v>1280</v>
      </c>
      <c r="M105" s="45">
        <f>IF(ISERR((J105+H105)/(G105+I105)),P!AK106,(J105+H105)/(G105+I105))</f>
        <v>160</v>
      </c>
      <c r="N105" s="46">
        <f t="shared" si="12"/>
        <v>1280</v>
      </c>
      <c r="O105" s="46">
        <f t="shared" si="13"/>
        <v>1280</v>
      </c>
      <c r="P105" s="47" t="b">
        <f t="shared" si="14"/>
        <v>1</v>
      </c>
      <c r="Q105" s="215" t="str">
        <f t="shared" si="15"/>
        <v>OK</v>
      </c>
      <c r="AJ105" s="64">
        <f t="shared" si="16"/>
        <v>160</v>
      </c>
      <c r="AK105" s="64">
        <f t="shared" si="17"/>
        <v>8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5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5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0.24999999999999992</v>
      </c>
      <c r="J108" s="44">
        <f>I108*S!D107</f>
        <v>220.87912087912079</v>
      </c>
      <c r="K108" s="44">
        <f t="shared" si="10"/>
        <v>0.24999999999999992</v>
      </c>
      <c r="L108" s="44">
        <f t="shared" si="11"/>
        <v>220.87912087912079</v>
      </c>
      <c r="M108" s="45">
        <f>IF(ISERR((J108+H108)/(G108+I108)),P!AK109,(J108+H108)/(G108+I108))</f>
        <v>883.5164835164835</v>
      </c>
      <c r="N108" s="46">
        <f t="shared" si="12"/>
        <v>220.87912087912079</v>
      </c>
      <c r="O108" s="46">
        <f t="shared" si="13"/>
        <v>220.87912087912079</v>
      </c>
      <c r="P108" s="47" t="b">
        <f t="shared" si="14"/>
        <v>1</v>
      </c>
      <c r="Q108" s="215" t="str">
        <f t="shared" si="15"/>
        <v>OK</v>
      </c>
      <c r="AJ108" s="64">
        <f t="shared" si="16"/>
        <v>883.5164835164835</v>
      </c>
      <c r="AK108" s="64">
        <f t="shared" si="17"/>
        <v>0.24999999999999992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2</v>
      </c>
      <c r="H110" s="44">
        <f>G110*P!AK111</f>
        <v>540</v>
      </c>
      <c r="I110" s="44">
        <f>S!E109</f>
        <v>0</v>
      </c>
      <c r="J110" s="44">
        <f>I110*S!D109</f>
        <v>0</v>
      </c>
      <c r="K110" s="44">
        <f t="shared" si="10"/>
        <v>2</v>
      </c>
      <c r="L110" s="44">
        <f t="shared" si="11"/>
        <v>540</v>
      </c>
      <c r="M110" s="45">
        <f>IF(ISERR((J110+H110)/(G110+I110)),P!AK111,(J110+H110)/(G110+I110))</f>
        <v>270</v>
      </c>
      <c r="N110" s="46">
        <f t="shared" si="12"/>
        <v>540</v>
      </c>
      <c r="O110" s="46">
        <f t="shared" si="13"/>
        <v>540</v>
      </c>
      <c r="P110" s="47" t="b">
        <f t="shared" si="14"/>
        <v>1</v>
      </c>
      <c r="Q110" s="215" t="str">
        <f t="shared" si="15"/>
        <v>OK</v>
      </c>
      <c r="AJ110" s="64">
        <f t="shared" si="16"/>
        <v>270</v>
      </c>
      <c r="AK110" s="64">
        <f t="shared" si="17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5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0.5</v>
      </c>
      <c r="H113" s="44">
        <f>G113*P!AK114</f>
        <v>850</v>
      </c>
      <c r="I113" s="44">
        <f>S!E112</f>
        <v>0</v>
      </c>
      <c r="J113" s="44">
        <f>I113*S!D112</f>
        <v>0</v>
      </c>
      <c r="K113" s="44">
        <f t="shared" si="10"/>
        <v>0.5</v>
      </c>
      <c r="L113" s="44">
        <f t="shared" si="11"/>
        <v>850</v>
      </c>
      <c r="M113" s="45">
        <f>IF(ISERR((J113+H113)/(G113+I113)),P!AK114,(J113+H113)/(G113+I113))</f>
        <v>1700</v>
      </c>
      <c r="N113" s="46">
        <f t="shared" si="12"/>
        <v>850</v>
      </c>
      <c r="O113" s="46">
        <f t="shared" si="13"/>
        <v>850</v>
      </c>
      <c r="P113" s="47" t="b">
        <f t="shared" si="14"/>
        <v>1</v>
      </c>
      <c r="Q113" s="215" t="str">
        <f t="shared" si="15"/>
        <v>OK</v>
      </c>
      <c r="AJ113" s="64">
        <f t="shared" si="16"/>
        <v>1700</v>
      </c>
      <c r="AK113" s="64">
        <f t="shared" si="17"/>
        <v>0.5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5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5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5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0</v>
      </c>
      <c r="H117" s="44">
        <f>G117*P!AK118</f>
        <v>0</v>
      </c>
      <c r="I117" s="44">
        <f>S!E116</f>
        <v>122</v>
      </c>
      <c r="J117" s="44">
        <f>I117*S!D116</f>
        <v>1080.2825225225226</v>
      </c>
      <c r="K117" s="44">
        <f t="shared" si="10"/>
        <v>122</v>
      </c>
      <c r="L117" s="44">
        <f t="shared" si="11"/>
        <v>1080.2825225225226</v>
      </c>
      <c r="M117" s="45">
        <f>IF(ISERR((J117+H117)/(G117+I117)),P!AK118,(J117+H117)/(G117+I117))</f>
        <v>8.8547747747747749</v>
      </c>
      <c r="N117" s="46">
        <f t="shared" si="12"/>
        <v>1080.2825225225226</v>
      </c>
      <c r="O117" s="46">
        <f t="shared" si="13"/>
        <v>1080.2825225225226</v>
      </c>
      <c r="P117" s="47" t="b">
        <f t="shared" si="14"/>
        <v>1</v>
      </c>
      <c r="Q117" s="215" t="str">
        <f t="shared" si="15"/>
        <v>OK</v>
      </c>
      <c r="AJ117" s="64">
        <f t="shared" si="16"/>
        <v>8.8547747747747749</v>
      </c>
      <c r="AK117" s="64">
        <f t="shared" si="17"/>
        <v>122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5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IF(ISERR((J124+H124)/(G124+I124)),P!AK125,(J124+H124)/(G124+I124))</f>
        <v>658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15" t="str">
        <f t="shared" si="15"/>
        <v>×</v>
      </c>
      <c r="AJ124" s="64">
        <f t="shared" si="16"/>
        <v>658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80</v>
      </c>
      <c r="F125" s="44">
        <f t="shared" si="9"/>
        <v>800</v>
      </c>
      <c r="G125" s="44">
        <f>P!AJ126</f>
        <v>80</v>
      </c>
      <c r="H125" s="44">
        <f>G125*P!AK126</f>
        <v>800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800</v>
      </c>
      <c r="O125" s="46">
        <f t="shared" si="13"/>
        <v>800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40</v>
      </c>
      <c r="N127" s="46">
        <f t="shared" si="12"/>
        <v>0</v>
      </c>
      <c r="O127" s="46">
        <f t="shared" si="13"/>
        <v>0</v>
      </c>
      <c r="P127" s="47" t="b">
        <f t="shared" si="14"/>
        <v>1</v>
      </c>
      <c r="Q127" s="215" t="str">
        <f t="shared" si="15"/>
        <v>×</v>
      </c>
      <c r="AJ127" s="64">
        <f t="shared" si="16"/>
        <v>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393.39805825242718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5" t="str">
        <f t="shared" si="15"/>
        <v>×</v>
      </c>
      <c r="AJ128" s="64">
        <f t="shared" si="16"/>
        <v>393.39805825242718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5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5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5</v>
      </c>
      <c r="F131" s="44">
        <f t="shared" si="9"/>
        <v>380</v>
      </c>
      <c r="G131" s="44">
        <f>P!AJ132</f>
        <v>5</v>
      </c>
      <c r="H131" s="44">
        <f>G131*P!AK132</f>
        <v>380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76</v>
      </c>
      <c r="N131" s="46">
        <f t="shared" si="12"/>
        <v>380</v>
      </c>
      <c r="O131" s="46">
        <f t="shared" si="13"/>
        <v>380</v>
      </c>
      <c r="P131" s="47" t="b">
        <f t="shared" si="14"/>
        <v>1</v>
      </c>
      <c r="Q131" s="215" t="str">
        <f t="shared" si="15"/>
        <v>OK</v>
      </c>
      <c r="AJ131" s="64">
        <f t="shared" si="16"/>
        <v>76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109.2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×</v>
      </c>
      <c r="AJ133" s="64">
        <f t="shared" ref="AJ133:AJ196" si="25">M133</f>
        <v>109.2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8</v>
      </c>
      <c r="F134" s="44">
        <f t="shared" si="18"/>
        <v>1760</v>
      </c>
      <c r="G134" s="44">
        <f>P!AJ135</f>
        <v>8</v>
      </c>
      <c r="H134" s="44">
        <f>G134*P!AK135</f>
        <v>1760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220</v>
      </c>
      <c r="N134" s="46">
        <f t="shared" si="21"/>
        <v>1760</v>
      </c>
      <c r="O134" s="46">
        <f t="shared" si="22"/>
        <v>1760</v>
      </c>
      <c r="P134" s="47" t="b">
        <f t="shared" si="23"/>
        <v>1</v>
      </c>
      <c r="Q134" s="215" t="str">
        <f t="shared" si="24"/>
        <v>OK</v>
      </c>
      <c r="AJ134" s="64">
        <f t="shared" si="25"/>
        <v>220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5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</v>
      </c>
      <c r="F136" s="44">
        <f t="shared" si="18"/>
        <v>280</v>
      </c>
      <c r="G136" s="44">
        <f>P!AJ137</f>
        <v>1</v>
      </c>
      <c r="H136" s="44">
        <f>G136*P!AK137</f>
        <v>280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280</v>
      </c>
      <c r="N136" s="46">
        <f t="shared" si="21"/>
        <v>280</v>
      </c>
      <c r="O136" s="46">
        <f t="shared" si="22"/>
        <v>280</v>
      </c>
      <c r="P136" s="47" t="b">
        <f t="shared" si="23"/>
        <v>1</v>
      </c>
      <c r="Q136" s="215" t="str">
        <f t="shared" si="24"/>
        <v>OK</v>
      </c>
      <c r="AJ136" s="64">
        <f t="shared" si="25"/>
        <v>280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120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5" t="str">
        <f t="shared" si="24"/>
        <v>×</v>
      </c>
      <c r="AJ137" s="64">
        <f t="shared" si="25"/>
        <v>120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480</v>
      </c>
      <c r="H142" s="44">
        <f>G142*P!AK143</f>
        <v>10728</v>
      </c>
      <c r="I142" s="44">
        <f>S!E141</f>
        <v>0</v>
      </c>
      <c r="J142" s="44">
        <f>I142*S!D141</f>
        <v>0</v>
      </c>
      <c r="K142" s="44">
        <f t="shared" si="19"/>
        <v>480</v>
      </c>
      <c r="L142" s="44">
        <f t="shared" si="20"/>
        <v>10728</v>
      </c>
      <c r="M142" s="45">
        <f>IF(ISERR((J142+H142)/(G142+I142)),P!AK143,(J142+H142)/(G142+I142))</f>
        <v>22.35</v>
      </c>
      <c r="N142" s="46">
        <f t="shared" si="21"/>
        <v>10728</v>
      </c>
      <c r="O142" s="46">
        <f t="shared" si="22"/>
        <v>10728</v>
      </c>
      <c r="P142" s="47" t="b">
        <f t="shared" si="23"/>
        <v>1</v>
      </c>
      <c r="Q142" s="215" t="str">
        <f t="shared" si="24"/>
        <v>OK</v>
      </c>
      <c r="AJ142" s="64">
        <f t="shared" si="25"/>
        <v>22.35</v>
      </c>
      <c r="AK142" s="64">
        <f t="shared" si="26"/>
        <v>480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105</v>
      </c>
      <c r="H144" s="44">
        <f>G144*P!AK145</f>
        <v>120750</v>
      </c>
      <c r="I144" s="44">
        <f>S!E143</f>
        <v>0</v>
      </c>
      <c r="J144" s="44">
        <f>I144*S!D143</f>
        <v>0</v>
      </c>
      <c r="K144" s="44">
        <f t="shared" si="19"/>
        <v>105</v>
      </c>
      <c r="L144" s="44">
        <f t="shared" si="20"/>
        <v>120750</v>
      </c>
      <c r="M144" s="45">
        <f>IF(ISERR((J144+H144)/(G144+I144)),P!AK145,(J144+H144)/(G144+I144))</f>
        <v>1150</v>
      </c>
      <c r="N144" s="46">
        <f t="shared" si="21"/>
        <v>120750</v>
      </c>
      <c r="O144" s="46">
        <f t="shared" si="22"/>
        <v>120750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105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5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10</v>
      </c>
      <c r="H146" s="44">
        <f>G146*P!AK147</f>
        <v>8000</v>
      </c>
      <c r="I146" s="44">
        <f>S!E145</f>
        <v>0</v>
      </c>
      <c r="J146" s="44">
        <f>I146*S!D145</f>
        <v>0</v>
      </c>
      <c r="K146" s="44">
        <f t="shared" si="19"/>
        <v>10</v>
      </c>
      <c r="L146" s="44">
        <f t="shared" si="20"/>
        <v>8000</v>
      </c>
      <c r="M146" s="45">
        <f>IF(ISERR((J146+H146)/(G146+I146)),P!AK147,(J146+H146)/(G146+I146))</f>
        <v>800</v>
      </c>
      <c r="N146" s="46">
        <f t="shared" si="21"/>
        <v>8000</v>
      </c>
      <c r="O146" s="46">
        <f t="shared" si="22"/>
        <v>8000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10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9</v>
      </c>
      <c r="H147" s="44">
        <f>G147*P!AK148</f>
        <v>10350</v>
      </c>
      <c r="I147" s="44">
        <f>S!E146</f>
        <v>0</v>
      </c>
      <c r="J147" s="44">
        <f>I147*S!D146</f>
        <v>0</v>
      </c>
      <c r="K147" s="44">
        <f t="shared" si="19"/>
        <v>9</v>
      </c>
      <c r="L147" s="44">
        <f t="shared" si="20"/>
        <v>10350</v>
      </c>
      <c r="M147" s="45">
        <f>IF(ISERR((J147+H147)/(G147+I147)),P!AK148,(J147+H147)/(G147+I147))</f>
        <v>1150</v>
      </c>
      <c r="N147" s="46">
        <f t="shared" si="21"/>
        <v>10350</v>
      </c>
      <c r="O147" s="46">
        <f t="shared" si="22"/>
        <v>10350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9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5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5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155</v>
      </c>
      <c r="H151" s="44">
        <f>G151*P!AK152</f>
        <v>38910</v>
      </c>
      <c r="I151" s="44">
        <f>S!E150</f>
        <v>19.990000000000208</v>
      </c>
      <c r="J151" s="44">
        <f>I151*S!D150</f>
        <v>4914.2666946677209</v>
      </c>
      <c r="K151" s="44">
        <f t="shared" si="19"/>
        <v>174.99000000000021</v>
      </c>
      <c r="L151" s="44">
        <f t="shared" si="20"/>
        <v>43824.26669466772</v>
      </c>
      <c r="M151" s="45">
        <f>IF(ISERR((J151+H151)/(G151+I151)),P!AK152,(J151+H151)/(G151+I151))</f>
        <v>250.43869189478067</v>
      </c>
      <c r="N151" s="46">
        <f t="shared" si="21"/>
        <v>43824.26669466772</v>
      </c>
      <c r="O151" s="46">
        <f t="shared" si="22"/>
        <v>43824.26669466772</v>
      </c>
      <c r="P151" s="47" t="b">
        <f t="shared" si="23"/>
        <v>1</v>
      </c>
      <c r="Q151" s="215" t="str">
        <f t="shared" si="24"/>
        <v>OK</v>
      </c>
      <c r="AJ151" s="64">
        <f t="shared" si="25"/>
        <v>250.43869189478067</v>
      </c>
      <c r="AK151" s="64">
        <f t="shared" si="26"/>
        <v>174.99000000000021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5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0</v>
      </c>
      <c r="H153" s="44">
        <f>G153*P!AK154</f>
        <v>0</v>
      </c>
      <c r="I153" s="44">
        <f>S!E152</f>
        <v>0</v>
      </c>
      <c r="J153" s="44">
        <f>I153*S!D152</f>
        <v>0</v>
      </c>
      <c r="K153" s="44">
        <f t="shared" si="19"/>
        <v>0</v>
      </c>
      <c r="L153" s="44">
        <f t="shared" si="20"/>
        <v>0</v>
      </c>
      <c r="M153" s="45">
        <f>IF(ISERR((J153+H153)/(G153+I153)),P!AK154,(J153+H153)/(G153+I153))</f>
        <v>154.58015267175574</v>
      </c>
      <c r="N153" s="46">
        <f t="shared" si="21"/>
        <v>0</v>
      </c>
      <c r="O153" s="46">
        <f t="shared" si="22"/>
        <v>0</v>
      </c>
      <c r="P153" s="47" t="b">
        <f t="shared" si="23"/>
        <v>1</v>
      </c>
      <c r="Q153" s="215" t="str">
        <f t="shared" si="24"/>
        <v>×</v>
      </c>
      <c r="AJ153" s="64">
        <f t="shared" si="25"/>
        <v>154.58015267175574</v>
      </c>
      <c r="AK153" s="64">
        <f t="shared" si="26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11.1</v>
      </c>
      <c r="H154" s="44">
        <f>G154*P!AK155</f>
        <v>4158</v>
      </c>
      <c r="I154" s="44">
        <f>S!E153</f>
        <v>6.5000000000000142</v>
      </c>
      <c r="J154" s="44">
        <f>I154*S!D153</f>
        <v>2403.8489508683692</v>
      </c>
      <c r="K154" s="44">
        <f t="shared" si="19"/>
        <v>17.600000000000016</v>
      </c>
      <c r="L154" s="44">
        <f t="shared" si="20"/>
        <v>6561.8489508683688</v>
      </c>
      <c r="M154" s="45">
        <f>IF(ISERR((J154+H154)/(G154+I154)),P!AK155,(J154+H154)/(G154+I154))</f>
        <v>372.83232675388427</v>
      </c>
      <c r="N154" s="46">
        <f t="shared" si="21"/>
        <v>6561.8489508683688</v>
      </c>
      <c r="O154" s="46">
        <f t="shared" si="22"/>
        <v>6561.8489508683688</v>
      </c>
      <c r="P154" s="47" t="b">
        <f t="shared" si="23"/>
        <v>1</v>
      </c>
      <c r="Q154" s="215" t="str">
        <f t="shared" si="24"/>
        <v>OK</v>
      </c>
      <c r="AJ154" s="64">
        <f t="shared" si="25"/>
        <v>372.83232675388427</v>
      </c>
      <c r="AK154" s="64">
        <f t="shared" si="26"/>
        <v>17.600000000000016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0</v>
      </c>
      <c r="H155" s="44">
        <f>G155*P!AK156</f>
        <v>0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IF(ISERR((J155+H155)/(G155+I155)),P!AK156,(J155+H155)/(G155+I155))</f>
        <v>313.59349957135936</v>
      </c>
      <c r="N155" s="46">
        <f t="shared" si="21"/>
        <v>0</v>
      </c>
      <c r="O155" s="46">
        <f t="shared" si="22"/>
        <v>0</v>
      </c>
      <c r="P155" s="47" t="b">
        <f t="shared" si="23"/>
        <v>1</v>
      </c>
      <c r="Q155" s="215" t="str">
        <f t="shared" si="24"/>
        <v>×</v>
      </c>
      <c r="AJ155" s="64">
        <f t="shared" si="25"/>
        <v>313.59349957135936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5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3.5</v>
      </c>
      <c r="H157" s="44">
        <f>G157*P!AK158</f>
        <v>4060</v>
      </c>
      <c r="I157" s="44">
        <f>S!E156</f>
        <v>0</v>
      </c>
      <c r="J157" s="44">
        <f>I157*S!D156</f>
        <v>0</v>
      </c>
      <c r="K157" s="44">
        <f t="shared" si="19"/>
        <v>3.5</v>
      </c>
      <c r="L157" s="44">
        <f t="shared" si="20"/>
        <v>4060</v>
      </c>
      <c r="M157" s="45">
        <f>IF(ISERR((J157+H157)/(G157+I157)),P!AK158,(J157+H157)/(G157+I157))</f>
        <v>1160</v>
      </c>
      <c r="N157" s="46">
        <f t="shared" si="21"/>
        <v>4060</v>
      </c>
      <c r="O157" s="46">
        <f t="shared" si="22"/>
        <v>4060</v>
      </c>
      <c r="P157" s="47" t="b">
        <f t="shared" si="23"/>
        <v>1</v>
      </c>
      <c r="Q157" s="215" t="str">
        <f t="shared" si="24"/>
        <v>OK</v>
      </c>
      <c r="AJ157" s="64">
        <f t="shared" si="25"/>
        <v>1160</v>
      </c>
      <c r="AK157" s="64">
        <f t="shared" si="26"/>
        <v>3.5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5" t="str">
        <f t="shared" si="24"/>
        <v>×</v>
      </c>
      <c r="AJ161" s="64">
        <f t="shared" si="25"/>
        <v>600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0</v>
      </c>
      <c r="O162" s="46">
        <f t="shared" si="22"/>
        <v>0</v>
      </c>
      <c r="P162" s="47" t="b">
        <f t="shared" si="23"/>
        <v>1</v>
      </c>
      <c r="Q162" s="215" t="str">
        <f t="shared" si="24"/>
        <v>×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3</v>
      </c>
      <c r="H163" s="44">
        <f>G163*P!AK164</f>
        <v>3600</v>
      </c>
      <c r="I163" s="44">
        <f>S!E162</f>
        <v>0</v>
      </c>
      <c r="J163" s="44">
        <f>I163*S!D162</f>
        <v>0</v>
      </c>
      <c r="K163" s="44">
        <f t="shared" si="19"/>
        <v>3</v>
      </c>
      <c r="L163" s="44">
        <f t="shared" si="20"/>
        <v>3600</v>
      </c>
      <c r="M163" s="45">
        <f>IF(ISERR((J163+H163)/(G163+I163)),P!AK164,(J163+H163)/(G163+I163))</f>
        <v>1200</v>
      </c>
      <c r="N163" s="46">
        <f t="shared" si="21"/>
        <v>3600</v>
      </c>
      <c r="O163" s="46">
        <f t="shared" si="22"/>
        <v>3600</v>
      </c>
      <c r="P163" s="47" t="b">
        <f t="shared" si="23"/>
        <v>1</v>
      </c>
      <c r="Q163" s="215" t="str">
        <f t="shared" si="24"/>
        <v>OK</v>
      </c>
      <c r="AJ163" s="64">
        <f t="shared" si="25"/>
        <v>1200</v>
      </c>
      <c r="AK163" s="64">
        <f t="shared" si="26"/>
        <v>3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5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1</v>
      </c>
      <c r="H168" s="44">
        <f>G168*P!AK169</f>
        <v>350</v>
      </c>
      <c r="I168" s="44">
        <f>S!E167</f>
        <v>0</v>
      </c>
      <c r="J168" s="44">
        <f>I168*S!D167</f>
        <v>0</v>
      </c>
      <c r="K168" s="44">
        <f t="shared" si="19"/>
        <v>1</v>
      </c>
      <c r="L168" s="44">
        <f t="shared" si="20"/>
        <v>350</v>
      </c>
      <c r="M168" s="45">
        <f>IF(ISERR((J168+H168)/(G168+I168)),P!AK169,(J168+H168)/(G168+I168))</f>
        <v>350</v>
      </c>
      <c r="N168" s="46">
        <f t="shared" si="21"/>
        <v>350</v>
      </c>
      <c r="O168" s="46">
        <f t="shared" si="22"/>
        <v>350</v>
      </c>
      <c r="P168" s="47" t="b">
        <f t="shared" si="23"/>
        <v>1</v>
      </c>
      <c r="Q168" s="215" t="str">
        <f t="shared" si="24"/>
        <v>OK</v>
      </c>
      <c r="AJ168" s="64">
        <f t="shared" si="25"/>
        <v>350</v>
      </c>
      <c r="AK168" s="64">
        <f t="shared" si="26"/>
        <v>1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3</v>
      </c>
      <c r="H169" s="44">
        <f>G169*P!AK170</f>
        <v>2170</v>
      </c>
      <c r="I169" s="44">
        <f>S!E168</f>
        <v>3</v>
      </c>
      <c r="J169" s="44">
        <f>I169*S!D168</f>
        <v>2034.2307692307693</v>
      </c>
      <c r="K169" s="44">
        <f t="shared" si="19"/>
        <v>6</v>
      </c>
      <c r="L169" s="44">
        <f t="shared" si="20"/>
        <v>4204.2307692307695</v>
      </c>
      <c r="M169" s="45">
        <f>IF(ISERR((J169+H169)/(G169+I169)),P!AK170,(J169+H169)/(G169+I169))</f>
        <v>700.70512820512829</v>
      </c>
      <c r="N169" s="46">
        <f t="shared" si="21"/>
        <v>4204.2307692307695</v>
      </c>
      <c r="O169" s="46">
        <f t="shared" si="22"/>
        <v>4204.2307692307695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700.70512820512829</v>
      </c>
      <c r="AK169" s="64">
        <f t="shared" si="26"/>
        <v>6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370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5" t="str">
        <f t="shared" si="24"/>
        <v>×</v>
      </c>
      <c r="AJ170" s="64">
        <f t="shared" si="25"/>
        <v>370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5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10.1</v>
      </c>
      <c r="H174" s="44">
        <f>G174*P!AK175</f>
        <v>7470</v>
      </c>
      <c r="I174" s="44">
        <f>S!E173</f>
        <v>0</v>
      </c>
      <c r="J174" s="44">
        <f>I174*S!D173</f>
        <v>0</v>
      </c>
      <c r="K174" s="44">
        <f t="shared" si="19"/>
        <v>10.1</v>
      </c>
      <c r="L174" s="44">
        <f t="shared" si="20"/>
        <v>7470</v>
      </c>
      <c r="M174" s="45">
        <f>IF(ISERR((J174+H174)/(G174+I174)),P!AK175,(J174+H174)/(G174+I174))</f>
        <v>739.60396039603961</v>
      </c>
      <c r="N174" s="46">
        <f t="shared" si="21"/>
        <v>7470</v>
      </c>
      <c r="O174" s="46">
        <f t="shared" si="22"/>
        <v>7470</v>
      </c>
      <c r="P174" s="47" t="b">
        <f t="shared" si="23"/>
        <v>1</v>
      </c>
      <c r="Q174" s="215" t="str">
        <f t="shared" si="24"/>
        <v>OK</v>
      </c>
      <c r="AJ174" s="64">
        <f t="shared" si="25"/>
        <v>739.60396039603961</v>
      </c>
      <c r="AK174" s="64">
        <f t="shared" si="26"/>
        <v>10.1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30</v>
      </c>
      <c r="F178" s="44">
        <f t="shared" si="18"/>
        <v>720</v>
      </c>
      <c r="G178" s="44">
        <f>P!AJ179</f>
        <v>30</v>
      </c>
      <c r="H178" s="44">
        <f>G178*P!AK179</f>
        <v>720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24</v>
      </c>
      <c r="N178" s="46">
        <f t="shared" si="21"/>
        <v>720</v>
      </c>
      <c r="O178" s="46">
        <f t="shared" si="22"/>
        <v>720</v>
      </c>
      <c r="P178" s="47" t="b">
        <f t="shared" si="23"/>
        <v>1</v>
      </c>
      <c r="Q178" s="215" t="str">
        <f t="shared" si="24"/>
        <v>OK</v>
      </c>
      <c r="AJ178" s="64">
        <f t="shared" si="25"/>
        <v>24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35</v>
      </c>
      <c r="F179" s="44">
        <f t="shared" si="18"/>
        <v>2100</v>
      </c>
      <c r="G179" s="44">
        <f>P!AJ180</f>
        <v>35</v>
      </c>
      <c r="H179" s="44">
        <f>G179*P!AK180</f>
        <v>2100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60</v>
      </c>
      <c r="N179" s="46">
        <f t="shared" si="21"/>
        <v>2100</v>
      </c>
      <c r="O179" s="46">
        <f t="shared" si="22"/>
        <v>2100</v>
      </c>
      <c r="P179" s="47" t="b">
        <f t="shared" si="23"/>
        <v>1</v>
      </c>
      <c r="Q179" s="215" t="str">
        <f t="shared" si="24"/>
        <v>OK</v>
      </c>
      <c r="AJ179" s="64">
        <f t="shared" si="25"/>
        <v>60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6.5</v>
      </c>
      <c r="F180" s="44">
        <f t="shared" si="18"/>
        <v>1035</v>
      </c>
      <c r="G180" s="44">
        <f>P!AJ181</f>
        <v>6.5</v>
      </c>
      <c r="H180" s="44">
        <f>G180*P!AK181</f>
        <v>1035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159.23076923076923</v>
      </c>
      <c r="N180" s="46">
        <f t="shared" si="21"/>
        <v>1035</v>
      </c>
      <c r="O180" s="46">
        <f t="shared" si="22"/>
        <v>1035</v>
      </c>
      <c r="P180" s="47" t="b">
        <f t="shared" si="23"/>
        <v>1</v>
      </c>
      <c r="Q180" s="215" t="str">
        <f t="shared" si="24"/>
        <v>OK</v>
      </c>
      <c r="AJ180" s="64">
        <f t="shared" si="25"/>
        <v>159.23076923076923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3.5</v>
      </c>
      <c r="F181" s="44">
        <f t="shared" si="18"/>
        <v>560</v>
      </c>
      <c r="G181" s="44">
        <f>P!AJ182</f>
        <v>3.5</v>
      </c>
      <c r="H181" s="44">
        <f>G181*P!AK182</f>
        <v>560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160</v>
      </c>
      <c r="N181" s="46">
        <f t="shared" si="21"/>
        <v>560</v>
      </c>
      <c r="O181" s="46">
        <f t="shared" si="22"/>
        <v>560</v>
      </c>
      <c r="P181" s="47" t="b">
        <f t="shared" si="23"/>
        <v>1</v>
      </c>
      <c r="Q181" s="215" t="str">
        <f t="shared" si="24"/>
        <v>OK</v>
      </c>
      <c r="AJ181" s="64">
        <f t="shared" si="25"/>
        <v>160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9</v>
      </c>
      <c r="F182" s="44">
        <f t="shared" si="18"/>
        <v>1360</v>
      </c>
      <c r="G182" s="44">
        <f>P!AJ183</f>
        <v>9</v>
      </c>
      <c r="H182" s="44">
        <f>G182*P!AK183</f>
        <v>1360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151.11111111111111</v>
      </c>
      <c r="N182" s="46">
        <f t="shared" si="21"/>
        <v>1360</v>
      </c>
      <c r="O182" s="46">
        <f t="shared" si="22"/>
        <v>1360</v>
      </c>
      <c r="P182" s="47" t="b">
        <f t="shared" si="23"/>
        <v>1</v>
      </c>
      <c r="Q182" s="215" t="str">
        <f t="shared" si="24"/>
        <v>OK</v>
      </c>
      <c r="AJ182" s="64">
        <f t="shared" si="25"/>
        <v>151.11111111111111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177</v>
      </c>
      <c r="F183" s="44">
        <f t="shared" si="18"/>
        <v>747</v>
      </c>
      <c r="G183" s="44">
        <f>P!AJ184</f>
        <v>177</v>
      </c>
      <c r="H183" s="44">
        <f>G183*P!AK184</f>
        <v>747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4.2203389830508478</v>
      </c>
      <c r="N183" s="46">
        <f t="shared" si="21"/>
        <v>747</v>
      </c>
      <c r="O183" s="46">
        <f t="shared" si="22"/>
        <v>747</v>
      </c>
      <c r="P183" s="47" t="b">
        <f t="shared" si="23"/>
        <v>1</v>
      </c>
      <c r="Q183" s="215" t="str">
        <f t="shared" si="24"/>
        <v>OK</v>
      </c>
      <c r="AJ183" s="64">
        <f t="shared" si="25"/>
        <v>4.2203389830508478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31</v>
      </c>
      <c r="F184" s="44">
        <f t="shared" si="18"/>
        <v>2560</v>
      </c>
      <c r="G184" s="44">
        <f>P!AJ185</f>
        <v>31</v>
      </c>
      <c r="H184" s="44">
        <f>G184*P!AK185</f>
        <v>2560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82.58064516129032</v>
      </c>
      <c r="N184" s="46">
        <f t="shared" si="21"/>
        <v>2560</v>
      </c>
      <c r="O184" s="46">
        <f t="shared" si="22"/>
        <v>2560</v>
      </c>
      <c r="P184" s="47" t="b">
        <f t="shared" si="23"/>
        <v>1</v>
      </c>
      <c r="Q184" s="215" t="str">
        <f t="shared" si="24"/>
        <v>OK</v>
      </c>
      <c r="AJ184" s="64">
        <f t="shared" si="25"/>
        <v>82.58064516129032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6.5</v>
      </c>
      <c r="F185" s="44">
        <f t="shared" si="18"/>
        <v>450</v>
      </c>
      <c r="G185" s="44">
        <f>P!AJ186</f>
        <v>6.5</v>
      </c>
      <c r="H185" s="44">
        <f>G185*P!AK186</f>
        <v>450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69.230769230769226</v>
      </c>
      <c r="N185" s="46">
        <f t="shared" si="21"/>
        <v>450</v>
      </c>
      <c r="O185" s="46">
        <f t="shared" si="22"/>
        <v>450</v>
      </c>
      <c r="P185" s="47" t="b">
        <f t="shared" si="23"/>
        <v>1</v>
      </c>
      <c r="Q185" s="215" t="str">
        <f t="shared" si="24"/>
        <v>OK</v>
      </c>
      <c r="AJ185" s="64">
        <f t="shared" si="25"/>
        <v>69.230769230769226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51.666666666666664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5" t="str">
        <f t="shared" si="24"/>
        <v>×</v>
      </c>
      <c r="AJ186" s="64">
        <f t="shared" si="25"/>
        <v>51.666666666666664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</v>
      </c>
      <c r="F187" s="44">
        <f t="shared" si="18"/>
        <v>210</v>
      </c>
      <c r="G187" s="44">
        <f>P!AJ188</f>
        <v>3</v>
      </c>
      <c r="H187" s="44">
        <f>G187*P!AK188</f>
        <v>210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70</v>
      </c>
      <c r="N187" s="46">
        <f t="shared" si="21"/>
        <v>210</v>
      </c>
      <c r="O187" s="46">
        <f t="shared" si="22"/>
        <v>210</v>
      </c>
      <c r="P187" s="47" t="b">
        <f t="shared" si="23"/>
        <v>1</v>
      </c>
      <c r="Q187" s="215" t="str">
        <f t="shared" si="24"/>
        <v>OK</v>
      </c>
      <c r="AJ187" s="64">
        <f t="shared" si="25"/>
        <v>70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45.555555555555557</v>
      </c>
      <c r="N188" s="46">
        <f t="shared" si="21"/>
        <v>0</v>
      </c>
      <c r="O188" s="46">
        <f t="shared" si="22"/>
        <v>0</v>
      </c>
      <c r="P188" s="47" t="b">
        <f t="shared" si="23"/>
        <v>1</v>
      </c>
      <c r="Q188" s="215" t="str">
        <f t="shared" si="24"/>
        <v>×</v>
      </c>
      <c r="AJ188" s="64">
        <f t="shared" si="25"/>
        <v>45.555555555555557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56</v>
      </c>
      <c r="F189" s="44">
        <f t="shared" si="18"/>
        <v>312</v>
      </c>
      <c r="G189" s="44">
        <f>P!AJ190</f>
        <v>56</v>
      </c>
      <c r="H189" s="44">
        <f>G189*P!AK190</f>
        <v>312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5.5714285714285712</v>
      </c>
      <c r="N189" s="46">
        <f t="shared" si="21"/>
        <v>312</v>
      </c>
      <c r="O189" s="46">
        <f t="shared" si="22"/>
        <v>312</v>
      </c>
      <c r="P189" s="47" t="b">
        <f t="shared" si="23"/>
        <v>1</v>
      </c>
      <c r="Q189" s="215" t="str">
        <f t="shared" si="24"/>
        <v>OK</v>
      </c>
      <c r="AJ189" s="64">
        <f t="shared" si="25"/>
        <v>5.5714285714285712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18"/>
        <v>390</v>
      </c>
      <c r="G191" s="44">
        <f>P!AJ192</f>
        <v>30</v>
      </c>
      <c r="H191" s="44">
        <f>G191*P!AK192</f>
        <v>390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13</v>
      </c>
      <c r="N191" s="46">
        <f t="shared" si="21"/>
        <v>390</v>
      </c>
      <c r="O191" s="46">
        <f t="shared" si="22"/>
        <v>390</v>
      </c>
      <c r="P191" s="47" t="b">
        <f t="shared" si="23"/>
        <v>1</v>
      </c>
      <c r="Q191" s="215" t="str">
        <f t="shared" si="24"/>
        <v>OK</v>
      </c>
      <c r="AJ191" s="64">
        <f t="shared" si="25"/>
        <v>13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5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7</v>
      </c>
      <c r="F194" s="44">
        <f t="shared" si="18"/>
        <v>280</v>
      </c>
      <c r="G194" s="44">
        <f>P!AJ195</f>
        <v>7</v>
      </c>
      <c r="H194" s="44">
        <f>G194*P!AK195</f>
        <v>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280</v>
      </c>
      <c r="O194" s="46">
        <f t="shared" si="22"/>
        <v>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23.212560386473431</v>
      </c>
      <c r="N195" s="46">
        <f t="shared" si="21"/>
        <v>0</v>
      </c>
      <c r="O195" s="46">
        <f t="shared" si="22"/>
        <v>0</v>
      </c>
      <c r="P195" s="47" t="b">
        <f t="shared" si="23"/>
        <v>1</v>
      </c>
      <c r="Q195" s="215" t="str">
        <f t="shared" si="24"/>
        <v>×</v>
      </c>
      <c r="AJ195" s="64">
        <f t="shared" si="25"/>
        <v>23.212560386473431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10</v>
      </c>
      <c r="F196" s="44">
        <f t="shared" si="18"/>
        <v>200</v>
      </c>
      <c r="G196" s="44">
        <f>P!AJ197</f>
        <v>10</v>
      </c>
      <c r="H196" s="44">
        <f>G196*P!AK197</f>
        <v>200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20</v>
      </c>
      <c r="N196" s="46">
        <f t="shared" si="21"/>
        <v>200</v>
      </c>
      <c r="O196" s="46">
        <f t="shared" si="22"/>
        <v>200</v>
      </c>
      <c r="P196" s="47" t="b">
        <f t="shared" si="23"/>
        <v>1</v>
      </c>
      <c r="Q196" s="215" t="str">
        <f t="shared" si="24"/>
        <v>OK</v>
      </c>
      <c r="AJ196" s="64">
        <f t="shared" si="25"/>
        <v>20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4.5</v>
      </c>
      <c r="F198" s="44">
        <f t="shared" si="27"/>
        <v>555</v>
      </c>
      <c r="G198" s="44">
        <f>P!AJ199</f>
        <v>4.5</v>
      </c>
      <c r="H198" s="44">
        <f>G198*P!AK199</f>
        <v>555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123.33333333333333</v>
      </c>
      <c r="N198" s="46">
        <f t="shared" si="29"/>
        <v>555</v>
      </c>
      <c r="O198" s="46">
        <f t="shared" si="30"/>
        <v>555</v>
      </c>
      <c r="P198" s="47" t="b">
        <f t="shared" si="31"/>
        <v>1</v>
      </c>
      <c r="Q198" s="215" t="str">
        <f t="shared" si="32"/>
        <v>OK</v>
      </c>
      <c r="AJ198" s="64">
        <f t="shared" si="33"/>
        <v>123.33333333333333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3.5</v>
      </c>
      <c r="F199" s="44">
        <f t="shared" si="27"/>
        <v>545</v>
      </c>
      <c r="G199" s="44">
        <f>P!AJ200</f>
        <v>3.5</v>
      </c>
      <c r="H199" s="44">
        <f>G199*P!AK200</f>
        <v>545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155.71428571428572</v>
      </c>
      <c r="N199" s="46">
        <f t="shared" si="29"/>
        <v>545</v>
      </c>
      <c r="O199" s="46">
        <f t="shared" si="30"/>
        <v>545</v>
      </c>
      <c r="P199" s="47" t="b">
        <f t="shared" si="31"/>
        <v>1</v>
      </c>
      <c r="Q199" s="215" t="str">
        <f t="shared" si="32"/>
        <v>OK</v>
      </c>
      <c r="AJ199" s="64">
        <f t="shared" si="33"/>
        <v>155.71428571428572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</v>
      </c>
      <c r="F200" s="44">
        <f t="shared" si="27"/>
        <v>220</v>
      </c>
      <c r="G200" s="44">
        <f>P!AJ201</f>
        <v>1</v>
      </c>
      <c r="H200" s="44">
        <f>G200*P!AK201</f>
        <v>220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220</v>
      </c>
      <c r="N200" s="46">
        <f t="shared" si="29"/>
        <v>220</v>
      </c>
      <c r="O200" s="46">
        <f t="shared" si="30"/>
        <v>220</v>
      </c>
      <c r="P200" s="47" t="b">
        <f t="shared" si="31"/>
        <v>1</v>
      </c>
      <c r="Q200" s="215" t="str">
        <f t="shared" si="32"/>
        <v>OK</v>
      </c>
      <c r="AJ200" s="64">
        <f t="shared" si="33"/>
        <v>220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5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5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15" t="str">
        <f t="shared" si="32"/>
        <v>×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39.375</v>
      </c>
      <c r="N205" s="46">
        <f t="shared" si="29"/>
        <v>0</v>
      </c>
      <c r="O205" s="46">
        <f t="shared" si="30"/>
        <v>0</v>
      </c>
      <c r="P205" s="47" t="b">
        <f t="shared" si="31"/>
        <v>1</v>
      </c>
      <c r="Q205" s="215" t="str">
        <f t="shared" si="32"/>
        <v>×</v>
      </c>
      <c r="AJ205" s="64">
        <f t="shared" si="33"/>
        <v>39.375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5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</v>
      </c>
      <c r="F207" s="44">
        <f t="shared" si="27"/>
        <v>200</v>
      </c>
      <c r="G207" s="44">
        <f>P!AJ208</f>
        <v>5</v>
      </c>
      <c r="H207" s="44">
        <f>G207*P!AK208</f>
        <v>200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40</v>
      </c>
      <c r="N207" s="46">
        <f t="shared" si="29"/>
        <v>200</v>
      </c>
      <c r="O207" s="46">
        <f t="shared" si="30"/>
        <v>200</v>
      </c>
      <c r="P207" s="47" t="b">
        <f t="shared" si="31"/>
        <v>1</v>
      </c>
      <c r="Q207" s="215" t="str">
        <f t="shared" si="32"/>
        <v>OK</v>
      </c>
      <c r="AJ207" s="64">
        <f t="shared" si="33"/>
        <v>40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10</v>
      </c>
      <c r="F208" s="44">
        <f t="shared" si="27"/>
        <v>600</v>
      </c>
      <c r="G208" s="44">
        <f>P!AJ209</f>
        <v>10</v>
      </c>
      <c r="H208" s="44">
        <f>G208*P!AK209</f>
        <v>600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60</v>
      </c>
      <c r="N208" s="46">
        <f t="shared" si="29"/>
        <v>600</v>
      </c>
      <c r="O208" s="46">
        <f t="shared" si="30"/>
        <v>600</v>
      </c>
      <c r="P208" s="47" t="b">
        <f t="shared" si="31"/>
        <v>1</v>
      </c>
      <c r="Q208" s="215" t="str">
        <f t="shared" si="32"/>
        <v>OK</v>
      </c>
      <c r="AJ208" s="64">
        <f t="shared" si="33"/>
        <v>60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5</v>
      </c>
      <c r="F212" s="44">
        <f t="shared" si="27"/>
        <v>200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5" t="str">
        <f t="shared" si="32"/>
        <v>OK</v>
      </c>
      <c r="AJ212" s="64">
        <f t="shared" si="33"/>
        <v>40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5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26</v>
      </c>
      <c r="H215" s="44">
        <f>G215*P!AK216</f>
        <v>1560</v>
      </c>
      <c r="I215" s="44">
        <f>S!E214</f>
        <v>0</v>
      </c>
      <c r="J215" s="44">
        <f>I215*S!D214</f>
        <v>0</v>
      </c>
      <c r="K215" s="44">
        <f t="shared" si="28"/>
        <v>26</v>
      </c>
      <c r="L215" s="44">
        <f t="shared" si="35"/>
        <v>1560</v>
      </c>
      <c r="M215" s="45">
        <f>IF(ISERR((J215+H215)/(G215+I215)),P!AK216,(J215+H215)/(G215+I215))</f>
        <v>60</v>
      </c>
      <c r="N215" s="46">
        <f t="shared" si="29"/>
        <v>1560</v>
      </c>
      <c r="O215" s="46">
        <f t="shared" si="30"/>
        <v>1560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26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5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5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2.9340000000000002</v>
      </c>
      <c r="F230" s="44">
        <f t="shared" si="27"/>
        <v>1994.9999999999998</v>
      </c>
      <c r="G230" s="44">
        <f>P!AJ231</f>
        <v>2.9340000000000002</v>
      </c>
      <c r="H230" s="44">
        <f>G230*P!AK231</f>
        <v>1994.9999999999998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679.9591002044989</v>
      </c>
      <c r="N230" s="46">
        <f t="shared" si="29"/>
        <v>1994.9999999999998</v>
      </c>
      <c r="O230" s="46">
        <f t="shared" si="30"/>
        <v>1994.9999999999998</v>
      </c>
      <c r="P230" s="47" t="b">
        <f t="shared" si="31"/>
        <v>1</v>
      </c>
      <c r="Q230" s="215" t="str">
        <f t="shared" si="32"/>
        <v>OK</v>
      </c>
      <c r="AJ230" s="64">
        <f t="shared" si="33"/>
        <v>679.9591002044989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34.949999999999989</v>
      </c>
      <c r="J231" s="44">
        <f>I231*S!D230</f>
        <v>28631.992759902314</v>
      </c>
      <c r="K231" s="44">
        <f t="shared" si="28"/>
        <v>34.949999999999989</v>
      </c>
      <c r="L231" s="44">
        <f t="shared" si="35"/>
        <v>28631.992759902314</v>
      </c>
      <c r="M231" s="45">
        <f>IF(ISERR((J231+H231)/(G231+I231)),P!AK232,(J231+H231)/(G231+I231))</f>
        <v>819.22726065528821</v>
      </c>
      <c r="N231" s="46">
        <f t="shared" si="29"/>
        <v>28631.992759902314</v>
      </c>
      <c r="O231" s="46">
        <f t="shared" si="30"/>
        <v>28631.992759902314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819.22726065528821</v>
      </c>
      <c r="AK231" s="64">
        <f t="shared" si="34"/>
        <v>34.949999999999989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3734</v>
      </c>
      <c r="J232" s="44">
        <f>I232*S!D231</f>
        <v>5227.7145100703701</v>
      </c>
      <c r="K232" s="44">
        <f t="shared" si="28"/>
        <v>3734</v>
      </c>
      <c r="L232" s="44">
        <f t="shared" si="35"/>
        <v>5227.7145100703701</v>
      </c>
      <c r="M232" s="45">
        <f>IF(ISERR((J232+H232)/(G232+I232)),P!AK233,(J232+H232)/(G232+I232))</f>
        <v>1.4000306668640521</v>
      </c>
      <c r="N232" s="46">
        <f t="shared" si="29"/>
        <v>5227.7145100703701</v>
      </c>
      <c r="O232" s="46">
        <f t="shared" si="30"/>
        <v>5227.7145100703701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1.4000306668640521</v>
      </c>
      <c r="AK232" s="64">
        <f t="shared" si="34"/>
        <v>3734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562</v>
      </c>
      <c r="H233" s="44">
        <f>G233*P!AK234</f>
        <v>14380</v>
      </c>
      <c r="I233" s="44">
        <f>S!E232</f>
        <v>21</v>
      </c>
      <c r="J233" s="44">
        <f>I233*S!D232</f>
        <v>521.10281839641323</v>
      </c>
      <c r="K233" s="44">
        <f t="shared" si="28"/>
        <v>583</v>
      </c>
      <c r="L233" s="44">
        <f t="shared" si="35"/>
        <v>14901.102818396414</v>
      </c>
      <c r="M233" s="45">
        <f>IF(ISERR((J233+H233)/(G233+I233)),P!AK234,(J233+H233)/(G233+I233))</f>
        <v>25.559353033270007</v>
      </c>
      <c r="N233" s="46">
        <f t="shared" si="29"/>
        <v>14901.102818396414</v>
      </c>
      <c r="O233" s="46">
        <f t="shared" si="30"/>
        <v>14901.102818396414</v>
      </c>
      <c r="P233" s="47" t="b">
        <f t="shared" si="31"/>
        <v>1</v>
      </c>
      <c r="Q233" s="215" t="str">
        <f t="shared" si="32"/>
        <v>OK</v>
      </c>
      <c r="AJ233" s="64">
        <f t="shared" si="33"/>
        <v>25.559353033270007</v>
      </c>
      <c r="AK233" s="64">
        <f t="shared" si="34"/>
        <v>583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0.10000000000000053</v>
      </c>
      <c r="J234" s="44">
        <f>I234*S!D233</f>
        <v>50.00000000000027</v>
      </c>
      <c r="K234" s="44">
        <f t="shared" si="28"/>
        <v>0.10000000000000053</v>
      </c>
      <c r="L234" s="44">
        <f t="shared" si="35"/>
        <v>50.00000000000027</v>
      </c>
      <c r="M234" s="45">
        <f>IF(ISERR((J234+H234)/(G234+I234)),P!AK235,(J234+H234)/(G234+I234))</f>
        <v>500.00000000000006</v>
      </c>
      <c r="N234" s="46">
        <f t="shared" si="29"/>
        <v>50.00000000000027</v>
      </c>
      <c r="O234" s="46">
        <f t="shared" si="30"/>
        <v>50.00000000000027</v>
      </c>
      <c r="P234" s="47" t="b">
        <f t="shared" si="31"/>
        <v>1</v>
      </c>
      <c r="Q234" s="215" t="str">
        <f t="shared" si="32"/>
        <v>OK</v>
      </c>
      <c r="AJ234" s="64">
        <f t="shared" si="33"/>
        <v>500.00000000000006</v>
      </c>
      <c r="AK234" s="64">
        <f t="shared" si="34"/>
        <v>0.10000000000000053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5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5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3</v>
      </c>
      <c r="H239" s="44">
        <f>G239*P!AK240</f>
        <v>1700</v>
      </c>
      <c r="I239" s="44">
        <f>S!E238</f>
        <v>0</v>
      </c>
      <c r="J239" s="44">
        <f>I239*S!D238</f>
        <v>0</v>
      </c>
      <c r="K239" s="44">
        <f t="shared" si="28"/>
        <v>3</v>
      </c>
      <c r="L239" s="44">
        <f t="shared" si="35"/>
        <v>1700</v>
      </c>
      <c r="M239" s="45">
        <f>IF(ISERR((J239+H239)/(G239+I239)),P!AK240,(J239+H239)/(G239+I239))</f>
        <v>566.66666666666663</v>
      </c>
      <c r="N239" s="46">
        <f t="shared" si="29"/>
        <v>1700</v>
      </c>
      <c r="O239" s="46">
        <f t="shared" si="30"/>
        <v>1700</v>
      </c>
      <c r="P239" s="47" t="b">
        <f t="shared" si="31"/>
        <v>1</v>
      </c>
      <c r="Q239" s="215" t="str">
        <f t="shared" si="32"/>
        <v>OK</v>
      </c>
      <c r="AJ239" s="64">
        <f t="shared" si="33"/>
        <v>566.66666666666663</v>
      </c>
      <c r="AK239" s="64">
        <f t="shared" si="34"/>
        <v>3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20</v>
      </c>
      <c r="H240" s="44">
        <f>G240*P!AK241</f>
        <v>6400</v>
      </c>
      <c r="I240" s="44">
        <f>S!E239</f>
        <v>0</v>
      </c>
      <c r="J240" s="44">
        <f>I240*S!D239</f>
        <v>0</v>
      </c>
      <c r="K240" s="44">
        <f t="shared" si="28"/>
        <v>20</v>
      </c>
      <c r="L240" s="44">
        <f t="shared" si="35"/>
        <v>6400</v>
      </c>
      <c r="M240" s="45">
        <f>IF(ISERR((J240+H240)/(G240+I240)),P!AK241,(J240+H240)/(G240+I240))</f>
        <v>320</v>
      </c>
      <c r="N240" s="46">
        <f t="shared" si="29"/>
        <v>6400</v>
      </c>
      <c r="O240" s="46">
        <f t="shared" si="30"/>
        <v>6400</v>
      </c>
      <c r="P240" s="47" t="b">
        <f t="shared" si="31"/>
        <v>1</v>
      </c>
      <c r="Q240" s="215" t="str">
        <f t="shared" si="32"/>
        <v>OK</v>
      </c>
      <c r="AJ240" s="64">
        <f t="shared" si="33"/>
        <v>320</v>
      </c>
      <c r="AK240" s="64">
        <f t="shared" si="34"/>
        <v>20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122</v>
      </c>
      <c r="F244" s="44">
        <f t="shared" si="27"/>
        <v>1151</v>
      </c>
      <c r="G244" s="44">
        <f>P!AJ245</f>
        <v>122</v>
      </c>
      <c r="H244" s="44">
        <f>G244*P!AK245</f>
        <v>1151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9.4344262295081975</v>
      </c>
      <c r="N244" s="46">
        <f t="shared" si="29"/>
        <v>1151</v>
      </c>
      <c r="O244" s="46">
        <f t="shared" si="30"/>
        <v>1151</v>
      </c>
      <c r="P244" s="47" t="b">
        <f t="shared" si="31"/>
        <v>1</v>
      </c>
      <c r="Q244" s="215" t="str">
        <f t="shared" si="32"/>
        <v>OK</v>
      </c>
      <c r="AJ244" s="64">
        <f t="shared" si="33"/>
        <v>9.4344262295081975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7.25</v>
      </c>
      <c r="J246" s="44">
        <f>I246*S!D245</f>
        <v>2537.4681482219858</v>
      </c>
      <c r="K246" s="44">
        <f t="shared" si="28"/>
        <v>7.25</v>
      </c>
      <c r="L246" s="44">
        <f t="shared" si="35"/>
        <v>2537.4681482219858</v>
      </c>
      <c r="M246" s="45">
        <f>IF(ISERR((J246+H246)/(G246+I246)),P!AK247,(J246+H246)/(G246+I246))</f>
        <v>349.99560665130838</v>
      </c>
      <c r="N246" s="46">
        <f t="shared" si="29"/>
        <v>2537.4681482219858</v>
      </c>
      <c r="O246" s="46">
        <f t="shared" si="30"/>
        <v>2537.4681482219858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349.99560665130838</v>
      </c>
      <c r="AK246" s="64">
        <f t="shared" si="34"/>
        <v>7.25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5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1440</v>
      </c>
      <c r="F248" s="229">
        <f t="shared" si="27"/>
        <v>1440</v>
      </c>
      <c r="G248" s="229">
        <f>P!AJ249</f>
        <v>1440</v>
      </c>
      <c r="H248" s="229">
        <f>G248*P!AK249</f>
        <v>1440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1440</v>
      </c>
      <c r="O248" s="312">
        <f t="shared" si="30"/>
        <v>1440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180</v>
      </c>
      <c r="F249" s="44">
        <f t="shared" si="27"/>
        <v>180</v>
      </c>
      <c r="G249" s="44">
        <f>P!AJ250</f>
        <v>180</v>
      </c>
      <c r="H249" s="44">
        <f>G249*P!AK250</f>
        <v>180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180</v>
      </c>
      <c r="O249" s="46">
        <f t="shared" si="30"/>
        <v>180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1300</v>
      </c>
      <c r="F250" s="44">
        <f t="shared" si="27"/>
        <v>1300</v>
      </c>
      <c r="G250" s="44">
        <f>P!AJ251</f>
        <v>1300</v>
      </c>
      <c r="H250" s="44">
        <f>G250*P!AK251</f>
        <v>1300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1300</v>
      </c>
      <c r="O250" s="46">
        <f t="shared" si="30"/>
        <v>1300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360</v>
      </c>
      <c r="F251" s="44">
        <f t="shared" si="27"/>
        <v>360</v>
      </c>
      <c r="G251" s="44">
        <f>P!AJ252</f>
        <v>360</v>
      </c>
      <c r="H251" s="44">
        <f>G251*P!AK252</f>
        <v>360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360</v>
      </c>
      <c r="O251" s="46">
        <f t="shared" si="30"/>
        <v>360</v>
      </c>
      <c r="P251" s="47" t="b">
        <f t="shared" si="31"/>
        <v>1</v>
      </c>
      <c r="Q251" s="215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2500</v>
      </c>
      <c r="F252" s="44">
        <f t="shared" si="27"/>
        <v>2500</v>
      </c>
      <c r="G252" s="44">
        <f>P!AJ253</f>
        <v>2500</v>
      </c>
      <c r="H252" s="44">
        <f>G252*P!AK253</f>
        <v>2500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2500</v>
      </c>
      <c r="O252" s="46">
        <f t="shared" si="30"/>
        <v>2500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5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25840</v>
      </c>
      <c r="G254" s="155"/>
      <c r="H254" s="154">
        <f>SUM(H4:H253)</f>
        <v>340174</v>
      </c>
      <c r="I254" s="155"/>
      <c r="J254" s="154">
        <f>SUM(J4:J253)</f>
        <v>100784.0837514351</v>
      </c>
      <c r="K254" s="156"/>
      <c r="L254" s="154">
        <f>SUM(L4:L253)</f>
        <v>415118.0837514351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2"/>
      <c r="D283" s="412"/>
      <c r="E283" s="412"/>
      <c r="F283" s="412"/>
    </row>
    <row r="284" spans="3:6" ht="20.25" customHeight="1">
      <c r="C284" s="54"/>
      <c r="D284" s="55"/>
      <c r="E284" s="409"/>
      <c r="F284" s="409"/>
    </row>
    <row r="285" spans="3:6" ht="20.25" customHeight="1">
      <c r="C285" s="56"/>
      <c r="D285" s="55"/>
      <c r="E285" s="409"/>
      <c r="F285" s="409"/>
    </row>
    <row r="286" spans="3:6" ht="20.25" customHeight="1">
      <c r="C286" s="56"/>
      <c r="D286" s="55"/>
      <c r="E286" s="409"/>
      <c r="F286" s="409"/>
    </row>
    <row r="287" spans="3:6" ht="20.25" customHeight="1">
      <c r="C287" s="56"/>
      <c r="D287" s="55"/>
      <c r="E287" s="409"/>
      <c r="F287" s="409"/>
    </row>
    <row r="288" spans="3:6" ht="20.25" customHeight="1">
      <c r="C288" s="56"/>
      <c r="D288" s="55"/>
      <c r="E288" s="409"/>
      <c r="F288" s="409"/>
    </row>
    <row r="289" spans="3:6" ht="20.25" customHeight="1">
      <c r="C289" s="56"/>
      <c r="D289" s="55"/>
      <c r="E289" s="409"/>
      <c r="F289" s="409"/>
    </row>
    <row r="290" spans="3:6" ht="20.25" customHeight="1">
      <c r="C290" s="56"/>
      <c r="D290" s="55"/>
      <c r="E290" s="413"/>
      <c r="F290" s="413"/>
    </row>
    <row r="291" spans="3:6" ht="20.25" customHeight="1">
      <c r="C291" s="56"/>
      <c r="D291" s="55"/>
      <c r="E291" s="409"/>
      <c r="F291" s="409"/>
    </row>
    <row r="292" spans="3:6" ht="20.25" customHeight="1">
      <c r="C292" s="56"/>
      <c r="D292" s="55"/>
      <c r="E292" s="409"/>
      <c r="F292" s="409"/>
    </row>
    <row r="294" spans="3:6" ht="20.25" customHeight="1">
      <c r="C294" s="56"/>
      <c r="D294" s="409"/>
      <c r="E294" s="409"/>
      <c r="F294" s="409"/>
    </row>
    <row r="295" spans="3:6" ht="20.25" customHeight="1">
      <c r="C295" s="56"/>
      <c r="D295" s="409"/>
      <c r="E295" s="409"/>
      <c r="F295" s="409"/>
    </row>
    <row r="296" spans="3:6" ht="20.25" customHeight="1">
      <c r="C296" s="56"/>
      <c r="D296" s="409"/>
      <c r="E296" s="409"/>
      <c r="F296" s="409"/>
    </row>
    <row r="297" spans="3:6" ht="20.25" customHeight="1">
      <c r="C297" s="57"/>
      <c r="D297" s="409"/>
      <c r="E297" s="409"/>
      <c r="F297" s="409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78" priority="3" operator="lessThan">
      <formula>0</formula>
    </cfRule>
  </conditionalFormatting>
  <conditionalFormatting sqref="P4:P253">
    <cfRule type="cellIs" dxfId="377" priority="5" operator="equal">
      <formula>FALSE</formula>
    </cfRule>
  </conditionalFormatting>
  <conditionalFormatting sqref="Q4:Q253">
    <cfRule type="cellIs" dxfId="376" priority="4" operator="equal">
      <formula>"SHOW"</formula>
    </cfRule>
  </conditionalFormatting>
  <conditionalFormatting sqref="Q1:Q1048576">
    <cfRule type="cellIs" dxfId="375" priority="1" operator="equal">
      <formula>"OK"</formula>
    </cfRule>
    <cfRule type="cellIs" dxfId="3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P!D3+3</f>
        <v>45865</v>
      </c>
      <c r="E1" s="493"/>
      <c r="F1" s="493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0</v>
      </c>
      <c r="F247" s="301"/>
      <c r="G247" s="323" t="str">
        <f t="shared" si="7"/>
        <v>OK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0</v>
      </c>
      <c r="F252" s="301"/>
      <c r="G252" s="323" t="str">
        <f t="shared" si="7"/>
        <v>OK</v>
      </c>
      <c r="H252" s="16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P!D3+4</f>
        <v>45866</v>
      </c>
      <c r="E1" s="493"/>
      <c r="F1" s="493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0</v>
      </c>
      <c r="F252" s="301"/>
      <c r="G252" s="323" t="str">
        <f t="shared" si="7"/>
        <v>OK</v>
      </c>
      <c r="H252" s="16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P!D3+5</f>
        <v>45867</v>
      </c>
      <c r="E1" s="493"/>
      <c r="F1" s="493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18</v>
      </c>
      <c r="E5" s="203">
        <f>P!N7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2.5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8</v>
      </c>
      <c r="E14" s="203">
        <f>P!N16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0.5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2</v>
      </c>
      <c r="E16" s="203">
        <f>P!N18</f>
        <v>0</v>
      </c>
      <c r="F16" s="301" t="str">
        <f t="shared" si="0"/>
        <v>হ্যা</v>
      </c>
      <c r="G16" s="323" t="str">
        <f t="shared" si="1"/>
        <v>--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8</v>
      </c>
      <c r="E19" s="203">
        <f>P!N21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0.5</v>
      </c>
      <c r="E20" s="203">
        <f>P!N22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116</v>
      </c>
      <c r="E22" s="203">
        <f>P!N24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2</v>
      </c>
      <c r="E33" s="203">
        <f>P!N35</f>
        <v>0</v>
      </c>
      <c r="F33" s="301" t="str">
        <f t="shared" si="0"/>
        <v>হ্যা</v>
      </c>
      <c r="G33" s="323" t="str">
        <f t="shared" si="1"/>
        <v>--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7</v>
      </c>
      <c r="E56" s="203">
        <f>P!N58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3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0.2</v>
      </c>
      <c r="E61" s="203">
        <f>P!N63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0.3</v>
      </c>
      <c r="E62" s="203">
        <f>P!N64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0.1</v>
      </c>
      <c r="E65" s="203">
        <f>P!N67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0.05</v>
      </c>
      <c r="E68" s="203">
        <f>P!N70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0.1</v>
      </c>
      <c r="E69" s="203">
        <f>P!N71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2</v>
      </c>
      <c r="E71" s="203">
        <f>P!N73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0.1</v>
      </c>
      <c r="E78" s="203">
        <f>P!N80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0.5</v>
      </c>
      <c r="E80" s="203">
        <f>P!N82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4</v>
      </c>
      <c r="E87" s="203">
        <f>P!N89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2</v>
      </c>
      <c r="E88" s="203">
        <f>P!N90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80</v>
      </c>
      <c r="E89" s="203">
        <f>P!N91</f>
        <v>0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2</v>
      </c>
      <c r="E95" s="203">
        <f>P!N97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1</v>
      </c>
      <c r="E98" s="203">
        <f>P!N100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1</v>
      </c>
      <c r="E109" s="203">
        <f>P!N111</f>
        <v>0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60</v>
      </c>
      <c r="E123" s="203">
        <f>P!N125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50</v>
      </c>
      <c r="E124" s="203">
        <f>P!N126</f>
        <v>0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3</v>
      </c>
      <c r="E126" s="203">
        <f>P!N128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5</v>
      </c>
      <c r="E128" s="203">
        <f>P!N130</f>
        <v>0</v>
      </c>
      <c r="F128" s="301" t="str">
        <f t="shared" si="2"/>
        <v>হ্যা</v>
      </c>
      <c r="G128" s="323" t="str">
        <f t="shared" si="3"/>
        <v>--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4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--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0.5</v>
      </c>
      <c r="E135" s="203">
        <f>P!N137</f>
        <v>0</v>
      </c>
      <c r="F135" s="301" t="str">
        <f t="shared" si="4"/>
        <v>হ্যা</v>
      </c>
      <c r="G135" s="323" t="str">
        <f t="shared" si="5"/>
        <v>--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3</v>
      </c>
      <c r="E136" s="203">
        <f>P!N138</f>
        <v>0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4.5</v>
      </c>
      <c r="E143" s="203">
        <f>P!N145</f>
        <v>0</v>
      </c>
      <c r="F143" s="301" t="str">
        <f t="shared" si="4"/>
        <v>হ্যা</v>
      </c>
      <c r="G143" s="323" t="str">
        <f t="shared" si="5"/>
        <v>--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3</v>
      </c>
      <c r="E145" s="203">
        <f>P!N147</f>
        <v>0</v>
      </c>
      <c r="F145" s="301" t="str">
        <f t="shared" si="4"/>
        <v>হ্যা</v>
      </c>
      <c r="G145" s="323" t="str">
        <f t="shared" si="5"/>
        <v>--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14</v>
      </c>
      <c r="E150" s="203">
        <f>P!N152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3</v>
      </c>
      <c r="E152" s="203">
        <f>P!N154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5</v>
      </c>
      <c r="E153" s="203">
        <f>P!N155</f>
        <v>0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2</v>
      </c>
      <c r="E161" s="203">
        <f>P!N163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4</v>
      </c>
      <c r="E172" s="203">
        <f>P!N174</f>
        <v>0</v>
      </c>
      <c r="F172" s="301" t="str">
        <f t="shared" si="4"/>
        <v>হ্যা</v>
      </c>
      <c r="G172" s="323" t="str">
        <f t="shared" si="5"/>
        <v>--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7</v>
      </c>
      <c r="E177" s="203">
        <f>P!N179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5</v>
      </c>
      <c r="E178" s="203">
        <f>P!N180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0.5</v>
      </c>
      <c r="E179" s="203">
        <f>P!N181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0.5</v>
      </c>
      <c r="E180" s="203">
        <f>P!N182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1</v>
      </c>
      <c r="E181" s="203">
        <f>P!N183</f>
        <v>0</v>
      </c>
      <c r="F181" s="301" t="str">
        <f t="shared" si="4"/>
        <v>হ্যা</v>
      </c>
      <c r="G181" s="323" t="str">
        <f t="shared" si="5"/>
        <v>--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20</v>
      </c>
      <c r="E182" s="203">
        <f>P!N184</f>
        <v>0</v>
      </c>
      <c r="F182" s="301" t="str">
        <f t="shared" si="4"/>
        <v>হ্যা</v>
      </c>
      <c r="G182" s="323" t="str">
        <f t="shared" si="5"/>
        <v>--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5</v>
      </c>
      <c r="E183" s="203">
        <f>P!N185</f>
        <v>0</v>
      </c>
      <c r="F183" s="301" t="str">
        <f t="shared" si="4"/>
        <v>হ্যা</v>
      </c>
      <c r="G183" s="323" t="str">
        <f t="shared" si="5"/>
        <v>--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2</v>
      </c>
      <c r="E184" s="203">
        <f>P!N186</f>
        <v>0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5</v>
      </c>
      <c r="E185" s="203">
        <f>P!N187</f>
        <v>0</v>
      </c>
      <c r="F185" s="301" t="str">
        <f t="shared" si="4"/>
        <v>হ্যা</v>
      </c>
      <c r="G185" s="323" t="str">
        <f t="shared" si="5"/>
        <v>--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14</v>
      </c>
      <c r="E187" s="203">
        <f>P!N189</f>
        <v>0</v>
      </c>
      <c r="F187" s="301" t="str">
        <f t="shared" si="4"/>
        <v>হ্যা</v>
      </c>
      <c r="G187" s="323" t="str">
        <f t="shared" si="5"/>
        <v>--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1</v>
      </c>
      <c r="E197" s="203">
        <f>P!N199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0.5</v>
      </c>
      <c r="E198" s="203">
        <f>P!N200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3</v>
      </c>
      <c r="E203" s="203">
        <f>P!N205</f>
        <v>0</v>
      </c>
      <c r="F203" s="301" t="str">
        <f t="shared" si="6"/>
        <v>হ্যা</v>
      </c>
      <c r="G203" s="323" t="str">
        <f t="shared" si="7"/>
        <v>--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3</v>
      </c>
      <c r="E214" s="203">
        <f>P!N216</f>
        <v>0</v>
      </c>
      <c r="F214" s="301" t="str">
        <f t="shared" si="6"/>
        <v>হ্যা</v>
      </c>
      <c r="G214" s="323" t="str">
        <f t="shared" si="7"/>
        <v>--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100</v>
      </c>
      <c r="E215" s="203">
        <f>P!N217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70</v>
      </c>
      <c r="E227" s="203">
        <f>P!N229</f>
        <v>0</v>
      </c>
      <c r="F227" s="301" t="str">
        <f t="shared" si="6"/>
        <v>হ্যা</v>
      </c>
      <c r="G227" s="323" t="str">
        <f t="shared" si="7"/>
        <v>--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95</v>
      </c>
      <c r="E229" s="203">
        <f>P!N231</f>
        <v>0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3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170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2</v>
      </c>
      <c r="E234" s="203">
        <f>P!N236</f>
        <v>0</v>
      </c>
      <c r="F234" s="301" t="str">
        <f t="shared" si="6"/>
        <v>হ্যা</v>
      </c>
      <c r="G234" s="323" t="str">
        <f t="shared" si="7"/>
        <v>--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4</v>
      </c>
      <c r="E237" s="203">
        <f>P!N239</f>
        <v>0</v>
      </c>
      <c r="F237" s="301" t="str">
        <f t="shared" si="6"/>
        <v>হ্যা</v>
      </c>
      <c r="G237" s="323" t="str">
        <f t="shared" si="7"/>
        <v>--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P!D3+6</f>
        <v>45868</v>
      </c>
      <c r="E1" s="493"/>
      <c r="F1" s="493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17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2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2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1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2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14</v>
      </c>
      <c r="E13" s="203">
        <f>P!P15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10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2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4</v>
      </c>
      <c r="E23" s="203">
        <f>P!P25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1</v>
      </c>
      <c r="E31" s="203">
        <f>P!P33</f>
        <v>0</v>
      </c>
      <c r="F31" s="301" t="str">
        <f t="shared" si="0"/>
        <v>হ্যা</v>
      </c>
      <c r="G31" s="323" t="str">
        <f t="shared" si="1"/>
        <v>--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3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0.5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0.5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0.02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0.05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0.01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3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0.05</v>
      </c>
      <c r="E77" s="203">
        <f>P!P79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1</v>
      </c>
      <c r="E80" s="203">
        <f>P!P82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0.05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5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100</v>
      </c>
      <c r="E89" s="203">
        <f>P!P91</f>
        <v>0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2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2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1</v>
      </c>
      <c r="E109" s="203">
        <f>P!P111</f>
        <v>0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2</v>
      </c>
      <c r="E112" s="203">
        <f>P!P114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130</v>
      </c>
      <c r="E123" s="203">
        <f>P!P125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30</v>
      </c>
      <c r="E124" s="203">
        <f>P!P126</f>
        <v>0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20</v>
      </c>
      <c r="E129" s="203">
        <f>P!P131</f>
        <v>0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10</v>
      </c>
      <c r="E133" s="203">
        <f>P!P135</f>
        <v>0</v>
      </c>
      <c r="F133" s="301" t="str">
        <f t="shared" si="4"/>
        <v>হ্যা</v>
      </c>
      <c r="G133" s="323" t="str">
        <f t="shared" si="5"/>
        <v>--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22</v>
      </c>
      <c r="E141" s="203">
        <f>P!P143</f>
        <v>0</v>
      </c>
      <c r="F141" s="301" t="str">
        <f t="shared" si="4"/>
        <v>হ্যা</v>
      </c>
      <c r="G141" s="323" t="str">
        <f t="shared" si="5"/>
        <v>--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1</v>
      </c>
      <c r="E145" s="203">
        <f>P!P147</f>
        <v>0</v>
      </c>
      <c r="F145" s="301" t="str">
        <f t="shared" si="4"/>
        <v>হ্যা</v>
      </c>
      <c r="G145" s="323" t="str">
        <f t="shared" si="5"/>
        <v>--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8</v>
      </c>
      <c r="E149" s="203">
        <f>P!P151</f>
        <v>0</v>
      </c>
      <c r="F149" s="301" t="str">
        <f t="shared" si="4"/>
        <v>হ্যা</v>
      </c>
      <c r="G149" s="323" t="str">
        <f t="shared" si="5"/>
        <v>--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10</v>
      </c>
      <c r="E150" s="203">
        <f>P!P152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5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3.5</v>
      </c>
      <c r="E155" s="203">
        <f>P!P157</f>
        <v>0</v>
      </c>
      <c r="F155" s="301" t="str">
        <f t="shared" si="4"/>
        <v>হ্যা</v>
      </c>
      <c r="G155" s="323" t="str">
        <f t="shared" si="5"/>
        <v>--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5</v>
      </c>
      <c r="E169" s="203">
        <f>P!P171</f>
        <v>0</v>
      </c>
      <c r="F169" s="301" t="str">
        <f t="shared" si="4"/>
        <v>হ্যা</v>
      </c>
      <c r="G169" s="323" t="str">
        <f t="shared" si="5"/>
        <v>--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3</v>
      </c>
      <c r="E177" s="203">
        <f>P!P179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7</v>
      </c>
      <c r="E178" s="203">
        <f>P!P180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0.5</v>
      </c>
      <c r="E179" s="203">
        <f>P!P181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0.5</v>
      </c>
      <c r="E180" s="203">
        <f>P!P182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0</v>
      </c>
      <c r="F181" s="301" t="str">
        <f t="shared" si="4"/>
        <v>হ্যা</v>
      </c>
      <c r="G181" s="323" t="str">
        <f t="shared" si="5"/>
        <v>--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0</v>
      </c>
      <c r="F182" s="301" t="str">
        <f t="shared" si="4"/>
        <v>হ্যা</v>
      </c>
      <c r="G182" s="323" t="str">
        <f t="shared" si="5"/>
        <v>--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0</v>
      </c>
      <c r="F183" s="301" t="str">
        <f t="shared" si="4"/>
        <v>হ্যা</v>
      </c>
      <c r="G183" s="323" t="str">
        <f t="shared" si="5"/>
        <v>--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0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10</v>
      </c>
      <c r="E186" s="203">
        <f>P!P188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50</v>
      </c>
      <c r="E188" s="203">
        <f>P!P190</f>
        <v>0</v>
      </c>
      <c r="F188" s="301" t="str">
        <f t="shared" si="4"/>
        <v>হ্যা</v>
      </c>
      <c r="G188" s="323" t="str">
        <f t="shared" si="5"/>
        <v>--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1</v>
      </c>
      <c r="E197" s="203">
        <f>P!P199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0.5</v>
      </c>
      <c r="E200" s="203">
        <f>P!P202</f>
        <v>0</v>
      </c>
      <c r="F200" s="301" t="str">
        <f t="shared" si="6"/>
        <v>হ্যা</v>
      </c>
      <c r="G200" s="323" t="str">
        <f t="shared" si="7"/>
        <v>--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5</v>
      </c>
      <c r="E211" s="203">
        <f>P!P213</f>
        <v>0</v>
      </c>
      <c r="F211" s="301" t="str">
        <f t="shared" si="6"/>
        <v>হ্যা</v>
      </c>
      <c r="G211" s="323" t="str">
        <f t="shared" si="7"/>
        <v>--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1</v>
      </c>
      <c r="E212" s="203">
        <f>P!P214</f>
        <v>0</v>
      </c>
      <c r="F212" s="301" t="str">
        <f t="shared" si="6"/>
        <v>হ্যা</v>
      </c>
      <c r="G212" s="323" t="str">
        <f t="shared" si="7"/>
        <v>--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2</v>
      </c>
      <c r="E214" s="203">
        <f>P!P216</f>
        <v>0</v>
      </c>
      <c r="F214" s="301" t="str">
        <f t="shared" si="6"/>
        <v>হ্যা</v>
      </c>
      <c r="G214" s="323" t="str">
        <f t="shared" si="7"/>
        <v>--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7</v>
      </c>
      <c r="E215" s="203">
        <f>P!P217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60</v>
      </c>
      <c r="E227" s="203">
        <f>P!P229</f>
        <v>0</v>
      </c>
      <c r="F227" s="301" t="str">
        <f t="shared" si="6"/>
        <v>হ্যা</v>
      </c>
      <c r="G227" s="323" t="str">
        <f t="shared" si="7"/>
        <v>--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112</v>
      </c>
      <c r="E231" s="203">
        <f>P!P233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2</v>
      </c>
      <c r="E237" s="203">
        <f>P!P239</f>
        <v>0</v>
      </c>
      <c r="F237" s="301" t="str">
        <f t="shared" si="6"/>
        <v>হ্যা</v>
      </c>
      <c r="G237" s="323" t="str">
        <f t="shared" si="7"/>
        <v>--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0</v>
      </c>
      <c r="F252" s="301"/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P!D3+7</f>
        <v>45869</v>
      </c>
      <c r="E1" s="493"/>
      <c r="F1" s="493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14</v>
      </c>
      <c r="E5" s="203">
        <f>P!R7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4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2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5</v>
      </c>
      <c r="E13" s="203">
        <f>P!R15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0.2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1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4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2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4</v>
      </c>
      <c r="E56" s="203">
        <f>P!R58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1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1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0.2</v>
      </c>
      <c r="E61" s="203">
        <f>P!R63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0.3</v>
      </c>
      <c r="E62" s="203">
        <f>P!R64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0.05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0.01</v>
      </c>
      <c r="E68" s="203">
        <f>P!R70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0.02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1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40</v>
      </c>
      <c r="E89" s="203">
        <f>P!R91</f>
        <v>0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1</v>
      </c>
      <c r="E95" s="203">
        <f>P!R97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30</v>
      </c>
      <c r="E124" s="203">
        <f>P!R126</f>
        <v>0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12</v>
      </c>
      <c r="E150" s="203">
        <f>P!R152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5</v>
      </c>
      <c r="E153" s="203">
        <f>P!R155</f>
        <v>0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5</v>
      </c>
      <c r="E177" s="203">
        <f>P!R179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4</v>
      </c>
      <c r="E178" s="203">
        <f>P!R180</f>
        <v>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0.5</v>
      </c>
      <c r="E179" s="203">
        <f>P!R181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0.5</v>
      </c>
      <c r="E180" s="203">
        <f>P!R182</f>
        <v>0</v>
      </c>
      <c r="F180" s="301" t="str">
        <f t="shared" si="4"/>
        <v>হ্যা</v>
      </c>
      <c r="G180" s="323" t="str">
        <f t="shared" si="5"/>
        <v>--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0.5</v>
      </c>
      <c r="E181" s="203">
        <f>P!R183</f>
        <v>0</v>
      </c>
      <c r="F181" s="301" t="str">
        <f t="shared" si="4"/>
        <v>হ্যা</v>
      </c>
      <c r="G181" s="323" t="str">
        <f t="shared" si="5"/>
        <v>--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12</v>
      </c>
      <c r="E182" s="203">
        <f>P!R184</f>
        <v>0</v>
      </c>
      <c r="F182" s="301" t="str">
        <f t="shared" si="4"/>
        <v>হ্যা</v>
      </c>
      <c r="G182" s="323" t="str">
        <f t="shared" si="5"/>
        <v>--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3</v>
      </c>
      <c r="E183" s="203">
        <f>P!R185</f>
        <v>0</v>
      </c>
      <c r="F183" s="301" t="str">
        <f t="shared" si="4"/>
        <v>হ্যা</v>
      </c>
      <c r="G183" s="323" t="str">
        <f t="shared" si="5"/>
        <v>--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1</v>
      </c>
      <c r="E184" s="203">
        <f>P!R186</f>
        <v>0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5</v>
      </c>
      <c r="E195" s="203">
        <f>P!R197</f>
        <v>0</v>
      </c>
      <c r="F195" s="301" t="str">
        <f t="shared" si="4"/>
        <v>হ্যা</v>
      </c>
      <c r="G195" s="323" t="str">
        <f t="shared" si="5"/>
        <v>--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5</v>
      </c>
      <c r="E206" s="203">
        <f>P!R208</f>
        <v>0</v>
      </c>
      <c r="F206" s="301" t="str">
        <f t="shared" si="6"/>
        <v>হ্যা</v>
      </c>
      <c r="G206" s="323" t="str">
        <f t="shared" si="7"/>
        <v>--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5</v>
      </c>
      <c r="E207" s="203">
        <f>P!R209</f>
        <v>0</v>
      </c>
      <c r="F207" s="301" t="str">
        <f t="shared" si="6"/>
        <v>হ্যা</v>
      </c>
      <c r="G207" s="323" t="str">
        <f t="shared" si="7"/>
        <v>--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3</v>
      </c>
      <c r="E237" s="203">
        <f>P!R239</f>
        <v>0</v>
      </c>
      <c r="F237" s="301" t="str">
        <f t="shared" si="6"/>
        <v>হ্যা</v>
      </c>
      <c r="G237" s="323" t="str">
        <f t="shared" si="7"/>
        <v>--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P!D3+8</f>
        <v>45870</v>
      </c>
      <c r="E1" s="493"/>
      <c r="F1" s="493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0</v>
      </c>
      <c r="E144" s="203">
        <f>P!T146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0</v>
      </c>
      <c r="F252" s="301"/>
      <c r="G252" s="323" t="str">
        <f t="shared" si="7"/>
        <v>OK</v>
      </c>
      <c r="H252" s="16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P!D3+9</f>
        <v>45871</v>
      </c>
      <c r="E1" s="493"/>
      <c r="F1" s="493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0</v>
      </c>
      <c r="F243" s="301"/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0</v>
      </c>
      <c r="F250" s="301"/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0</v>
      </c>
      <c r="F251" s="301"/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0</v>
      </c>
      <c r="F252" s="301"/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P!D3+10</f>
        <v>45872</v>
      </c>
      <c r="E1" s="493"/>
      <c r="F1" s="493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0"/>
      <c r="B1" s="491"/>
      <c r="C1" s="492"/>
      <c r="D1" s="493">
        <f>P!D3+11</f>
        <v>45873</v>
      </c>
      <c r="E1" s="493"/>
      <c r="F1" s="493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4" t="s">
        <v>451</v>
      </c>
      <c r="B1" s="414"/>
      <c r="C1" s="414"/>
      <c r="D1" s="414"/>
      <c r="E1" s="414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50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15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5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5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65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1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0.45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5.5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5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5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3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5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5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6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2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7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5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5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15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8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5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5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27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4</v>
      </c>
      <c r="F57" s="215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15" t="str">
        <f t="shared" si="0"/>
        <v>OK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5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5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10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10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0.7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0.2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10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4.5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5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5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7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15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5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200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5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5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5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5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5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5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5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5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5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5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5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5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5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5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0.5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5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5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5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15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5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0</v>
      </c>
      <c r="F123" s="215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80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15" t="str">
        <f t="shared" si="1"/>
        <v>×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5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5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5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5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15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8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5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5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480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105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15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10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9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5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15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155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15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15" t="str">
        <f t="shared" si="2"/>
        <v>×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11.1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15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5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3.5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5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15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3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15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1</v>
      </c>
      <c r="F167" s="215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5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5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10.1</v>
      </c>
      <c r="F173" s="215" t="str">
        <f t="shared" si="2"/>
        <v>OK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30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35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6.5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3.5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9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177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31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6.5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5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15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56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5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15" t="str">
        <f t="shared" si="2"/>
        <v>×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10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4.5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5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5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15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15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5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5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26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5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5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2.9340000000000002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5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5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562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5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5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5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3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20</v>
      </c>
      <c r="F239" s="215" t="str">
        <f t="shared" si="3"/>
        <v>OK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122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5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5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1440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180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360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2500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5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73" priority="2" operator="lessThan">
      <formula>0</formula>
    </cfRule>
  </conditionalFormatting>
  <conditionalFormatting sqref="F3:F252">
    <cfRule type="cellIs" dxfId="372" priority="3" operator="equal">
      <formula>"NZ"</formula>
    </cfRule>
    <cfRule type="cellIs" dxfId="371" priority="4" operator="equal">
      <formula>"OK"</formula>
    </cfRule>
  </conditionalFormatting>
  <conditionalFormatting sqref="F1:F1048576">
    <cfRule type="cellIs" dxfId="370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9" t="s">
        <v>452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214"/>
      <c r="W1" s="65"/>
    </row>
    <row r="2" spans="1:25" ht="15" customHeight="1">
      <c r="A2" s="421" t="s">
        <v>0</v>
      </c>
      <c r="B2" s="423" t="s">
        <v>214</v>
      </c>
      <c r="C2" s="425" t="s">
        <v>1</v>
      </c>
      <c r="D2" s="427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1" t="s">
        <v>380</v>
      </c>
      <c r="Q2" s="361" t="s">
        <v>443</v>
      </c>
      <c r="R2" s="361" t="s">
        <v>444</v>
      </c>
      <c r="S2" s="386" t="s">
        <v>445</v>
      </c>
      <c r="T2" s="34" t="s">
        <v>446</v>
      </c>
      <c r="U2" s="429" t="s">
        <v>305</v>
      </c>
      <c r="V2" s="415" t="s">
        <v>345</v>
      </c>
      <c r="W2" s="24"/>
      <c r="Y2" s="213"/>
    </row>
    <row r="3" spans="1:25" ht="12" customHeight="1">
      <c r="A3" s="422"/>
      <c r="B3" s="424"/>
      <c r="C3" s="426"/>
      <c r="D3" s="428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30"/>
      <c r="V3" s="416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6700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6100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25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15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25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3250</v>
      </c>
      <c r="V11" s="215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5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8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480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5</v>
      </c>
      <c r="G14" s="33">
        <f>P!H15</f>
        <v>60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11510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1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320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</v>
      </c>
      <c r="G21" s="33">
        <f>P!H22</f>
        <v>5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5080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5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5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3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555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1200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5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5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6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1020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2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800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2</v>
      </c>
      <c r="F39" s="33">
        <f>P!F40</f>
        <v>0</v>
      </c>
      <c r="G39" s="33">
        <f>P!H40</f>
        <v>5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565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5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5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450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5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500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1000</v>
      </c>
      <c r="V48" s="215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8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480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2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5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5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20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540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4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3800</v>
      </c>
      <c r="V58" s="215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5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1360</v>
      </c>
      <c r="V59" s="215" t="str">
        <f t="shared" si="0"/>
        <v>OK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5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1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620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3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1920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5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840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10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180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10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180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0.2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1160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0.7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410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0.2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360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10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80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2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2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4.5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8160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5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0.3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5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7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1260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0.2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560</v>
      </c>
      <c r="V85" s="215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0.4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720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5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120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2000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5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5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5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4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340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5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5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5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5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5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5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5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5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5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5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2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5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850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5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5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5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15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5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15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25</v>
      </c>
      <c r="F125" s="33">
        <f>P!F126</f>
        <v>25</v>
      </c>
      <c r="G125" s="33">
        <f>P!H126</f>
        <v>30</v>
      </c>
      <c r="H125" s="33">
        <f>P!J126</f>
        <v>0</v>
      </c>
      <c r="I125" s="33">
        <f>P!L126</f>
        <v>0</v>
      </c>
      <c r="J125" s="33">
        <f>P!N126</f>
        <v>0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800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15" t="str">
        <f t="shared" si="1"/>
        <v>×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5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5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5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2</v>
      </c>
      <c r="F131" s="33">
        <f>P!F132</f>
        <v>3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380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15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8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1760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5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1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280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5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480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10728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105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120750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5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9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10350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5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5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12</v>
      </c>
      <c r="F151" s="33">
        <f>P!F152</f>
        <v>8</v>
      </c>
      <c r="G151" s="33">
        <f>P!H152</f>
        <v>135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38910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5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15" t="str">
        <f t="shared" si="2"/>
        <v>×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5.0999999999999996</v>
      </c>
      <c r="F154" s="33">
        <f>P!F155</f>
        <v>0</v>
      </c>
      <c r="G154" s="33">
        <f>P!H155</f>
        <v>6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4158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15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5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3.5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4060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5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15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3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3600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5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1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350</v>
      </c>
      <c r="V168" s="215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3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2170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5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5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10.1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7470</v>
      </c>
      <c r="V174" s="215" t="str">
        <f t="shared" si="2"/>
        <v>OK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30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720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0</v>
      </c>
      <c r="G179" s="33">
        <f>P!H180</f>
        <v>30</v>
      </c>
      <c r="H179" s="33">
        <f>P!J180</f>
        <v>0</v>
      </c>
      <c r="I179" s="33">
        <f>P!L180</f>
        <v>0</v>
      </c>
      <c r="J179" s="33">
        <f>P!N180</f>
        <v>0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2100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</v>
      </c>
      <c r="G180" s="33">
        <f>P!H181</f>
        <v>6</v>
      </c>
      <c r="H180" s="33">
        <f>P!J181</f>
        <v>0</v>
      </c>
      <c r="I180" s="33">
        <f>P!L181</f>
        <v>0</v>
      </c>
      <c r="J180" s="33">
        <f>P!N181</f>
        <v>0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1035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3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560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8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1360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15</v>
      </c>
      <c r="F183" s="33">
        <f>P!F184</f>
        <v>12</v>
      </c>
      <c r="G183" s="33">
        <f>P!H184</f>
        <v>150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747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2</v>
      </c>
      <c r="G184" s="33">
        <f>P!H185</f>
        <v>25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2560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0.5</v>
      </c>
      <c r="G185" s="33">
        <f>P!H186</f>
        <v>5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450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5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210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15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24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312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390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5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7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15" t="str">
        <f t="shared" si="2"/>
        <v>×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5</v>
      </c>
      <c r="F196" s="33">
        <f>P!F197</f>
        <v>0</v>
      </c>
      <c r="G196" s="33">
        <f>P!H197</f>
        <v>5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3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555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2.5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545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1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5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5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15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15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5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5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200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10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600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5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1</v>
      </c>
      <c r="F215" s="33">
        <f>P!F216</f>
        <v>0</v>
      </c>
      <c r="G215" s="33">
        <f>P!H216</f>
        <v>25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1560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5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5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2.9340000000000002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1995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5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5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22</v>
      </c>
      <c r="G233" s="33">
        <f>P!H234</f>
        <v>540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14380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5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5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5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3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1700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20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6400</v>
      </c>
      <c r="V240" s="215" t="str">
        <f t="shared" si="3"/>
        <v>OK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69</v>
      </c>
      <c r="F244" s="33">
        <f>P!F245</f>
        <v>53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1151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5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5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1440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1440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60</v>
      </c>
      <c r="G249" s="33">
        <f>P!H250</f>
        <v>60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180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1300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60</v>
      </c>
      <c r="G251" s="33">
        <f>P!H252</f>
        <v>250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360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</v>
      </c>
      <c r="F252" s="33">
        <f>P!F253</f>
        <v>400</v>
      </c>
      <c r="G252" s="33">
        <f>P!H253</f>
        <v>1880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2500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5" t="str">
        <f t="shared" si="3"/>
        <v>×</v>
      </c>
      <c r="W253" s="25"/>
      <c r="X253" s="394" t="b">
        <f>T254=P!AM2</f>
        <v>1</v>
      </c>
      <c r="Y253" s="395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3"/>
      <c r="Q254" s="383"/>
      <c r="R254" s="383"/>
      <c r="S254" s="383"/>
      <c r="T254" s="431">
        <f>SUM(U4:U253)</f>
        <v>340174</v>
      </c>
      <c r="U254" s="432"/>
      <c r="V254"/>
      <c r="W254" s="66"/>
      <c r="X254" s="394"/>
      <c r="Y254" s="394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20"/>
      <c r="U255" s="417"/>
      <c r="V255"/>
      <c r="W255" s="25"/>
      <c r="X255" s="394" t="b">
        <f>T254=Topsheet!D20</f>
        <v>1</v>
      </c>
      <c r="Y255" s="394" t="s">
        <v>377</v>
      </c>
    </row>
    <row r="256" spans="1:25" ht="16.5">
      <c r="I256" s="418"/>
      <c r="J256" s="418"/>
      <c r="K256" s="418"/>
      <c r="L256" s="418"/>
      <c r="M256" s="418"/>
      <c r="N256" s="418"/>
      <c r="O256" s="418"/>
      <c r="P256" s="418"/>
      <c r="Q256" s="418"/>
      <c r="R256" s="418"/>
      <c r="S256" s="418"/>
      <c r="T256" s="418"/>
      <c r="U256" s="418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7"/>
      <c r="J260" s="417"/>
      <c r="K260" s="417"/>
      <c r="L260" s="417"/>
      <c r="M260" s="417"/>
      <c r="N260" s="417"/>
      <c r="O260" s="417"/>
      <c r="P260" s="417"/>
      <c r="Q260" s="417"/>
      <c r="R260" s="417"/>
      <c r="S260" s="417"/>
      <c r="T260" s="417"/>
      <c r="U260" s="417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69" priority="7" operator="equal">
      <formula>"NZ"</formula>
    </cfRule>
    <cfRule type="cellIs" dxfId="368" priority="8" operator="equal">
      <formula>"OK"</formula>
    </cfRule>
  </conditionalFormatting>
  <conditionalFormatting sqref="W255 V4:W253">
    <cfRule type="cellIs" dxfId="367" priority="3" operator="equal">
      <formula>"NZ"</formula>
    </cfRule>
    <cfRule type="cellIs" dxfId="366" priority="4" operator="equal">
      <formula>"OK"</formula>
    </cfRule>
  </conditionalFormatting>
  <conditionalFormatting sqref="W7">
    <cfRule type="cellIs" dxfId="365" priority="2" operator="equal">
      <formula>"×"</formula>
    </cfRule>
  </conditionalFormatting>
  <conditionalFormatting sqref="V1:V2 V4:V253 V257:V1048576">
    <cfRule type="cellIs" dxfId="364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D246" activePane="bottomRight" state="frozen"/>
      <selection pane="topRight" activeCell="D1" sqref="D1"/>
      <selection pane="bottomLeft" activeCell="A5" sqref="A5"/>
      <selection pane="bottomRight" activeCell="H1" sqref="H1:I1048576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hidden="1" customWidth="1"/>
    <col min="6" max="9" width="15" style="140" hidden="1" customWidth="1"/>
    <col min="10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13734</v>
      </c>
      <c r="F1" s="112" t="str">
        <f>IF(G1='2'!C59,"ঠিক","×")</f>
        <v>ঠিক</v>
      </c>
      <c r="G1" s="114">
        <f>SUM(G5:G254)</f>
        <v>23399</v>
      </c>
      <c r="H1" s="112" t="str">
        <f>IF(I1='3'!C29,"ঠিক","×")</f>
        <v>ঠিক</v>
      </c>
      <c r="I1" s="115">
        <f>SUM(I5:I254)</f>
        <v>303041</v>
      </c>
      <c r="J1" s="112" t="str">
        <f>IF(K1='4'!C30,"ঠিক","×")</f>
        <v>ঠিক</v>
      </c>
      <c r="K1" s="114">
        <f>SUM(K5:K254)</f>
        <v>0</v>
      </c>
      <c r="L1" s="112" t="str">
        <f>IF(M1='5'!C24,"ঠিক","×")</f>
        <v>ঠিক</v>
      </c>
      <c r="M1" s="115">
        <f>SUM(M5:M254)</f>
        <v>0</v>
      </c>
      <c r="N1" s="112" t="str">
        <f>IF(O1='6'!C20,"ঠিক","×")</f>
        <v>ঠিক</v>
      </c>
      <c r="O1" s="114">
        <f>SUM(O5:O254)</f>
        <v>0</v>
      </c>
      <c r="P1" s="112" t="str">
        <f>IF(Q1='7'!C40,"ঠিক","×")</f>
        <v>ঠিক</v>
      </c>
      <c r="Q1" s="116">
        <f>SUM(Q5:Q254)</f>
        <v>0</v>
      </c>
      <c r="R1" s="271" t="str">
        <f>IF(S1='8'!C42,"ঠিক","×")</f>
        <v>ঠিক</v>
      </c>
      <c r="S1" s="272">
        <f>SUM(S5:S254)</f>
        <v>0</v>
      </c>
      <c r="T1" s="271" t="str">
        <f>IF(U1='9'!C42,"ঠিক","×")</f>
        <v>ঠিক</v>
      </c>
      <c r="U1" s="295">
        <f>SUM(U5:U254)</f>
        <v>0</v>
      </c>
      <c r="V1" s="271" t="str">
        <f>IF(W1='10'!C42,"ঠিক","×")</f>
        <v>ঠিক</v>
      </c>
      <c r="W1" s="272">
        <f>SUM(W5:W254)</f>
        <v>0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59" t="s">
        <v>0</v>
      </c>
      <c r="B2" s="459" t="s">
        <v>1</v>
      </c>
      <c r="C2" s="459" t="s">
        <v>2</v>
      </c>
      <c r="D2" s="466" t="s">
        <v>253</v>
      </c>
      <c r="E2" s="462"/>
      <c r="F2" s="460" t="s">
        <v>254</v>
      </c>
      <c r="G2" s="461"/>
      <c r="H2" s="435" t="s">
        <v>255</v>
      </c>
      <c r="I2" s="462"/>
      <c r="J2" s="460" t="s">
        <v>256</v>
      </c>
      <c r="K2" s="461"/>
      <c r="L2" s="435" t="s">
        <v>257</v>
      </c>
      <c r="M2" s="462"/>
      <c r="N2" s="460" t="s">
        <v>258</v>
      </c>
      <c r="O2" s="461"/>
      <c r="P2" s="435" t="s">
        <v>259</v>
      </c>
      <c r="Q2" s="436"/>
      <c r="R2" s="439" t="s">
        <v>260</v>
      </c>
      <c r="S2" s="440"/>
      <c r="T2" s="445" t="s">
        <v>371</v>
      </c>
      <c r="U2" s="446"/>
      <c r="V2" s="451" t="s">
        <v>372</v>
      </c>
      <c r="W2" s="452"/>
      <c r="X2" s="445" t="s">
        <v>373</v>
      </c>
      <c r="Y2" s="453"/>
      <c r="Z2" s="445" t="s">
        <v>381</v>
      </c>
      <c r="AA2" s="453"/>
      <c r="AB2" s="445" t="s">
        <v>429</v>
      </c>
      <c r="AC2" s="455"/>
      <c r="AD2" s="463" t="s">
        <v>430</v>
      </c>
      <c r="AE2" s="453"/>
      <c r="AF2" s="446" t="s">
        <v>431</v>
      </c>
      <c r="AG2" s="453"/>
      <c r="AH2" s="446" t="s">
        <v>442</v>
      </c>
      <c r="AI2" s="453"/>
      <c r="AJ2" s="456" t="s">
        <v>12</v>
      </c>
      <c r="AK2" s="458" t="s">
        <v>261</v>
      </c>
      <c r="AL2" s="443" t="s">
        <v>14</v>
      </c>
      <c r="AM2" s="119">
        <f>AL256</f>
        <v>340174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9"/>
      <c r="B3" s="459"/>
      <c r="C3" s="459"/>
      <c r="D3" s="447">
        <f>H!C7</f>
        <v>45862</v>
      </c>
      <c r="E3" s="448"/>
      <c r="F3" s="449">
        <f>D3+1</f>
        <v>45863</v>
      </c>
      <c r="G3" s="465"/>
      <c r="H3" s="437">
        <f>F3+1</f>
        <v>45864</v>
      </c>
      <c r="I3" s="448"/>
      <c r="J3" s="449">
        <f>H3+1</f>
        <v>45865</v>
      </c>
      <c r="K3" s="442"/>
      <c r="L3" s="437">
        <f>J3+1</f>
        <v>45866</v>
      </c>
      <c r="M3" s="448"/>
      <c r="N3" s="449">
        <f>L3+1</f>
        <v>45867</v>
      </c>
      <c r="O3" s="442"/>
      <c r="P3" s="437">
        <f>N3+1</f>
        <v>45868</v>
      </c>
      <c r="Q3" s="438"/>
      <c r="R3" s="441">
        <f>P3+1</f>
        <v>45869</v>
      </c>
      <c r="S3" s="442"/>
      <c r="T3" s="447">
        <f>R3+1</f>
        <v>45870</v>
      </c>
      <c r="U3" s="448"/>
      <c r="V3" s="449">
        <f>T3+1</f>
        <v>45871</v>
      </c>
      <c r="W3" s="442"/>
      <c r="X3" s="447">
        <f>V3+1</f>
        <v>45872</v>
      </c>
      <c r="Y3" s="450"/>
      <c r="Z3" s="447">
        <f>X3+1</f>
        <v>45873</v>
      </c>
      <c r="AA3" s="450"/>
      <c r="AB3" s="447">
        <f>Z3+1</f>
        <v>45874</v>
      </c>
      <c r="AC3" s="464"/>
      <c r="AD3" s="454">
        <f>AB3+1</f>
        <v>45875</v>
      </c>
      <c r="AE3" s="450"/>
      <c r="AF3" s="454">
        <f>AD3+1</f>
        <v>45876</v>
      </c>
      <c r="AG3" s="450"/>
      <c r="AH3" s="454">
        <f>AF3+1</f>
        <v>45877</v>
      </c>
      <c r="AI3" s="450"/>
      <c r="AJ3" s="457"/>
      <c r="AK3" s="459"/>
      <c r="AL3" s="444"/>
      <c r="AM3" s="121" t="str">
        <f>IF(ROUND(AM2,2)=ROUND(Topsheet!D20,2),"ঠিক আছে","ভুল")</f>
        <v>ঠিক আছে</v>
      </c>
    </row>
    <row r="4" spans="1:43" ht="21" customHeight="1" thickBot="1">
      <c r="A4" s="459"/>
      <c r="B4" s="459"/>
      <c r="C4" s="459"/>
      <c r="D4" s="368" t="s">
        <v>318</v>
      </c>
      <c r="E4" s="369" t="s">
        <v>321</v>
      </c>
      <c r="F4" s="370" t="s">
        <v>318</v>
      </c>
      <c r="G4" s="371" t="s">
        <v>321</v>
      </c>
      <c r="H4" s="372" t="s">
        <v>318</v>
      </c>
      <c r="I4" s="369" t="s">
        <v>321</v>
      </c>
      <c r="J4" s="370" t="s">
        <v>318</v>
      </c>
      <c r="K4" s="371" t="s">
        <v>321</v>
      </c>
      <c r="L4" s="372" t="s">
        <v>318</v>
      </c>
      <c r="M4" s="369" t="s">
        <v>321</v>
      </c>
      <c r="N4" s="370" t="s">
        <v>318</v>
      </c>
      <c r="O4" s="371" t="s">
        <v>321</v>
      </c>
      <c r="P4" s="372" t="s">
        <v>318</v>
      </c>
      <c r="Q4" s="373" t="s">
        <v>321</v>
      </c>
      <c r="R4" s="374" t="s">
        <v>318</v>
      </c>
      <c r="S4" s="375" t="s">
        <v>321</v>
      </c>
      <c r="T4" s="368" t="s">
        <v>318</v>
      </c>
      <c r="U4" s="369" t="s">
        <v>321</v>
      </c>
      <c r="V4" s="370" t="s">
        <v>318</v>
      </c>
      <c r="W4" s="371" t="s">
        <v>321</v>
      </c>
      <c r="X4" s="368" t="s">
        <v>318</v>
      </c>
      <c r="Y4" s="369" t="s">
        <v>321</v>
      </c>
      <c r="Z4" s="368"/>
      <c r="AA4" s="376"/>
      <c r="AB4" s="368"/>
      <c r="AC4" s="377"/>
      <c r="AD4" s="378"/>
      <c r="AE4" s="376"/>
      <c r="AF4" s="369"/>
      <c r="AG4" s="369"/>
      <c r="AH4" s="371" t="s">
        <v>318</v>
      </c>
      <c r="AI4" s="379" t="s">
        <v>321</v>
      </c>
      <c r="AJ4" s="457"/>
      <c r="AK4" s="459"/>
      <c r="AL4" s="444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59"/>
      <c r="AA5" s="274"/>
      <c r="AB5" s="359"/>
      <c r="AC5" s="274"/>
      <c r="AD5" s="389"/>
      <c r="AE5" s="390"/>
      <c r="AF5" s="393"/>
      <c r="AG5" s="274"/>
      <c r="AH5" s="359"/>
      <c r="AI5" s="274"/>
      <c r="AJ5" s="380">
        <f>R5+P5+N5+L5+J5+H5+F5+D5+T5+V5+X5+Z5+AB5+AD5+AF5+AH5</f>
        <v>0</v>
      </c>
      <c r="AK5" s="381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59"/>
      <c r="AA6" s="274"/>
      <c r="AB6" s="359"/>
      <c r="AC6" s="274"/>
      <c r="AD6" s="387"/>
      <c r="AE6" s="391"/>
      <c r="AF6" s="393"/>
      <c r="AG6" s="274"/>
      <c r="AH6" s="359"/>
      <c r="AI6" s="274"/>
      <c r="AJ6" s="380">
        <f t="shared" ref="AJ6:AJ69" si="0">R6+P6+N6+L6+J6+H6+F6+D6+T6+V6+X6+Z6+AB6+AD6+AF6+AH6</f>
        <v>0</v>
      </c>
      <c r="AK6" s="381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/>
      <c r="E7" s="125"/>
      <c r="F7" s="310">
        <v>50</v>
      </c>
      <c r="G7" s="125">
        <v>6700</v>
      </c>
      <c r="H7" s="126"/>
      <c r="I7" s="125"/>
      <c r="J7" s="124"/>
      <c r="K7" s="125"/>
      <c r="L7" s="126"/>
      <c r="M7" s="125"/>
      <c r="N7" s="124"/>
      <c r="O7" s="125"/>
      <c r="P7" s="126"/>
      <c r="Q7" s="127"/>
      <c r="R7" s="126"/>
      <c r="S7" s="274"/>
      <c r="T7" s="263"/>
      <c r="U7" s="274"/>
      <c r="V7" s="126"/>
      <c r="W7" s="274"/>
      <c r="X7" s="263"/>
      <c r="Y7" s="274"/>
      <c r="Z7" s="359"/>
      <c r="AA7" s="274"/>
      <c r="AB7" s="359"/>
      <c r="AC7" s="274"/>
      <c r="AD7" s="387"/>
      <c r="AE7" s="391"/>
      <c r="AF7" s="393"/>
      <c r="AG7" s="274"/>
      <c r="AH7" s="359"/>
      <c r="AI7" s="274"/>
      <c r="AJ7" s="380">
        <f t="shared" si="0"/>
        <v>50</v>
      </c>
      <c r="AK7" s="381">
        <f>IF(ISERR(AL7/AJ7),S!D5,(AL7/AJ7))</f>
        <v>134</v>
      </c>
      <c r="AL7" s="130">
        <f t="shared" si="1"/>
        <v>6700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/>
      <c r="M8" s="125"/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59"/>
      <c r="AA8" s="274"/>
      <c r="AB8" s="359"/>
      <c r="AC8" s="274"/>
      <c r="AD8" s="387"/>
      <c r="AE8" s="391"/>
      <c r="AF8" s="393"/>
      <c r="AG8" s="274"/>
      <c r="AH8" s="359"/>
      <c r="AI8" s="274"/>
      <c r="AJ8" s="380">
        <f t="shared" si="0"/>
        <v>50</v>
      </c>
      <c r="AK8" s="381">
        <f>IF(ISERR(AL8/AJ8),S!D6,(AL8/AJ8))</f>
        <v>122</v>
      </c>
      <c r="AL8" s="130">
        <f t="shared" si="1"/>
        <v>6100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59"/>
      <c r="AA9" s="274"/>
      <c r="AB9" s="359"/>
      <c r="AC9" s="274"/>
      <c r="AD9" s="387"/>
      <c r="AE9" s="391"/>
      <c r="AF9" s="393"/>
      <c r="AG9" s="274"/>
      <c r="AH9" s="359"/>
      <c r="AI9" s="274"/>
      <c r="AJ9" s="380">
        <f t="shared" si="0"/>
        <v>0</v>
      </c>
      <c r="AK9" s="381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/>
      <c r="G10" s="125"/>
      <c r="H10" s="126">
        <v>25</v>
      </c>
      <c r="I10" s="125">
        <v>3375</v>
      </c>
      <c r="J10" s="124"/>
      <c r="K10" s="125"/>
      <c r="L10" s="126"/>
      <c r="M10" s="125"/>
      <c r="N10" s="124"/>
      <c r="O10" s="125"/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59"/>
      <c r="AA10" s="274"/>
      <c r="AB10" s="359"/>
      <c r="AC10" s="274"/>
      <c r="AD10" s="387"/>
      <c r="AE10" s="391"/>
      <c r="AF10" s="393"/>
      <c r="AG10" s="274"/>
      <c r="AH10" s="359"/>
      <c r="AI10" s="274"/>
      <c r="AJ10" s="380">
        <f t="shared" si="0"/>
        <v>25</v>
      </c>
      <c r="AK10" s="381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/>
      <c r="I11" s="125"/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59"/>
      <c r="AA11" s="274"/>
      <c r="AB11" s="359"/>
      <c r="AC11" s="274"/>
      <c r="AD11" s="387"/>
      <c r="AE11" s="391"/>
      <c r="AF11" s="393"/>
      <c r="AG11" s="274"/>
      <c r="AH11" s="359"/>
      <c r="AI11" s="274"/>
      <c r="AJ11" s="380">
        <f t="shared" si="0"/>
        <v>0</v>
      </c>
      <c r="AK11" s="381">
        <f>IF(ISERR(AL11/AJ11),S!D9,(AL11/AJ11))</f>
        <v>159.96629876797317</v>
      </c>
      <c r="AL11" s="130">
        <f>E11+G11+I11+K11+M11+O11+Q11+S11+U11+W11+Y11+AA11+AC11+AE11+AG11+AI11</f>
        <v>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>
        <v>25</v>
      </c>
      <c r="G12" s="125">
        <v>3250</v>
      </c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59"/>
      <c r="AA12" s="274"/>
      <c r="AB12" s="359"/>
      <c r="AC12" s="274"/>
      <c r="AD12" s="387"/>
      <c r="AE12" s="391"/>
      <c r="AF12" s="393"/>
      <c r="AG12" s="274"/>
      <c r="AH12" s="359"/>
      <c r="AI12" s="274"/>
      <c r="AJ12" s="380">
        <f t="shared" si="0"/>
        <v>25</v>
      </c>
      <c r="AK12" s="381">
        <f>IF(ISERR(AL12/AJ12),S!D10,(AL12/AJ12))</f>
        <v>130</v>
      </c>
      <c r="AL12" s="130">
        <f t="shared" si="1"/>
        <v>3250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59"/>
      <c r="AA13" s="274"/>
      <c r="AB13" s="359"/>
      <c r="AC13" s="274"/>
      <c r="AD13" s="387"/>
      <c r="AE13" s="391"/>
      <c r="AF13" s="393"/>
      <c r="AG13" s="274"/>
      <c r="AH13" s="359"/>
      <c r="AI13" s="274"/>
      <c r="AJ13" s="380">
        <f t="shared" si="0"/>
        <v>0</v>
      </c>
      <c r="AK13" s="381">
        <f>IF(ISERR(AL13/AJ13),S!D11,(AL13/AJ13))</f>
        <v>95</v>
      </c>
      <c r="AL13" s="130">
        <f t="shared" si="1"/>
        <v>0</v>
      </c>
    </row>
    <row r="14" spans="1:43">
      <c r="A14" s="122">
        <v>10</v>
      </c>
      <c r="B14" s="123" t="s">
        <v>403</v>
      </c>
      <c r="C14" s="131" t="s">
        <v>9</v>
      </c>
      <c r="D14" s="310"/>
      <c r="E14" s="129"/>
      <c r="F14" s="310"/>
      <c r="G14" s="125"/>
      <c r="H14" s="126">
        <v>8</v>
      </c>
      <c r="I14" s="125">
        <v>480</v>
      </c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59"/>
      <c r="AA14" s="274"/>
      <c r="AB14" s="359"/>
      <c r="AC14" s="274"/>
      <c r="AD14" s="387"/>
      <c r="AE14" s="391"/>
      <c r="AF14" s="393"/>
      <c r="AG14" s="274"/>
      <c r="AH14" s="359"/>
      <c r="AI14" s="274"/>
      <c r="AJ14" s="380">
        <f t="shared" si="0"/>
        <v>8</v>
      </c>
      <c r="AK14" s="381">
        <f>IF(ISERR(AL14/AJ14),S!D12,(AL14/AJ14))</f>
        <v>60</v>
      </c>
      <c r="AL14" s="130">
        <f t="shared" si="1"/>
        <v>480</v>
      </c>
    </row>
    <row r="15" spans="1:43">
      <c r="A15" s="122">
        <v>11</v>
      </c>
      <c r="B15" s="123" t="s">
        <v>25</v>
      </c>
      <c r="C15" s="131" t="s">
        <v>26</v>
      </c>
      <c r="D15" s="310"/>
      <c r="E15" s="129"/>
      <c r="F15" s="310">
        <v>5</v>
      </c>
      <c r="G15" s="125">
        <v>890</v>
      </c>
      <c r="H15" s="126">
        <v>60</v>
      </c>
      <c r="I15" s="125">
        <v>10620</v>
      </c>
      <c r="J15" s="124"/>
      <c r="K15" s="125"/>
      <c r="L15" s="126"/>
      <c r="M15" s="125"/>
      <c r="N15" s="124"/>
      <c r="O15" s="125"/>
      <c r="P15" s="126"/>
      <c r="Q15" s="127"/>
      <c r="R15" s="126"/>
      <c r="S15" s="274"/>
      <c r="T15" s="263"/>
      <c r="U15" s="274"/>
      <c r="V15" s="126"/>
      <c r="W15" s="274"/>
      <c r="X15" s="263"/>
      <c r="Y15" s="274"/>
      <c r="Z15" s="359"/>
      <c r="AA15" s="274"/>
      <c r="AB15" s="359"/>
      <c r="AC15" s="274"/>
      <c r="AD15" s="387"/>
      <c r="AE15" s="391"/>
      <c r="AF15" s="393"/>
      <c r="AG15" s="274"/>
      <c r="AH15" s="359"/>
      <c r="AI15" s="274"/>
      <c r="AJ15" s="380">
        <f t="shared" si="0"/>
        <v>65</v>
      </c>
      <c r="AK15" s="381">
        <f>IF(ISERR(AL15/AJ15),S!D13,(AL15/AJ15))</f>
        <v>177.07692307692307</v>
      </c>
      <c r="AL15" s="130">
        <f t="shared" si="1"/>
        <v>11510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/>
      <c r="G16" s="125"/>
      <c r="H16" s="126">
        <v>1</v>
      </c>
      <c r="I16" s="125">
        <v>320</v>
      </c>
      <c r="J16" s="124"/>
      <c r="K16" s="125"/>
      <c r="L16" s="126"/>
      <c r="M16" s="125"/>
      <c r="N16" s="124"/>
      <c r="O16" s="125"/>
      <c r="P16" s="126"/>
      <c r="Q16" s="127"/>
      <c r="R16" s="126"/>
      <c r="S16" s="274"/>
      <c r="T16" s="263"/>
      <c r="U16" s="274"/>
      <c r="V16" s="126"/>
      <c r="W16" s="274"/>
      <c r="X16" s="263"/>
      <c r="Y16" s="274"/>
      <c r="Z16" s="359"/>
      <c r="AA16" s="274"/>
      <c r="AB16" s="359"/>
      <c r="AC16" s="274"/>
      <c r="AD16" s="387"/>
      <c r="AE16" s="391"/>
      <c r="AF16" s="393"/>
      <c r="AG16" s="274"/>
      <c r="AH16" s="359"/>
      <c r="AI16" s="274"/>
      <c r="AJ16" s="380">
        <f t="shared" si="0"/>
        <v>1</v>
      </c>
      <c r="AK16" s="381">
        <f>IF(ISERR(AL16/AJ16),S!D14,(AL16/AJ16))</f>
        <v>320</v>
      </c>
      <c r="AL16" s="130">
        <f t="shared" si="1"/>
        <v>320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>
        <v>25</v>
      </c>
      <c r="I17" s="125">
        <v>1000</v>
      </c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/>
      <c r="U17" s="274"/>
      <c r="V17" s="126"/>
      <c r="W17" s="274"/>
      <c r="X17" s="263"/>
      <c r="Y17" s="274"/>
      <c r="Z17" s="359"/>
      <c r="AA17" s="274"/>
      <c r="AB17" s="359"/>
      <c r="AC17" s="274"/>
      <c r="AD17" s="387"/>
      <c r="AE17" s="391"/>
      <c r="AF17" s="393"/>
      <c r="AG17" s="274"/>
      <c r="AH17" s="359"/>
      <c r="AI17" s="274"/>
      <c r="AJ17" s="380">
        <f t="shared" si="0"/>
        <v>25</v>
      </c>
      <c r="AK17" s="381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59"/>
      <c r="AA18" s="274"/>
      <c r="AB18" s="359"/>
      <c r="AC18" s="274"/>
      <c r="AD18" s="387"/>
      <c r="AE18" s="391"/>
      <c r="AF18" s="393"/>
      <c r="AG18" s="274"/>
      <c r="AH18" s="359"/>
      <c r="AI18" s="274"/>
      <c r="AJ18" s="380">
        <f t="shared" si="0"/>
        <v>0</v>
      </c>
      <c r="AK18" s="381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/>
      <c r="E19" s="129"/>
      <c r="F19" s="310"/>
      <c r="G19" s="125"/>
      <c r="H19" s="126">
        <v>0.45</v>
      </c>
      <c r="I19" s="125">
        <v>180</v>
      </c>
      <c r="J19" s="124"/>
      <c r="K19" s="125"/>
      <c r="L19" s="126"/>
      <c r="M19" s="125"/>
      <c r="N19" s="124"/>
      <c r="O19" s="125"/>
      <c r="P19" s="126"/>
      <c r="Q19" s="127"/>
      <c r="R19" s="126"/>
      <c r="S19" s="274"/>
      <c r="T19" s="263"/>
      <c r="U19" s="274"/>
      <c r="V19" s="126"/>
      <c r="W19" s="274"/>
      <c r="X19" s="263"/>
      <c r="Y19" s="274"/>
      <c r="Z19" s="359"/>
      <c r="AA19" s="274"/>
      <c r="AB19" s="359"/>
      <c r="AC19" s="274"/>
      <c r="AD19" s="387"/>
      <c r="AE19" s="391"/>
      <c r="AF19" s="393"/>
      <c r="AG19" s="274"/>
      <c r="AH19" s="359"/>
      <c r="AI19" s="274"/>
      <c r="AJ19" s="380">
        <f t="shared" si="0"/>
        <v>0.45</v>
      </c>
      <c r="AK19" s="381">
        <f>IF(ISERR(AL19/AJ19),S!D17,(AL19/AJ19))</f>
        <v>400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59"/>
      <c r="AA20" s="274"/>
      <c r="AB20" s="359"/>
      <c r="AC20" s="274"/>
      <c r="AD20" s="387"/>
      <c r="AE20" s="391"/>
      <c r="AF20" s="393"/>
      <c r="AG20" s="274"/>
      <c r="AH20" s="359"/>
      <c r="AI20" s="274"/>
      <c r="AJ20" s="380">
        <f t="shared" si="0"/>
        <v>0</v>
      </c>
      <c r="AK20" s="381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59"/>
      <c r="AA21" s="274"/>
      <c r="AB21" s="359"/>
      <c r="AC21" s="274"/>
      <c r="AD21" s="387"/>
      <c r="AE21" s="391"/>
      <c r="AF21" s="393"/>
      <c r="AG21" s="274"/>
      <c r="AH21" s="359"/>
      <c r="AI21" s="274"/>
      <c r="AJ21" s="380">
        <f t="shared" si="0"/>
        <v>63</v>
      </c>
      <c r="AK21" s="381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0">
        <v>0.5</v>
      </c>
      <c r="E22" s="129">
        <v>480</v>
      </c>
      <c r="F22" s="310"/>
      <c r="G22" s="125"/>
      <c r="H22" s="126">
        <v>5</v>
      </c>
      <c r="I22" s="125">
        <v>4600</v>
      </c>
      <c r="J22" s="124"/>
      <c r="K22" s="125"/>
      <c r="L22" s="126"/>
      <c r="M22" s="125"/>
      <c r="N22" s="124"/>
      <c r="O22" s="125"/>
      <c r="P22" s="126"/>
      <c r="Q22" s="127"/>
      <c r="R22" s="126"/>
      <c r="S22" s="274"/>
      <c r="T22" s="263"/>
      <c r="U22" s="274"/>
      <c r="V22" s="126"/>
      <c r="W22" s="274"/>
      <c r="X22" s="263"/>
      <c r="Y22" s="274"/>
      <c r="Z22" s="359"/>
      <c r="AA22" s="274"/>
      <c r="AB22" s="359"/>
      <c r="AC22" s="274"/>
      <c r="AD22" s="387"/>
      <c r="AE22" s="391"/>
      <c r="AF22" s="393"/>
      <c r="AG22" s="274"/>
      <c r="AH22" s="359"/>
      <c r="AI22" s="274"/>
      <c r="AJ22" s="380">
        <f t="shared" si="0"/>
        <v>5.5</v>
      </c>
      <c r="AK22" s="381">
        <f>IF(ISERR(AL22/AJ22),S!D20,(AL22/AJ22))</f>
        <v>923.63636363636363</v>
      </c>
      <c r="AL22" s="130">
        <f t="shared" si="1"/>
        <v>5080</v>
      </c>
    </row>
    <row r="23" spans="1:38">
      <c r="A23" s="122">
        <v>19</v>
      </c>
      <c r="B23" s="123" t="s">
        <v>33</v>
      </c>
      <c r="C23" s="131" t="s">
        <v>9</v>
      </c>
      <c r="D23" s="310"/>
      <c r="E23" s="129"/>
      <c r="F23" s="310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59"/>
      <c r="AA23" s="274"/>
      <c r="AB23" s="359"/>
      <c r="AC23" s="274"/>
      <c r="AD23" s="387"/>
      <c r="AE23" s="391"/>
      <c r="AF23" s="393"/>
      <c r="AG23" s="274"/>
      <c r="AH23" s="359"/>
      <c r="AI23" s="274"/>
      <c r="AJ23" s="380">
        <f t="shared" si="0"/>
        <v>0</v>
      </c>
      <c r="AK23" s="381">
        <f>IF(ISERR(AL23/AJ23),S!D21,(AL23/AJ23))</f>
        <v>188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4"/>
      <c r="T24" s="263"/>
      <c r="U24" s="274"/>
      <c r="V24" s="126"/>
      <c r="W24" s="274"/>
      <c r="X24" s="263"/>
      <c r="Y24" s="274"/>
      <c r="Z24" s="359"/>
      <c r="AA24" s="274"/>
      <c r="AB24" s="359"/>
      <c r="AC24" s="274"/>
      <c r="AD24" s="387"/>
      <c r="AE24" s="391"/>
      <c r="AF24" s="393"/>
      <c r="AG24" s="274"/>
      <c r="AH24" s="359"/>
      <c r="AI24" s="274"/>
      <c r="AJ24" s="380">
        <f t="shared" si="0"/>
        <v>0</v>
      </c>
      <c r="AK24" s="381">
        <f>IF(ISERR(AL24/AJ24),S!D22,(AL24/AJ24))</f>
        <v>2.7585558443056248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/>
      <c r="G25" s="125"/>
      <c r="H25" s="126">
        <v>3</v>
      </c>
      <c r="I25" s="125">
        <v>555</v>
      </c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59"/>
      <c r="AA25" s="274"/>
      <c r="AB25" s="359"/>
      <c r="AC25" s="274"/>
      <c r="AD25" s="387"/>
      <c r="AE25" s="391"/>
      <c r="AF25" s="393"/>
      <c r="AG25" s="274"/>
      <c r="AH25" s="359"/>
      <c r="AI25" s="274"/>
      <c r="AJ25" s="380">
        <f t="shared" si="0"/>
        <v>3</v>
      </c>
      <c r="AK25" s="381">
        <f>IF(ISERR(AL25/AJ25),S!D23,(AL25/AJ25))</f>
        <v>185</v>
      </c>
      <c r="AL25" s="130">
        <f t="shared" si="1"/>
        <v>555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59"/>
      <c r="AA26" s="274"/>
      <c r="AB26" s="359"/>
      <c r="AC26" s="274"/>
      <c r="AD26" s="387"/>
      <c r="AE26" s="391"/>
      <c r="AF26" s="393"/>
      <c r="AG26" s="274"/>
      <c r="AH26" s="359"/>
      <c r="AI26" s="274"/>
      <c r="AJ26" s="380">
        <f t="shared" si="0"/>
        <v>0</v>
      </c>
      <c r="AK26" s="381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59"/>
      <c r="AA27" s="274"/>
      <c r="AB27" s="359"/>
      <c r="AC27" s="274"/>
      <c r="AD27" s="387"/>
      <c r="AE27" s="391"/>
      <c r="AF27" s="393"/>
      <c r="AG27" s="274"/>
      <c r="AH27" s="359"/>
      <c r="AI27" s="274"/>
      <c r="AJ27" s="380">
        <f t="shared" si="0"/>
        <v>0</v>
      </c>
      <c r="AK27" s="381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59"/>
      <c r="AA28" s="274"/>
      <c r="AB28" s="359"/>
      <c r="AC28" s="274"/>
      <c r="AD28" s="387"/>
      <c r="AE28" s="391"/>
      <c r="AF28" s="393"/>
      <c r="AG28" s="274"/>
      <c r="AH28" s="359"/>
      <c r="AI28" s="274"/>
      <c r="AJ28" s="380">
        <f t="shared" si="0"/>
        <v>0</v>
      </c>
      <c r="AK28" s="381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59"/>
      <c r="AA29" s="274"/>
      <c r="AB29" s="359"/>
      <c r="AC29" s="274"/>
      <c r="AD29" s="387"/>
      <c r="AE29" s="391"/>
      <c r="AF29" s="393"/>
      <c r="AG29" s="274"/>
      <c r="AH29" s="359"/>
      <c r="AI29" s="274"/>
      <c r="AJ29" s="380">
        <f t="shared" si="0"/>
        <v>0</v>
      </c>
      <c r="AK29" s="381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59"/>
      <c r="AA30" s="274"/>
      <c r="AB30" s="359"/>
      <c r="AC30" s="274"/>
      <c r="AD30" s="387"/>
      <c r="AE30" s="391"/>
      <c r="AF30" s="393"/>
      <c r="AG30" s="274"/>
      <c r="AH30" s="359"/>
      <c r="AI30" s="274"/>
      <c r="AJ30" s="380">
        <f t="shared" si="0"/>
        <v>0</v>
      </c>
      <c r="AK30" s="381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/>
      <c r="E31" s="129"/>
      <c r="F31" s="310"/>
      <c r="G31" s="125"/>
      <c r="H31" s="126">
        <v>4.0000000000000001E-3</v>
      </c>
      <c r="I31" s="125">
        <v>1200</v>
      </c>
      <c r="J31" s="124"/>
      <c r="K31" s="125"/>
      <c r="L31" s="132"/>
      <c r="M31" s="125"/>
      <c r="N31" s="133"/>
      <c r="O31" s="125"/>
      <c r="P31" s="132"/>
      <c r="Q31" s="127"/>
      <c r="R31" s="126"/>
      <c r="S31" s="274"/>
      <c r="T31" s="263"/>
      <c r="U31" s="274"/>
      <c r="V31" s="126"/>
      <c r="W31" s="274"/>
      <c r="X31" s="263"/>
      <c r="Y31" s="274"/>
      <c r="Z31" s="359"/>
      <c r="AA31" s="274"/>
      <c r="AB31" s="359"/>
      <c r="AC31" s="274"/>
      <c r="AD31" s="387"/>
      <c r="AE31" s="391"/>
      <c r="AF31" s="393"/>
      <c r="AG31" s="274"/>
      <c r="AH31" s="359"/>
      <c r="AI31" s="274"/>
      <c r="AJ31" s="380">
        <f t="shared" si="0"/>
        <v>4.0000000000000001E-3</v>
      </c>
      <c r="AK31" s="381">
        <f>IF(ISERR(AL31/AJ31),S!D29,(AL31/AJ31))</f>
        <v>300000</v>
      </c>
      <c r="AL31" s="130">
        <f t="shared" si="1"/>
        <v>1200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59"/>
      <c r="AA32" s="274"/>
      <c r="AB32" s="359"/>
      <c r="AC32" s="274"/>
      <c r="AD32" s="387"/>
      <c r="AE32" s="391"/>
      <c r="AF32" s="393"/>
      <c r="AG32" s="274"/>
      <c r="AH32" s="359"/>
      <c r="AI32" s="274"/>
      <c r="AJ32" s="380">
        <f t="shared" si="0"/>
        <v>0.1</v>
      </c>
      <c r="AK32" s="381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59"/>
      <c r="AA33" s="274"/>
      <c r="AB33" s="359"/>
      <c r="AC33" s="274"/>
      <c r="AD33" s="387"/>
      <c r="AE33" s="391"/>
      <c r="AF33" s="393"/>
      <c r="AG33" s="274"/>
      <c r="AH33" s="359"/>
      <c r="AI33" s="274"/>
      <c r="AJ33" s="380">
        <f t="shared" si="0"/>
        <v>0</v>
      </c>
      <c r="AK33" s="381">
        <f>IF(ISERR(AL33/AJ33),S!D31,(AL33/AJ33))</f>
        <v>119.99999999999999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59"/>
      <c r="AA34" s="274"/>
      <c r="AB34" s="359"/>
      <c r="AC34" s="274"/>
      <c r="AD34" s="387"/>
      <c r="AE34" s="391"/>
      <c r="AF34" s="393"/>
      <c r="AG34" s="274"/>
      <c r="AH34" s="359"/>
      <c r="AI34" s="274"/>
      <c r="AJ34" s="380">
        <f t="shared" si="0"/>
        <v>0</v>
      </c>
      <c r="AK34" s="381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59"/>
      <c r="AA35" s="274"/>
      <c r="AB35" s="359"/>
      <c r="AC35" s="274"/>
      <c r="AD35" s="387"/>
      <c r="AE35" s="391"/>
      <c r="AF35" s="393"/>
      <c r="AG35" s="274"/>
      <c r="AH35" s="359"/>
      <c r="AI35" s="274"/>
      <c r="AJ35" s="380">
        <f t="shared" si="0"/>
        <v>0</v>
      </c>
      <c r="AK35" s="381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/>
      <c r="E36" s="129"/>
      <c r="F36" s="310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59"/>
      <c r="AA36" s="274"/>
      <c r="AB36" s="359"/>
      <c r="AC36" s="274"/>
      <c r="AD36" s="387"/>
      <c r="AE36" s="391"/>
      <c r="AF36" s="393"/>
      <c r="AG36" s="274"/>
      <c r="AH36" s="359"/>
      <c r="AI36" s="274"/>
      <c r="AJ36" s="380">
        <f t="shared" si="0"/>
        <v>0</v>
      </c>
      <c r="AK36" s="381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6</v>
      </c>
      <c r="I37" s="125">
        <v>1020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59"/>
      <c r="AA37" s="274"/>
      <c r="AB37" s="359"/>
      <c r="AC37" s="274"/>
      <c r="AD37" s="387"/>
      <c r="AE37" s="391"/>
      <c r="AF37" s="393"/>
      <c r="AG37" s="274"/>
      <c r="AH37" s="359"/>
      <c r="AI37" s="274"/>
      <c r="AJ37" s="380">
        <f t="shared" si="0"/>
        <v>6</v>
      </c>
      <c r="AK37" s="381">
        <f>IF(ISERR(AL37/AJ37),S!D35,(AL37/AJ37))</f>
        <v>170</v>
      </c>
      <c r="AL37" s="130">
        <f t="shared" si="1"/>
        <v>1020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2</v>
      </c>
      <c r="I38" s="125">
        <v>800</v>
      </c>
      <c r="J38" s="124"/>
      <c r="K38" s="125"/>
      <c r="L38" s="126"/>
      <c r="M38" s="125"/>
      <c r="N38" s="124"/>
      <c r="O38" s="125"/>
      <c r="P38" s="126"/>
      <c r="Q38" s="127"/>
      <c r="R38" s="126"/>
      <c r="S38" s="274"/>
      <c r="T38" s="263"/>
      <c r="U38" s="274"/>
      <c r="V38" s="126"/>
      <c r="W38" s="274"/>
      <c r="X38" s="263"/>
      <c r="Y38" s="274"/>
      <c r="Z38" s="359"/>
      <c r="AA38" s="274"/>
      <c r="AB38" s="359"/>
      <c r="AC38" s="274"/>
      <c r="AD38" s="387"/>
      <c r="AE38" s="391"/>
      <c r="AF38" s="393"/>
      <c r="AG38" s="274"/>
      <c r="AH38" s="359"/>
      <c r="AI38" s="274"/>
      <c r="AJ38" s="380">
        <f t="shared" si="0"/>
        <v>2</v>
      </c>
      <c r="AK38" s="381">
        <f>IF(ISERR(AL38/AJ38),S!D36,(AL38/AJ38))</f>
        <v>400</v>
      </c>
      <c r="AL38" s="130">
        <f t="shared" si="1"/>
        <v>800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59"/>
      <c r="AA39" s="274"/>
      <c r="AB39" s="359"/>
      <c r="AC39" s="274"/>
      <c r="AD39" s="387"/>
      <c r="AE39" s="391"/>
      <c r="AF39" s="393"/>
      <c r="AG39" s="274"/>
      <c r="AH39" s="359"/>
      <c r="AI39" s="274"/>
      <c r="AJ39" s="380">
        <f t="shared" si="0"/>
        <v>0</v>
      </c>
      <c r="AK39" s="381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>
        <v>2</v>
      </c>
      <c r="E40" s="129">
        <v>240</v>
      </c>
      <c r="F40" s="310"/>
      <c r="G40" s="125"/>
      <c r="H40" s="126">
        <v>5</v>
      </c>
      <c r="I40" s="125">
        <v>325</v>
      </c>
      <c r="J40" s="124"/>
      <c r="K40" s="125"/>
      <c r="L40" s="126"/>
      <c r="M40" s="125"/>
      <c r="N40" s="124"/>
      <c r="O40" s="125"/>
      <c r="P40" s="126"/>
      <c r="Q40" s="127"/>
      <c r="R40" s="126"/>
      <c r="S40" s="274"/>
      <c r="T40" s="263"/>
      <c r="U40" s="274"/>
      <c r="V40" s="126"/>
      <c r="W40" s="274"/>
      <c r="X40" s="263"/>
      <c r="Y40" s="274"/>
      <c r="Z40" s="359"/>
      <c r="AA40" s="274"/>
      <c r="AB40" s="359"/>
      <c r="AC40" s="274"/>
      <c r="AD40" s="387"/>
      <c r="AE40" s="391"/>
      <c r="AF40" s="393"/>
      <c r="AG40" s="274"/>
      <c r="AH40" s="359"/>
      <c r="AI40" s="274"/>
      <c r="AJ40" s="380">
        <f t="shared" si="0"/>
        <v>7</v>
      </c>
      <c r="AK40" s="381">
        <f>IF(ISERR(AL40/AJ40),S!D38,(AL40/AJ40))</f>
        <v>80.714285714285708</v>
      </c>
      <c r="AL40" s="130">
        <f t="shared" si="1"/>
        <v>565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4"/>
      <c r="T41" s="263"/>
      <c r="U41" s="274"/>
      <c r="V41" s="126"/>
      <c r="W41" s="274"/>
      <c r="X41" s="263"/>
      <c r="Y41" s="274"/>
      <c r="Z41" s="359"/>
      <c r="AA41" s="274"/>
      <c r="AB41" s="359"/>
      <c r="AC41" s="274"/>
      <c r="AD41" s="387"/>
      <c r="AE41" s="391"/>
      <c r="AF41" s="393"/>
      <c r="AG41" s="274"/>
      <c r="AH41" s="359"/>
      <c r="AI41" s="274"/>
      <c r="AJ41" s="380">
        <f t="shared" si="0"/>
        <v>0</v>
      </c>
      <c r="AK41" s="381">
        <f>IF(ISERR(AL41/AJ41),S!D39,(AL41/AJ41))</f>
        <v>79.900497512437809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5</v>
      </c>
      <c r="I42" s="125">
        <v>450</v>
      </c>
      <c r="J42" s="124"/>
      <c r="K42" s="125"/>
      <c r="L42" s="126"/>
      <c r="M42" s="125"/>
      <c r="N42" s="124"/>
      <c r="O42" s="125"/>
      <c r="P42" s="126"/>
      <c r="Q42" s="127"/>
      <c r="R42" s="126"/>
      <c r="S42" s="274"/>
      <c r="T42" s="263"/>
      <c r="U42" s="274"/>
      <c r="V42" s="126"/>
      <c r="W42" s="274"/>
      <c r="X42" s="263"/>
      <c r="Y42" s="274"/>
      <c r="Z42" s="359"/>
      <c r="AA42" s="274"/>
      <c r="AB42" s="359"/>
      <c r="AC42" s="274"/>
      <c r="AD42" s="387"/>
      <c r="AE42" s="391"/>
      <c r="AF42" s="393"/>
      <c r="AG42" s="274"/>
      <c r="AH42" s="359"/>
      <c r="AI42" s="274"/>
      <c r="AJ42" s="380">
        <f t="shared" si="0"/>
        <v>5</v>
      </c>
      <c r="AK42" s="381">
        <f>IF(ISERR(AL42/AJ42),S!D40,(AL42/AJ42))</f>
        <v>90</v>
      </c>
      <c r="AL42" s="130">
        <f t="shared" si="1"/>
        <v>450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59"/>
      <c r="AA43" s="274"/>
      <c r="AB43" s="359"/>
      <c r="AC43" s="274"/>
      <c r="AD43" s="387"/>
      <c r="AE43" s="391"/>
      <c r="AF43" s="393"/>
      <c r="AG43" s="274"/>
      <c r="AH43" s="359"/>
      <c r="AI43" s="274"/>
      <c r="AJ43" s="380">
        <f t="shared" si="0"/>
        <v>0</v>
      </c>
      <c r="AK43" s="381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59"/>
      <c r="AA44" s="274"/>
      <c r="AB44" s="359"/>
      <c r="AC44" s="274"/>
      <c r="AD44" s="387"/>
      <c r="AE44" s="391"/>
      <c r="AF44" s="393"/>
      <c r="AG44" s="274"/>
      <c r="AH44" s="359"/>
      <c r="AI44" s="274"/>
      <c r="AJ44" s="380">
        <f t="shared" si="0"/>
        <v>0</v>
      </c>
      <c r="AK44" s="381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59"/>
      <c r="AA45" s="274"/>
      <c r="AB45" s="359"/>
      <c r="AC45" s="274"/>
      <c r="AD45" s="387"/>
      <c r="AE45" s="391"/>
      <c r="AF45" s="393"/>
      <c r="AG45" s="274"/>
      <c r="AH45" s="359"/>
      <c r="AI45" s="274"/>
      <c r="AJ45" s="380">
        <f t="shared" si="0"/>
        <v>0</v>
      </c>
      <c r="AK45" s="381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59"/>
      <c r="AA46" s="274"/>
      <c r="AB46" s="359"/>
      <c r="AC46" s="274"/>
      <c r="AD46" s="387"/>
      <c r="AE46" s="391"/>
      <c r="AF46" s="393"/>
      <c r="AG46" s="274"/>
      <c r="AH46" s="359"/>
      <c r="AI46" s="274"/>
      <c r="AJ46" s="380">
        <f t="shared" si="0"/>
        <v>0</v>
      </c>
      <c r="AK46" s="381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59"/>
      <c r="AA47" s="274"/>
      <c r="AB47" s="359"/>
      <c r="AC47" s="274"/>
      <c r="AD47" s="387"/>
      <c r="AE47" s="391"/>
      <c r="AF47" s="393"/>
      <c r="AG47" s="274"/>
      <c r="AH47" s="359"/>
      <c r="AI47" s="274"/>
      <c r="AJ47" s="380">
        <f t="shared" si="0"/>
        <v>0</v>
      </c>
      <c r="AK47" s="381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59"/>
      <c r="AA48" s="274"/>
      <c r="AB48" s="359"/>
      <c r="AC48" s="274"/>
      <c r="AD48" s="387"/>
      <c r="AE48" s="391"/>
      <c r="AF48" s="393"/>
      <c r="AG48" s="274"/>
      <c r="AH48" s="359"/>
      <c r="AI48" s="274"/>
      <c r="AJ48" s="380">
        <f t="shared" si="0"/>
        <v>0</v>
      </c>
      <c r="AK48" s="381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>
        <v>500</v>
      </c>
      <c r="I49" s="125">
        <v>1000</v>
      </c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59"/>
      <c r="AA49" s="274"/>
      <c r="AB49" s="359"/>
      <c r="AC49" s="274"/>
      <c r="AD49" s="387"/>
      <c r="AE49" s="391"/>
      <c r="AF49" s="393"/>
      <c r="AG49" s="274"/>
      <c r="AH49" s="359"/>
      <c r="AI49" s="274"/>
      <c r="AJ49" s="380">
        <f t="shared" si="0"/>
        <v>500</v>
      </c>
      <c r="AK49" s="381">
        <f>IF(ISERR(AL49/AJ49),S!D47,(AL49/AJ49))</f>
        <v>2</v>
      </c>
      <c r="AL49" s="130">
        <f t="shared" si="1"/>
        <v>1000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59"/>
      <c r="AA50" s="274"/>
      <c r="AB50" s="359"/>
      <c r="AC50" s="274"/>
      <c r="AD50" s="387"/>
      <c r="AE50" s="391"/>
      <c r="AF50" s="393"/>
      <c r="AG50" s="274"/>
      <c r="AH50" s="359"/>
      <c r="AI50" s="274"/>
      <c r="AJ50" s="380">
        <f t="shared" si="0"/>
        <v>0</v>
      </c>
      <c r="AK50" s="381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59"/>
      <c r="AA51" s="274"/>
      <c r="AB51" s="359"/>
      <c r="AC51" s="274"/>
      <c r="AD51" s="387"/>
      <c r="AE51" s="391"/>
      <c r="AF51" s="393"/>
      <c r="AG51" s="274"/>
      <c r="AH51" s="359"/>
      <c r="AI51" s="274"/>
      <c r="AJ51" s="380">
        <f t="shared" si="0"/>
        <v>0</v>
      </c>
      <c r="AK51" s="381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/>
      <c r="E52" s="129"/>
      <c r="F52" s="310"/>
      <c r="G52" s="125"/>
      <c r="H52" s="126">
        <v>8</v>
      </c>
      <c r="I52" s="125">
        <v>480</v>
      </c>
      <c r="J52" s="124"/>
      <c r="K52" s="125"/>
      <c r="L52" s="126"/>
      <c r="M52" s="125"/>
      <c r="N52" s="124"/>
      <c r="O52" s="125"/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59"/>
      <c r="AA52" s="274"/>
      <c r="AB52" s="359"/>
      <c r="AC52" s="274"/>
      <c r="AD52" s="387"/>
      <c r="AE52" s="391"/>
      <c r="AF52" s="393"/>
      <c r="AG52" s="274"/>
      <c r="AH52" s="359"/>
      <c r="AI52" s="274"/>
      <c r="AJ52" s="380">
        <f t="shared" si="0"/>
        <v>8</v>
      </c>
      <c r="AK52" s="381">
        <f>IF(ISERR(AL52/AJ52),S!D50,(AL52/AJ52))</f>
        <v>60</v>
      </c>
      <c r="AL52" s="130">
        <f t="shared" si="1"/>
        <v>480</v>
      </c>
    </row>
    <row r="53" spans="1:38">
      <c r="A53" s="122">
        <v>49</v>
      </c>
      <c r="B53" s="123" t="s">
        <v>58</v>
      </c>
      <c r="C53" s="131" t="s">
        <v>31</v>
      </c>
      <c r="D53" s="310"/>
      <c r="E53" s="129"/>
      <c r="F53" s="310"/>
      <c r="G53" s="125"/>
      <c r="H53" s="126">
        <v>2</v>
      </c>
      <c r="I53" s="125">
        <v>180</v>
      </c>
      <c r="J53" s="124"/>
      <c r="K53" s="125"/>
      <c r="L53" s="126"/>
      <c r="M53" s="125"/>
      <c r="N53" s="124"/>
      <c r="O53" s="125"/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59"/>
      <c r="AA53" s="274"/>
      <c r="AB53" s="359"/>
      <c r="AC53" s="274"/>
      <c r="AD53" s="387"/>
      <c r="AE53" s="391"/>
      <c r="AF53" s="393"/>
      <c r="AG53" s="274"/>
      <c r="AH53" s="359"/>
      <c r="AI53" s="274"/>
      <c r="AJ53" s="380">
        <f t="shared" si="0"/>
        <v>2</v>
      </c>
      <c r="AK53" s="381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59"/>
      <c r="AA54" s="274"/>
      <c r="AB54" s="359"/>
      <c r="AC54" s="274"/>
      <c r="AD54" s="387"/>
      <c r="AE54" s="391"/>
      <c r="AF54" s="393"/>
      <c r="AG54" s="274"/>
      <c r="AH54" s="359"/>
      <c r="AI54" s="274"/>
      <c r="AJ54" s="380">
        <f t="shared" si="0"/>
        <v>0</v>
      </c>
      <c r="AK54" s="381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59"/>
      <c r="AA55" s="274"/>
      <c r="AB55" s="359"/>
      <c r="AC55" s="274"/>
      <c r="AD55" s="387"/>
      <c r="AE55" s="391"/>
      <c r="AF55" s="393"/>
      <c r="AG55" s="274"/>
      <c r="AH55" s="359"/>
      <c r="AI55" s="274"/>
      <c r="AJ55" s="380">
        <f t="shared" si="0"/>
        <v>0</v>
      </c>
      <c r="AK55" s="381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4"/>
      <c r="T56" s="263"/>
      <c r="U56" s="274"/>
      <c r="V56" s="126"/>
      <c r="W56" s="274"/>
      <c r="X56" s="263"/>
      <c r="Y56" s="274"/>
      <c r="Z56" s="359"/>
      <c r="AA56" s="274"/>
      <c r="AB56" s="359"/>
      <c r="AC56" s="274"/>
      <c r="AD56" s="387"/>
      <c r="AE56" s="391"/>
      <c r="AF56" s="393"/>
      <c r="AG56" s="274"/>
      <c r="AH56" s="359"/>
      <c r="AI56" s="274"/>
      <c r="AJ56" s="380">
        <f t="shared" si="0"/>
        <v>0</v>
      </c>
      <c r="AK56" s="381">
        <f>IF(ISERR(AL56/AJ56),S!D54,(AL56/AJ56))</f>
        <v>0.78511488511488514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4"/>
      <c r="T57" s="263"/>
      <c r="U57" s="274"/>
      <c r="V57" s="126"/>
      <c r="W57" s="274"/>
      <c r="X57" s="263"/>
      <c r="Y57" s="274"/>
      <c r="Z57" s="359"/>
      <c r="AA57" s="274"/>
      <c r="AB57" s="359"/>
      <c r="AC57" s="274"/>
      <c r="AD57" s="387"/>
      <c r="AE57" s="391"/>
      <c r="AF57" s="393"/>
      <c r="AG57" s="274"/>
      <c r="AH57" s="359"/>
      <c r="AI57" s="274"/>
      <c r="AJ57" s="380">
        <f t="shared" si="0"/>
        <v>0</v>
      </c>
      <c r="AK57" s="381">
        <f>IF(ISERR(AL57/AJ57),S!D55,(AL57/AJ57))</f>
        <v>0.26624999999999999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0">
        <v>3</v>
      </c>
      <c r="E58" s="129">
        <v>60</v>
      </c>
      <c r="F58" s="310">
        <v>4</v>
      </c>
      <c r="G58" s="125">
        <v>80</v>
      </c>
      <c r="H58" s="126">
        <v>20</v>
      </c>
      <c r="I58" s="125">
        <v>400</v>
      </c>
      <c r="J58" s="124"/>
      <c r="K58" s="125"/>
      <c r="L58" s="126"/>
      <c r="M58" s="125"/>
      <c r="N58" s="124"/>
      <c r="O58" s="125"/>
      <c r="P58" s="126"/>
      <c r="Q58" s="127"/>
      <c r="R58" s="126"/>
      <c r="S58" s="274"/>
      <c r="T58" s="263"/>
      <c r="U58" s="274"/>
      <c r="V58" s="126"/>
      <c r="W58" s="274"/>
      <c r="X58" s="263"/>
      <c r="Y58" s="274"/>
      <c r="Z58" s="359"/>
      <c r="AA58" s="274"/>
      <c r="AB58" s="359"/>
      <c r="AC58" s="274"/>
      <c r="AD58" s="387"/>
      <c r="AE58" s="391"/>
      <c r="AF58" s="393"/>
      <c r="AG58" s="274"/>
      <c r="AH58" s="359"/>
      <c r="AI58" s="274"/>
      <c r="AJ58" s="380">
        <f t="shared" si="0"/>
        <v>27</v>
      </c>
      <c r="AK58" s="381">
        <f>IF(ISERR(AL58/AJ58),S!D56,(AL58/AJ58))</f>
        <v>20</v>
      </c>
      <c r="AL58" s="130">
        <f t="shared" si="1"/>
        <v>540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>
        <v>4</v>
      </c>
      <c r="I59" s="125">
        <v>3800</v>
      </c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59"/>
      <c r="AA59" s="274"/>
      <c r="AB59" s="359"/>
      <c r="AC59" s="274"/>
      <c r="AD59" s="387"/>
      <c r="AE59" s="391"/>
      <c r="AF59" s="393"/>
      <c r="AG59" s="274"/>
      <c r="AH59" s="359"/>
      <c r="AI59" s="274"/>
      <c r="AJ59" s="380">
        <f t="shared" si="0"/>
        <v>4</v>
      </c>
      <c r="AK59" s="381">
        <f>IF(ISERR(AL59/AJ59),S!D57,(AL59/AJ59))</f>
        <v>950</v>
      </c>
      <c r="AL59" s="130">
        <f t="shared" si="1"/>
        <v>3800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>
        <v>5</v>
      </c>
      <c r="I60" s="125">
        <v>1360</v>
      </c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59"/>
      <c r="AA60" s="274"/>
      <c r="AB60" s="359"/>
      <c r="AC60" s="274"/>
      <c r="AD60" s="387"/>
      <c r="AE60" s="391"/>
      <c r="AF60" s="393"/>
      <c r="AG60" s="274"/>
      <c r="AH60" s="359"/>
      <c r="AI60" s="274"/>
      <c r="AJ60" s="380">
        <f t="shared" si="0"/>
        <v>5</v>
      </c>
      <c r="AK60" s="381">
        <f>IF(ISERR(AL60/AJ60),S!D58,(AL60/AJ60))</f>
        <v>272</v>
      </c>
      <c r="AL60" s="130">
        <f t="shared" si="1"/>
        <v>1360</v>
      </c>
    </row>
    <row r="61" spans="1:38">
      <c r="A61" s="122">
        <v>57</v>
      </c>
      <c r="B61" s="123" t="s">
        <v>68</v>
      </c>
      <c r="C61" s="131" t="s">
        <v>31</v>
      </c>
      <c r="D61" s="310"/>
      <c r="E61" s="129"/>
      <c r="F61" s="310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59"/>
      <c r="AA61" s="274"/>
      <c r="AB61" s="359"/>
      <c r="AC61" s="274"/>
      <c r="AD61" s="387"/>
      <c r="AE61" s="391"/>
      <c r="AF61" s="393"/>
      <c r="AG61" s="274"/>
      <c r="AH61" s="359"/>
      <c r="AI61" s="274"/>
      <c r="AJ61" s="380">
        <f t="shared" si="0"/>
        <v>0</v>
      </c>
      <c r="AK61" s="381">
        <f>IF(ISERR(AL61/AJ61),S!D59,(AL61/AJ61))</f>
        <v>150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/>
      <c r="G62" s="125"/>
      <c r="H62" s="126">
        <v>5</v>
      </c>
      <c r="I62" s="125">
        <v>550</v>
      </c>
      <c r="J62" s="124"/>
      <c r="K62" s="125"/>
      <c r="L62" s="126"/>
      <c r="M62" s="125"/>
      <c r="N62" s="124"/>
      <c r="O62" s="125"/>
      <c r="P62" s="126"/>
      <c r="Q62" s="127"/>
      <c r="R62" s="126"/>
      <c r="S62" s="274"/>
      <c r="T62" s="263"/>
      <c r="U62" s="274"/>
      <c r="V62" s="126"/>
      <c r="W62" s="274"/>
      <c r="X62" s="263"/>
      <c r="Y62" s="274"/>
      <c r="Z62" s="359"/>
      <c r="AA62" s="274"/>
      <c r="AB62" s="359"/>
      <c r="AC62" s="274"/>
      <c r="AD62" s="387"/>
      <c r="AE62" s="391"/>
      <c r="AF62" s="393"/>
      <c r="AG62" s="274"/>
      <c r="AH62" s="359"/>
      <c r="AI62" s="274"/>
      <c r="AJ62" s="380">
        <f t="shared" si="0"/>
        <v>5</v>
      </c>
      <c r="AK62" s="381">
        <f>IF(ISERR(AL62/AJ62),S!D60,(AL62/AJ62))</f>
        <v>110</v>
      </c>
      <c r="AL62" s="130">
        <f t="shared" si="1"/>
        <v>550</v>
      </c>
    </row>
    <row r="63" spans="1:38">
      <c r="A63" s="122">
        <v>59</v>
      </c>
      <c r="B63" s="123" t="s">
        <v>70</v>
      </c>
      <c r="C63" s="131" t="s">
        <v>9</v>
      </c>
      <c r="D63" s="310"/>
      <c r="E63" s="129"/>
      <c r="F63" s="310"/>
      <c r="G63" s="125"/>
      <c r="H63" s="126">
        <v>1</v>
      </c>
      <c r="I63" s="125">
        <v>620</v>
      </c>
      <c r="J63" s="124"/>
      <c r="K63" s="125"/>
      <c r="L63" s="126"/>
      <c r="M63" s="125"/>
      <c r="N63" s="124"/>
      <c r="O63" s="125"/>
      <c r="P63" s="126"/>
      <c r="Q63" s="127"/>
      <c r="R63" s="126"/>
      <c r="S63" s="274"/>
      <c r="T63" s="263"/>
      <c r="U63" s="274"/>
      <c r="V63" s="126"/>
      <c r="W63" s="274"/>
      <c r="X63" s="263"/>
      <c r="Y63" s="274"/>
      <c r="Z63" s="359"/>
      <c r="AA63" s="274"/>
      <c r="AB63" s="359"/>
      <c r="AC63" s="274"/>
      <c r="AD63" s="387"/>
      <c r="AE63" s="391"/>
      <c r="AF63" s="393"/>
      <c r="AG63" s="274"/>
      <c r="AH63" s="359"/>
      <c r="AI63" s="274"/>
      <c r="AJ63" s="380">
        <f t="shared" si="0"/>
        <v>1</v>
      </c>
      <c r="AK63" s="381">
        <f>IF(ISERR(AL63/AJ63),S!D61,(AL63/AJ63))</f>
        <v>620</v>
      </c>
      <c r="AL63" s="130">
        <f t="shared" si="1"/>
        <v>620</v>
      </c>
    </row>
    <row r="64" spans="1:38">
      <c r="A64" s="122">
        <v>60</v>
      </c>
      <c r="B64" s="123" t="s">
        <v>71</v>
      </c>
      <c r="C64" s="131" t="s">
        <v>9</v>
      </c>
      <c r="D64" s="310"/>
      <c r="E64" s="129"/>
      <c r="F64" s="310"/>
      <c r="G64" s="125"/>
      <c r="H64" s="126">
        <v>3</v>
      </c>
      <c r="I64" s="125">
        <v>1920</v>
      </c>
      <c r="J64" s="124"/>
      <c r="K64" s="125"/>
      <c r="L64" s="126"/>
      <c r="M64" s="125"/>
      <c r="N64" s="124"/>
      <c r="O64" s="125"/>
      <c r="P64" s="126"/>
      <c r="Q64" s="127"/>
      <c r="R64" s="126"/>
      <c r="S64" s="274"/>
      <c r="T64" s="263"/>
      <c r="U64" s="274"/>
      <c r="V64" s="126"/>
      <c r="W64" s="274"/>
      <c r="X64" s="263"/>
      <c r="Y64" s="274"/>
      <c r="Z64" s="359"/>
      <c r="AA64" s="274"/>
      <c r="AB64" s="359"/>
      <c r="AC64" s="274"/>
      <c r="AD64" s="387"/>
      <c r="AE64" s="391"/>
      <c r="AF64" s="393"/>
      <c r="AG64" s="274"/>
      <c r="AH64" s="359"/>
      <c r="AI64" s="274"/>
      <c r="AJ64" s="380">
        <f t="shared" si="0"/>
        <v>3</v>
      </c>
      <c r="AK64" s="381">
        <f>IF(ISERR(AL64/AJ64),S!D62,(AL64/AJ64))</f>
        <v>640</v>
      </c>
      <c r="AL64" s="130">
        <f t="shared" si="1"/>
        <v>1920</v>
      </c>
    </row>
    <row r="65" spans="1:38">
      <c r="A65" s="122">
        <v>61</v>
      </c>
      <c r="B65" s="123" t="s">
        <v>72</v>
      </c>
      <c r="C65" s="131" t="s">
        <v>9</v>
      </c>
      <c r="D65" s="310"/>
      <c r="E65" s="129"/>
      <c r="F65" s="310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59"/>
      <c r="AA65" s="274"/>
      <c r="AB65" s="359"/>
      <c r="AC65" s="274"/>
      <c r="AD65" s="387"/>
      <c r="AE65" s="391"/>
      <c r="AF65" s="393"/>
      <c r="AG65" s="274"/>
      <c r="AH65" s="359"/>
      <c r="AI65" s="274"/>
      <c r="AJ65" s="380">
        <f t="shared" si="0"/>
        <v>0</v>
      </c>
      <c r="AK65" s="381">
        <f>IF(ISERR(AL65/AJ65),S!D63,(AL65/AJ65))</f>
        <v>500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59"/>
      <c r="AA66" s="274"/>
      <c r="AB66" s="359"/>
      <c r="AC66" s="274"/>
      <c r="AD66" s="387"/>
      <c r="AE66" s="391"/>
      <c r="AF66" s="393"/>
      <c r="AG66" s="274"/>
      <c r="AH66" s="359"/>
      <c r="AI66" s="274"/>
      <c r="AJ66" s="380">
        <f t="shared" si="0"/>
        <v>0</v>
      </c>
      <c r="AK66" s="381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/>
      <c r="G67" s="125"/>
      <c r="H67" s="126">
        <v>1</v>
      </c>
      <c r="I67" s="125">
        <v>840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4"/>
      <c r="T67" s="263"/>
      <c r="U67" s="274"/>
      <c r="V67" s="126"/>
      <c r="W67" s="274"/>
      <c r="X67" s="263"/>
      <c r="Y67" s="274"/>
      <c r="Z67" s="359"/>
      <c r="AA67" s="274"/>
      <c r="AB67" s="359"/>
      <c r="AC67" s="274"/>
      <c r="AD67" s="387"/>
      <c r="AE67" s="391"/>
      <c r="AF67" s="393"/>
      <c r="AG67" s="274"/>
      <c r="AH67" s="359"/>
      <c r="AI67" s="274"/>
      <c r="AJ67" s="380">
        <f t="shared" si="0"/>
        <v>1</v>
      </c>
      <c r="AK67" s="381">
        <f>IF(ISERR(AL67/AJ67),S!D65,(AL67/AJ67))</f>
        <v>840</v>
      </c>
      <c r="AL67" s="130">
        <f t="shared" si="1"/>
        <v>840</v>
      </c>
    </row>
    <row r="68" spans="1:38">
      <c r="A68" s="122">
        <v>64</v>
      </c>
      <c r="B68" s="123" t="s">
        <v>75</v>
      </c>
      <c r="C68" s="131" t="s">
        <v>31</v>
      </c>
      <c r="D68" s="310"/>
      <c r="E68" s="129"/>
      <c r="F68" s="310"/>
      <c r="G68" s="125"/>
      <c r="H68" s="126">
        <v>10</v>
      </c>
      <c r="I68" s="125">
        <v>180</v>
      </c>
      <c r="J68" s="124"/>
      <c r="K68" s="125"/>
      <c r="L68" s="126"/>
      <c r="M68" s="125"/>
      <c r="N68" s="124"/>
      <c r="O68" s="125"/>
      <c r="P68" s="126"/>
      <c r="Q68" s="127"/>
      <c r="R68" s="126"/>
      <c r="S68" s="274"/>
      <c r="T68" s="263"/>
      <c r="U68" s="274"/>
      <c r="V68" s="126"/>
      <c r="W68" s="274"/>
      <c r="X68" s="263"/>
      <c r="Y68" s="274"/>
      <c r="Z68" s="359"/>
      <c r="AA68" s="274"/>
      <c r="AB68" s="359"/>
      <c r="AC68" s="274"/>
      <c r="AD68" s="387"/>
      <c r="AE68" s="391"/>
      <c r="AF68" s="393"/>
      <c r="AG68" s="274"/>
      <c r="AH68" s="359"/>
      <c r="AI68" s="274"/>
      <c r="AJ68" s="380">
        <f t="shared" si="0"/>
        <v>10</v>
      </c>
      <c r="AK68" s="381">
        <f>IF(ISERR(AL68/AJ68),S!D66,(AL68/AJ68))</f>
        <v>18</v>
      </c>
      <c r="AL68" s="130">
        <f t="shared" si="1"/>
        <v>180</v>
      </c>
    </row>
    <row r="69" spans="1:38">
      <c r="A69" s="122">
        <v>65</v>
      </c>
      <c r="B69" s="123" t="s">
        <v>76</v>
      </c>
      <c r="C69" s="131" t="s">
        <v>31</v>
      </c>
      <c r="D69" s="310"/>
      <c r="E69" s="129"/>
      <c r="F69" s="310"/>
      <c r="G69" s="125"/>
      <c r="H69" s="126">
        <v>10</v>
      </c>
      <c r="I69" s="125">
        <v>180</v>
      </c>
      <c r="J69" s="124"/>
      <c r="K69" s="125"/>
      <c r="L69" s="126"/>
      <c r="M69" s="125"/>
      <c r="N69" s="124"/>
      <c r="O69" s="125"/>
      <c r="P69" s="126"/>
      <c r="Q69" s="127"/>
      <c r="R69" s="126"/>
      <c r="S69" s="274"/>
      <c r="T69" s="263"/>
      <c r="U69" s="274"/>
      <c r="V69" s="126"/>
      <c r="W69" s="274"/>
      <c r="X69" s="263"/>
      <c r="Y69" s="274"/>
      <c r="Z69" s="359"/>
      <c r="AA69" s="274"/>
      <c r="AB69" s="359"/>
      <c r="AC69" s="274"/>
      <c r="AD69" s="387"/>
      <c r="AE69" s="391"/>
      <c r="AF69" s="393"/>
      <c r="AG69" s="274"/>
      <c r="AH69" s="359"/>
      <c r="AI69" s="274"/>
      <c r="AJ69" s="380">
        <f t="shared" si="0"/>
        <v>10</v>
      </c>
      <c r="AK69" s="381">
        <f>IF(ISERR(AL69/AJ69),S!D67,(AL69/AJ69))</f>
        <v>18</v>
      </c>
      <c r="AL69" s="130">
        <f t="shared" si="1"/>
        <v>180</v>
      </c>
    </row>
    <row r="70" spans="1:38">
      <c r="A70" s="122">
        <v>66</v>
      </c>
      <c r="B70" s="123" t="s">
        <v>77</v>
      </c>
      <c r="C70" s="131" t="s">
        <v>9</v>
      </c>
      <c r="D70" s="310"/>
      <c r="E70" s="129"/>
      <c r="F70" s="310"/>
      <c r="G70" s="125"/>
      <c r="H70" s="126">
        <v>0.2</v>
      </c>
      <c r="I70" s="125">
        <v>1160</v>
      </c>
      <c r="J70" s="124"/>
      <c r="K70" s="125"/>
      <c r="L70" s="126"/>
      <c r="M70" s="125"/>
      <c r="N70" s="124"/>
      <c r="O70" s="125"/>
      <c r="P70" s="126"/>
      <c r="Q70" s="127"/>
      <c r="R70" s="126"/>
      <c r="S70" s="274"/>
      <c r="T70" s="263"/>
      <c r="U70" s="274"/>
      <c r="V70" s="126"/>
      <c r="W70" s="274"/>
      <c r="X70" s="263"/>
      <c r="Y70" s="274"/>
      <c r="Z70" s="359"/>
      <c r="AA70" s="274"/>
      <c r="AB70" s="359"/>
      <c r="AC70" s="274"/>
      <c r="AD70" s="387"/>
      <c r="AE70" s="391"/>
      <c r="AF70" s="393"/>
      <c r="AG70" s="274"/>
      <c r="AH70" s="359"/>
      <c r="AI70" s="274"/>
      <c r="AJ70" s="380">
        <f t="shared" ref="AJ70:AJ133" si="2">R70+P70+N70+L70+J70+H70+F70+D70+T70+V70+X70+Z70+AB70+AD70+AF70+AH70</f>
        <v>0.2</v>
      </c>
      <c r="AK70" s="381">
        <f>IF(ISERR(AL70/AJ70),S!D68,(AL70/AJ70))</f>
        <v>5800</v>
      </c>
      <c r="AL70" s="130">
        <f t="shared" ref="AL70:AL133" si="3">E70+G70+I70+K70+M70+O70+Q70+S70+U70+W70+Y70+AA70+AC70+AE70+AG70+AI70</f>
        <v>1160</v>
      </c>
    </row>
    <row r="71" spans="1:38">
      <c r="A71" s="122">
        <v>67</v>
      </c>
      <c r="B71" s="123" t="s">
        <v>78</v>
      </c>
      <c r="C71" s="131" t="s">
        <v>9</v>
      </c>
      <c r="D71" s="310"/>
      <c r="E71" s="129"/>
      <c r="F71" s="310"/>
      <c r="G71" s="125"/>
      <c r="H71" s="126">
        <v>0.7</v>
      </c>
      <c r="I71" s="125">
        <v>410</v>
      </c>
      <c r="J71" s="124"/>
      <c r="K71" s="125"/>
      <c r="L71" s="126"/>
      <c r="M71" s="125"/>
      <c r="N71" s="124"/>
      <c r="O71" s="125"/>
      <c r="P71" s="126"/>
      <c r="Q71" s="127"/>
      <c r="R71" s="126"/>
      <c r="S71" s="274"/>
      <c r="T71" s="263"/>
      <c r="U71" s="274"/>
      <c r="V71" s="126"/>
      <c r="W71" s="274"/>
      <c r="X71" s="263"/>
      <c r="Y71" s="274"/>
      <c r="Z71" s="359"/>
      <c r="AA71" s="274"/>
      <c r="AB71" s="359"/>
      <c r="AC71" s="274"/>
      <c r="AD71" s="387"/>
      <c r="AE71" s="391"/>
      <c r="AF71" s="393"/>
      <c r="AG71" s="274"/>
      <c r="AH71" s="359"/>
      <c r="AI71" s="274"/>
      <c r="AJ71" s="380">
        <f t="shared" si="2"/>
        <v>0.7</v>
      </c>
      <c r="AK71" s="381">
        <f>IF(ISERR(AL71/AJ71),S!D69,(AL71/AJ71))</f>
        <v>585.71428571428578</v>
      </c>
      <c r="AL71" s="130">
        <f t="shared" si="3"/>
        <v>410</v>
      </c>
    </row>
    <row r="72" spans="1:38">
      <c r="A72" s="122">
        <v>68</v>
      </c>
      <c r="B72" s="123" t="s">
        <v>79</v>
      </c>
      <c r="C72" s="131" t="s">
        <v>9</v>
      </c>
      <c r="D72" s="310"/>
      <c r="E72" s="129"/>
      <c r="F72" s="310"/>
      <c r="G72" s="125"/>
      <c r="H72" s="126">
        <v>0.2</v>
      </c>
      <c r="I72" s="125">
        <v>360</v>
      </c>
      <c r="J72" s="124"/>
      <c r="K72" s="125"/>
      <c r="L72" s="126"/>
      <c r="M72" s="125"/>
      <c r="N72" s="124"/>
      <c r="O72" s="125"/>
      <c r="P72" s="126"/>
      <c r="Q72" s="127"/>
      <c r="R72" s="126"/>
      <c r="S72" s="274"/>
      <c r="T72" s="263"/>
      <c r="U72" s="274"/>
      <c r="V72" s="126"/>
      <c r="W72" s="274"/>
      <c r="X72" s="263"/>
      <c r="Y72" s="274"/>
      <c r="Z72" s="359"/>
      <c r="AA72" s="274"/>
      <c r="AB72" s="359"/>
      <c r="AC72" s="274"/>
      <c r="AD72" s="387"/>
      <c r="AE72" s="391"/>
      <c r="AF72" s="393"/>
      <c r="AG72" s="274"/>
      <c r="AH72" s="359"/>
      <c r="AI72" s="274"/>
      <c r="AJ72" s="380">
        <f t="shared" si="2"/>
        <v>0.2</v>
      </c>
      <c r="AK72" s="381">
        <f>IF(ISERR(AL72/AJ72),S!D70,(AL72/AJ72))</f>
        <v>1800</v>
      </c>
      <c r="AL72" s="130">
        <f t="shared" si="3"/>
        <v>360</v>
      </c>
    </row>
    <row r="73" spans="1:38">
      <c r="A73" s="122">
        <v>69</v>
      </c>
      <c r="B73" s="123" t="s">
        <v>80</v>
      </c>
      <c r="C73" s="131" t="s">
        <v>31</v>
      </c>
      <c r="D73" s="310"/>
      <c r="E73" s="129"/>
      <c r="F73" s="310"/>
      <c r="G73" s="125"/>
      <c r="H73" s="126">
        <v>10</v>
      </c>
      <c r="I73" s="125">
        <v>80</v>
      </c>
      <c r="J73" s="124"/>
      <c r="K73" s="125"/>
      <c r="L73" s="126"/>
      <c r="M73" s="125"/>
      <c r="N73" s="124"/>
      <c r="O73" s="125"/>
      <c r="P73" s="126"/>
      <c r="Q73" s="127"/>
      <c r="R73" s="126"/>
      <c r="S73" s="274"/>
      <c r="T73" s="263"/>
      <c r="U73" s="274"/>
      <c r="V73" s="126"/>
      <c r="W73" s="274"/>
      <c r="X73" s="263"/>
      <c r="Y73" s="274"/>
      <c r="Z73" s="359"/>
      <c r="AA73" s="274"/>
      <c r="AB73" s="359"/>
      <c r="AC73" s="274"/>
      <c r="AD73" s="387"/>
      <c r="AE73" s="391"/>
      <c r="AF73" s="393"/>
      <c r="AG73" s="274"/>
      <c r="AH73" s="359"/>
      <c r="AI73" s="274"/>
      <c r="AJ73" s="380">
        <f t="shared" si="2"/>
        <v>10</v>
      </c>
      <c r="AK73" s="381">
        <f>IF(ISERR(AL73/AJ73),S!D71,(AL73/AJ73))</f>
        <v>8</v>
      </c>
      <c r="AL73" s="130">
        <f t="shared" si="3"/>
        <v>80</v>
      </c>
    </row>
    <row r="74" spans="1:38">
      <c r="A74" s="122">
        <v>70</v>
      </c>
      <c r="B74" s="123" t="s">
        <v>81</v>
      </c>
      <c r="C74" s="131" t="s">
        <v>9</v>
      </c>
      <c r="D74" s="310"/>
      <c r="E74" s="129"/>
      <c r="F74" s="310"/>
      <c r="G74" s="125"/>
      <c r="H74" s="126">
        <v>2</v>
      </c>
      <c r="I74" s="125">
        <v>1440</v>
      </c>
      <c r="J74" s="124"/>
      <c r="K74" s="125"/>
      <c r="L74" s="126"/>
      <c r="M74" s="125"/>
      <c r="N74" s="124"/>
      <c r="O74" s="125"/>
      <c r="P74" s="126"/>
      <c r="Q74" s="127"/>
      <c r="R74" s="126"/>
      <c r="S74" s="274"/>
      <c r="T74" s="263"/>
      <c r="U74" s="274"/>
      <c r="V74" s="126"/>
      <c r="W74" s="274"/>
      <c r="X74" s="263"/>
      <c r="Y74" s="274"/>
      <c r="Z74" s="359"/>
      <c r="AA74" s="274"/>
      <c r="AB74" s="359"/>
      <c r="AC74" s="274"/>
      <c r="AD74" s="387"/>
      <c r="AE74" s="391"/>
      <c r="AF74" s="393"/>
      <c r="AG74" s="274"/>
      <c r="AH74" s="359"/>
      <c r="AI74" s="274"/>
      <c r="AJ74" s="380">
        <f t="shared" si="2"/>
        <v>2</v>
      </c>
      <c r="AK74" s="381">
        <f>IF(ISERR(AL74/AJ74),S!D72,(AL74/AJ74))</f>
        <v>720</v>
      </c>
      <c r="AL74" s="130">
        <f t="shared" si="3"/>
        <v>1440</v>
      </c>
    </row>
    <row r="75" spans="1:38">
      <c r="A75" s="122">
        <v>71</v>
      </c>
      <c r="B75" s="123" t="s">
        <v>82</v>
      </c>
      <c r="C75" s="131" t="s">
        <v>9</v>
      </c>
      <c r="D75" s="310"/>
      <c r="E75" s="129"/>
      <c r="F75" s="310"/>
      <c r="G75" s="125"/>
      <c r="H75" s="126">
        <v>2</v>
      </c>
      <c r="I75" s="125">
        <v>1320</v>
      </c>
      <c r="J75" s="124"/>
      <c r="K75" s="125"/>
      <c r="L75" s="126"/>
      <c r="M75" s="125"/>
      <c r="N75" s="124"/>
      <c r="O75" s="125"/>
      <c r="P75" s="126"/>
      <c r="Q75" s="127"/>
      <c r="R75" s="126"/>
      <c r="S75" s="274"/>
      <c r="T75" s="263"/>
      <c r="U75" s="274"/>
      <c r="V75" s="126"/>
      <c r="W75" s="274"/>
      <c r="X75" s="263"/>
      <c r="Y75" s="274"/>
      <c r="Z75" s="359"/>
      <c r="AA75" s="274"/>
      <c r="AB75" s="359"/>
      <c r="AC75" s="274"/>
      <c r="AD75" s="387"/>
      <c r="AE75" s="391"/>
      <c r="AF75" s="393"/>
      <c r="AG75" s="274"/>
      <c r="AH75" s="359"/>
      <c r="AI75" s="274"/>
      <c r="AJ75" s="380">
        <f t="shared" si="2"/>
        <v>2</v>
      </c>
      <c r="AK75" s="381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59"/>
      <c r="AA76" s="274"/>
      <c r="AB76" s="359"/>
      <c r="AC76" s="274"/>
      <c r="AD76" s="387"/>
      <c r="AE76" s="391"/>
      <c r="AF76" s="393"/>
      <c r="AG76" s="274"/>
      <c r="AH76" s="359"/>
      <c r="AI76" s="274"/>
      <c r="AJ76" s="380">
        <f t="shared" si="2"/>
        <v>0</v>
      </c>
      <c r="AK76" s="381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/>
      <c r="E77" s="129"/>
      <c r="F77" s="310"/>
      <c r="G77" s="125"/>
      <c r="H77" s="126">
        <v>4.5</v>
      </c>
      <c r="I77" s="125">
        <v>8160</v>
      </c>
      <c r="J77" s="124"/>
      <c r="K77" s="125"/>
      <c r="L77" s="126"/>
      <c r="M77" s="125"/>
      <c r="N77" s="124"/>
      <c r="O77" s="125"/>
      <c r="P77" s="126"/>
      <c r="Q77" s="127"/>
      <c r="R77" s="126"/>
      <c r="S77" s="274"/>
      <c r="T77" s="263"/>
      <c r="U77" s="274"/>
      <c r="V77" s="126"/>
      <c r="W77" s="274"/>
      <c r="X77" s="263"/>
      <c r="Y77" s="274"/>
      <c r="Z77" s="359"/>
      <c r="AA77" s="274"/>
      <c r="AB77" s="359"/>
      <c r="AC77" s="274"/>
      <c r="AD77" s="387"/>
      <c r="AE77" s="391"/>
      <c r="AF77" s="393"/>
      <c r="AG77" s="274"/>
      <c r="AH77" s="359"/>
      <c r="AI77" s="274"/>
      <c r="AJ77" s="380">
        <f t="shared" si="2"/>
        <v>4.5</v>
      </c>
      <c r="AK77" s="381">
        <f>IF(ISERR(AL77/AJ77),S!D75,(AL77/AJ77))</f>
        <v>1813.3333333333333</v>
      </c>
      <c r="AL77" s="130">
        <f t="shared" si="3"/>
        <v>8160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59"/>
      <c r="AA78" s="274"/>
      <c r="AB78" s="359"/>
      <c r="AC78" s="274"/>
      <c r="AD78" s="387"/>
      <c r="AE78" s="391"/>
      <c r="AF78" s="393"/>
      <c r="AG78" s="274"/>
      <c r="AH78" s="359"/>
      <c r="AI78" s="274"/>
      <c r="AJ78" s="380">
        <f t="shared" si="2"/>
        <v>0</v>
      </c>
      <c r="AK78" s="381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0"/>
      <c r="E79" s="129"/>
      <c r="F79" s="310"/>
      <c r="G79" s="125"/>
      <c r="H79" s="126">
        <v>0.3</v>
      </c>
      <c r="I79" s="125">
        <v>1080</v>
      </c>
      <c r="J79" s="124"/>
      <c r="K79" s="125"/>
      <c r="L79" s="132"/>
      <c r="M79" s="125"/>
      <c r="N79" s="133"/>
      <c r="O79" s="125"/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59"/>
      <c r="AA79" s="274"/>
      <c r="AB79" s="359"/>
      <c r="AC79" s="274"/>
      <c r="AD79" s="387"/>
      <c r="AE79" s="391"/>
      <c r="AF79" s="393"/>
      <c r="AG79" s="274"/>
      <c r="AH79" s="359"/>
      <c r="AI79" s="274"/>
      <c r="AJ79" s="380">
        <f t="shared" si="2"/>
        <v>0.3</v>
      </c>
      <c r="AK79" s="381">
        <f>IF(ISERR(AL79/AJ79),S!D77,(AL79/AJ79))</f>
        <v>3600</v>
      </c>
      <c r="AL79" s="130">
        <f t="shared" si="3"/>
        <v>1080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/>
      <c r="G80" s="125"/>
      <c r="H80" s="126">
        <v>0.1</v>
      </c>
      <c r="I80" s="125">
        <v>55</v>
      </c>
      <c r="J80" s="124"/>
      <c r="K80" s="125"/>
      <c r="L80" s="126"/>
      <c r="M80" s="125"/>
      <c r="N80" s="124"/>
      <c r="O80" s="125"/>
      <c r="P80" s="126"/>
      <c r="Q80" s="127"/>
      <c r="R80" s="126"/>
      <c r="S80" s="274"/>
      <c r="T80" s="263"/>
      <c r="U80" s="274"/>
      <c r="V80" s="126"/>
      <c r="W80" s="274"/>
      <c r="X80" s="263"/>
      <c r="Y80" s="274"/>
      <c r="Z80" s="359"/>
      <c r="AA80" s="274"/>
      <c r="AB80" s="359"/>
      <c r="AC80" s="274"/>
      <c r="AD80" s="387"/>
      <c r="AE80" s="391"/>
      <c r="AF80" s="393"/>
      <c r="AG80" s="274"/>
      <c r="AH80" s="359"/>
      <c r="AI80" s="274"/>
      <c r="AJ80" s="380">
        <f t="shared" si="2"/>
        <v>0.1</v>
      </c>
      <c r="AK80" s="381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59"/>
      <c r="AA81" s="274"/>
      <c r="AB81" s="359"/>
      <c r="AC81" s="274"/>
      <c r="AD81" s="387"/>
      <c r="AE81" s="391"/>
      <c r="AF81" s="393"/>
      <c r="AG81" s="274"/>
      <c r="AH81" s="359"/>
      <c r="AI81" s="274"/>
      <c r="AJ81" s="380">
        <f t="shared" si="2"/>
        <v>0</v>
      </c>
      <c r="AK81" s="381">
        <f>IF(ISERR(AL81/AJ81),S!D79,(AL81/AJ81))</f>
        <v>311.46694214876027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0"/>
      <c r="E82" s="129"/>
      <c r="F82" s="310"/>
      <c r="G82" s="125"/>
      <c r="H82" s="126">
        <v>7</v>
      </c>
      <c r="I82" s="125">
        <v>1260</v>
      </c>
      <c r="J82" s="124"/>
      <c r="K82" s="125"/>
      <c r="L82" s="126"/>
      <c r="M82" s="125"/>
      <c r="N82" s="124"/>
      <c r="O82" s="125"/>
      <c r="P82" s="126"/>
      <c r="Q82" s="127"/>
      <c r="R82" s="126"/>
      <c r="S82" s="274"/>
      <c r="T82" s="263"/>
      <c r="U82" s="274"/>
      <c r="V82" s="126"/>
      <c r="W82" s="274"/>
      <c r="X82" s="263"/>
      <c r="Y82" s="274"/>
      <c r="Z82" s="359"/>
      <c r="AA82" s="274"/>
      <c r="AB82" s="359"/>
      <c r="AC82" s="274"/>
      <c r="AD82" s="387"/>
      <c r="AE82" s="391"/>
      <c r="AF82" s="393"/>
      <c r="AG82" s="274"/>
      <c r="AH82" s="359"/>
      <c r="AI82" s="274"/>
      <c r="AJ82" s="380">
        <f t="shared" si="2"/>
        <v>7</v>
      </c>
      <c r="AK82" s="381">
        <f>IF(ISERR(AL82/AJ82),S!D80,(AL82/AJ82))</f>
        <v>180</v>
      </c>
      <c r="AL82" s="130">
        <f t="shared" si="3"/>
        <v>1260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59"/>
      <c r="AA83" s="274"/>
      <c r="AB83" s="359"/>
      <c r="AC83" s="274"/>
      <c r="AD83" s="387"/>
      <c r="AE83" s="391"/>
      <c r="AF83" s="393"/>
      <c r="AG83" s="274"/>
      <c r="AH83" s="359"/>
      <c r="AI83" s="274"/>
      <c r="AJ83" s="380">
        <f t="shared" si="2"/>
        <v>0</v>
      </c>
      <c r="AK83" s="381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59"/>
      <c r="AA84" s="274"/>
      <c r="AB84" s="359"/>
      <c r="AC84" s="274"/>
      <c r="AD84" s="387"/>
      <c r="AE84" s="391"/>
      <c r="AF84" s="393"/>
      <c r="AG84" s="274"/>
      <c r="AH84" s="359"/>
      <c r="AI84" s="274"/>
      <c r="AJ84" s="380">
        <f t="shared" si="2"/>
        <v>0</v>
      </c>
      <c r="AK84" s="381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59"/>
      <c r="AA85" s="274"/>
      <c r="AB85" s="359"/>
      <c r="AC85" s="274"/>
      <c r="AD85" s="387"/>
      <c r="AE85" s="391"/>
      <c r="AF85" s="393"/>
      <c r="AG85" s="274"/>
      <c r="AH85" s="359"/>
      <c r="AI85" s="274"/>
      <c r="AJ85" s="380">
        <f t="shared" si="2"/>
        <v>0</v>
      </c>
      <c r="AK85" s="381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>
        <v>0.2</v>
      </c>
      <c r="I86" s="125">
        <v>560</v>
      </c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59"/>
      <c r="AA86" s="274"/>
      <c r="AB86" s="359"/>
      <c r="AC86" s="274"/>
      <c r="AD86" s="387"/>
      <c r="AE86" s="391"/>
      <c r="AF86" s="393"/>
      <c r="AG86" s="274"/>
      <c r="AH86" s="359"/>
      <c r="AI86" s="274"/>
      <c r="AJ86" s="380">
        <f t="shared" si="2"/>
        <v>0.2</v>
      </c>
      <c r="AK86" s="381">
        <f>IF(ISERR(AL86/AJ86),S!D84,(AL86/AJ86))</f>
        <v>2800</v>
      </c>
      <c r="AL86" s="130">
        <f t="shared" si="3"/>
        <v>560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59"/>
      <c r="AA87" s="274"/>
      <c r="AB87" s="359"/>
      <c r="AC87" s="274"/>
      <c r="AD87" s="387"/>
      <c r="AE87" s="391"/>
      <c r="AF87" s="393"/>
      <c r="AG87" s="274"/>
      <c r="AH87" s="359"/>
      <c r="AI87" s="274"/>
      <c r="AJ87" s="380">
        <f t="shared" si="2"/>
        <v>0</v>
      </c>
      <c r="AK87" s="381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/>
      <c r="G88" s="125"/>
      <c r="H88" s="126">
        <v>0.4</v>
      </c>
      <c r="I88" s="125">
        <v>720</v>
      </c>
      <c r="J88" s="124"/>
      <c r="K88" s="125"/>
      <c r="L88" s="132"/>
      <c r="M88" s="125"/>
      <c r="N88" s="133"/>
      <c r="O88" s="125"/>
      <c r="P88" s="132"/>
      <c r="Q88" s="127"/>
      <c r="R88" s="126"/>
      <c r="S88" s="274"/>
      <c r="T88" s="263"/>
      <c r="U88" s="274"/>
      <c r="V88" s="126"/>
      <c r="W88" s="274"/>
      <c r="X88" s="263"/>
      <c r="Y88" s="274"/>
      <c r="Z88" s="359"/>
      <c r="AA88" s="274"/>
      <c r="AB88" s="359"/>
      <c r="AC88" s="274"/>
      <c r="AD88" s="387"/>
      <c r="AE88" s="391"/>
      <c r="AF88" s="393"/>
      <c r="AG88" s="274"/>
      <c r="AH88" s="359"/>
      <c r="AI88" s="274"/>
      <c r="AJ88" s="380">
        <f t="shared" si="2"/>
        <v>0.4</v>
      </c>
      <c r="AK88" s="381">
        <f>IF(ISERR(AL88/AJ88),S!D86,(AL88/AJ88))</f>
        <v>1800</v>
      </c>
      <c r="AL88" s="130">
        <f t="shared" si="3"/>
        <v>720</v>
      </c>
    </row>
    <row r="89" spans="1:38">
      <c r="A89" s="122">
        <v>85</v>
      </c>
      <c r="B89" s="123" t="s">
        <v>92</v>
      </c>
      <c r="C89" s="131" t="s">
        <v>9</v>
      </c>
      <c r="D89" s="310"/>
      <c r="E89" s="129"/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/>
      <c r="O89" s="125"/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59"/>
      <c r="AA89" s="274"/>
      <c r="AB89" s="359"/>
      <c r="AC89" s="274"/>
      <c r="AD89" s="387"/>
      <c r="AE89" s="391"/>
      <c r="AF89" s="393"/>
      <c r="AG89" s="274"/>
      <c r="AH89" s="359"/>
      <c r="AI89" s="274"/>
      <c r="AJ89" s="380">
        <f t="shared" si="2"/>
        <v>24</v>
      </c>
      <c r="AK89" s="381">
        <f>IF(ISERR(AL89/AJ89),S!D87,(AL89/AJ89))</f>
        <v>67</v>
      </c>
      <c r="AL89" s="130">
        <f t="shared" si="3"/>
        <v>1608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59"/>
      <c r="AA90" s="274"/>
      <c r="AB90" s="359"/>
      <c r="AC90" s="274"/>
      <c r="AD90" s="387"/>
      <c r="AE90" s="391"/>
      <c r="AF90" s="393"/>
      <c r="AG90" s="274"/>
      <c r="AH90" s="359"/>
      <c r="AI90" s="274"/>
      <c r="AJ90" s="380">
        <f t="shared" si="2"/>
        <v>0</v>
      </c>
      <c r="AK90" s="381">
        <f>IF(ISERR(AL90/AJ90),S!D88,(AL90/AJ90))</f>
        <v>115.18757439820037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0">
        <v>40</v>
      </c>
      <c r="E91" s="129">
        <v>400</v>
      </c>
      <c r="F91" s="310">
        <v>40</v>
      </c>
      <c r="G91" s="125">
        <v>400</v>
      </c>
      <c r="H91" s="126">
        <v>120</v>
      </c>
      <c r="I91" s="125">
        <v>1200</v>
      </c>
      <c r="J91" s="124"/>
      <c r="K91" s="125"/>
      <c r="L91" s="126"/>
      <c r="M91" s="125"/>
      <c r="N91" s="124"/>
      <c r="O91" s="125"/>
      <c r="P91" s="126"/>
      <c r="Q91" s="127"/>
      <c r="R91" s="126"/>
      <c r="S91" s="274"/>
      <c r="T91" s="263"/>
      <c r="U91" s="274"/>
      <c r="V91" s="126"/>
      <c r="W91" s="274"/>
      <c r="X91" s="263"/>
      <c r="Y91" s="274"/>
      <c r="Z91" s="359"/>
      <c r="AA91" s="274"/>
      <c r="AB91" s="359"/>
      <c r="AC91" s="274"/>
      <c r="AD91" s="387"/>
      <c r="AE91" s="391"/>
      <c r="AF91" s="393"/>
      <c r="AG91" s="274"/>
      <c r="AH91" s="359"/>
      <c r="AI91" s="274"/>
      <c r="AJ91" s="380">
        <f t="shared" si="2"/>
        <v>200</v>
      </c>
      <c r="AK91" s="381">
        <f>IF(ISERR(AL91/AJ91),S!D89,(AL91/AJ91))</f>
        <v>10</v>
      </c>
      <c r="AL91" s="130">
        <f t="shared" si="3"/>
        <v>2000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59"/>
      <c r="AA92" s="274"/>
      <c r="AB92" s="359"/>
      <c r="AC92" s="274"/>
      <c r="AD92" s="387"/>
      <c r="AE92" s="391"/>
      <c r="AF92" s="393"/>
      <c r="AG92" s="274"/>
      <c r="AH92" s="359"/>
      <c r="AI92" s="274"/>
      <c r="AJ92" s="380">
        <f t="shared" si="2"/>
        <v>0</v>
      </c>
      <c r="AK92" s="381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59"/>
      <c r="AA93" s="274"/>
      <c r="AB93" s="359"/>
      <c r="AC93" s="274"/>
      <c r="AD93" s="387"/>
      <c r="AE93" s="391"/>
      <c r="AF93" s="393"/>
      <c r="AG93" s="274"/>
      <c r="AH93" s="359"/>
      <c r="AI93" s="274"/>
      <c r="AJ93" s="380">
        <f t="shared" si="2"/>
        <v>0</v>
      </c>
      <c r="AK93" s="381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4"/>
      <c r="T94" s="263"/>
      <c r="U94" s="274"/>
      <c r="V94" s="126"/>
      <c r="W94" s="274"/>
      <c r="X94" s="263"/>
      <c r="Y94" s="274"/>
      <c r="Z94" s="359"/>
      <c r="AA94" s="274"/>
      <c r="AB94" s="359"/>
      <c r="AC94" s="274"/>
      <c r="AD94" s="387"/>
      <c r="AE94" s="391"/>
      <c r="AF94" s="393"/>
      <c r="AG94" s="274"/>
      <c r="AH94" s="359"/>
      <c r="AI94" s="274"/>
      <c r="AJ94" s="380">
        <f t="shared" si="2"/>
        <v>0</v>
      </c>
      <c r="AK94" s="381">
        <f>IF(ISERR(AL94/AJ94),S!D92,(AL94/AJ94))</f>
        <v>219.97727272727272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59"/>
      <c r="AA95" s="274"/>
      <c r="AB95" s="359"/>
      <c r="AC95" s="274"/>
      <c r="AD95" s="387"/>
      <c r="AE95" s="391"/>
      <c r="AF95" s="393"/>
      <c r="AG95" s="274"/>
      <c r="AH95" s="359"/>
      <c r="AI95" s="274"/>
      <c r="AJ95" s="380">
        <f t="shared" si="2"/>
        <v>0</v>
      </c>
      <c r="AK95" s="381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4"/>
      <c r="T96" s="263"/>
      <c r="U96" s="274"/>
      <c r="V96" s="126"/>
      <c r="W96" s="274"/>
      <c r="X96" s="263"/>
      <c r="Y96" s="274"/>
      <c r="Z96" s="359"/>
      <c r="AA96" s="274"/>
      <c r="AB96" s="359"/>
      <c r="AC96" s="274"/>
      <c r="AD96" s="387"/>
      <c r="AE96" s="391"/>
      <c r="AF96" s="393"/>
      <c r="AG96" s="274"/>
      <c r="AH96" s="359"/>
      <c r="AI96" s="274"/>
      <c r="AJ96" s="380">
        <f t="shared" si="2"/>
        <v>0</v>
      </c>
      <c r="AK96" s="381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0"/>
      <c r="E97" s="129"/>
      <c r="F97" s="310"/>
      <c r="G97" s="125"/>
      <c r="H97" s="126">
        <v>4</v>
      </c>
      <c r="I97" s="125">
        <v>340</v>
      </c>
      <c r="J97" s="124"/>
      <c r="K97" s="125"/>
      <c r="L97" s="126"/>
      <c r="M97" s="125"/>
      <c r="N97" s="124"/>
      <c r="O97" s="125"/>
      <c r="P97" s="126"/>
      <c r="Q97" s="127"/>
      <c r="R97" s="126"/>
      <c r="S97" s="274"/>
      <c r="T97" s="263"/>
      <c r="U97" s="274"/>
      <c r="V97" s="126"/>
      <c r="W97" s="274"/>
      <c r="X97" s="263"/>
      <c r="Y97" s="274"/>
      <c r="Z97" s="359"/>
      <c r="AA97" s="274"/>
      <c r="AB97" s="359"/>
      <c r="AC97" s="274"/>
      <c r="AD97" s="387"/>
      <c r="AE97" s="391"/>
      <c r="AF97" s="393"/>
      <c r="AG97" s="274"/>
      <c r="AH97" s="359"/>
      <c r="AI97" s="274"/>
      <c r="AJ97" s="380">
        <f t="shared" si="2"/>
        <v>4</v>
      </c>
      <c r="AK97" s="381">
        <f>IF(ISERR(AL97/AJ97),S!D95,(AL97/AJ97))</f>
        <v>85</v>
      </c>
      <c r="AL97" s="130">
        <f t="shared" si="3"/>
        <v>340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4"/>
      <c r="T98" s="263"/>
      <c r="U98" s="274"/>
      <c r="V98" s="126"/>
      <c r="W98" s="274"/>
      <c r="X98" s="263"/>
      <c r="Y98" s="274"/>
      <c r="Z98" s="359"/>
      <c r="AA98" s="274"/>
      <c r="AB98" s="359"/>
      <c r="AC98" s="274"/>
      <c r="AD98" s="387"/>
      <c r="AE98" s="391"/>
      <c r="AF98" s="393"/>
      <c r="AG98" s="274"/>
      <c r="AH98" s="359"/>
      <c r="AI98" s="274"/>
      <c r="AJ98" s="380">
        <f t="shared" si="2"/>
        <v>0</v>
      </c>
      <c r="AK98" s="381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59"/>
      <c r="AA99" s="274"/>
      <c r="AB99" s="359"/>
      <c r="AC99" s="274"/>
      <c r="AD99" s="387"/>
      <c r="AE99" s="391"/>
      <c r="AF99" s="393"/>
      <c r="AG99" s="274"/>
      <c r="AH99" s="359"/>
      <c r="AI99" s="274"/>
      <c r="AJ99" s="380">
        <f t="shared" si="2"/>
        <v>0</v>
      </c>
      <c r="AK99" s="381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/>
      <c r="E100" s="129"/>
      <c r="F100" s="310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59"/>
      <c r="AA100" s="274"/>
      <c r="AB100" s="359"/>
      <c r="AC100" s="274"/>
      <c r="AD100" s="387"/>
      <c r="AE100" s="391"/>
      <c r="AF100" s="393"/>
      <c r="AG100" s="274"/>
      <c r="AH100" s="359"/>
      <c r="AI100" s="274"/>
      <c r="AJ100" s="380">
        <f t="shared" si="2"/>
        <v>0</v>
      </c>
      <c r="AK100" s="381">
        <f>IF(ISERR(AL100/AJ100),S!D98,(AL100/AJ100))</f>
        <v>165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59"/>
      <c r="AA101" s="274"/>
      <c r="AB101" s="359"/>
      <c r="AC101" s="274"/>
      <c r="AD101" s="387"/>
      <c r="AE101" s="391"/>
      <c r="AF101" s="393"/>
      <c r="AG101" s="274"/>
      <c r="AH101" s="359"/>
      <c r="AI101" s="274"/>
      <c r="AJ101" s="380">
        <f t="shared" si="2"/>
        <v>0</v>
      </c>
      <c r="AK101" s="381">
        <f>IF(ISERR(AL101/AJ101),S!D99,(AL101/AJ101))</f>
        <v>528.54104701879783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59"/>
      <c r="AA102" s="274"/>
      <c r="AB102" s="359"/>
      <c r="AC102" s="274"/>
      <c r="AD102" s="387"/>
      <c r="AE102" s="391"/>
      <c r="AF102" s="393"/>
      <c r="AG102" s="274"/>
      <c r="AH102" s="359"/>
      <c r="AI102" s="274"/>
      <c r="AJ102" s="380">
        <f t="shared" si="2"/>
        <v>0</v>
      </c>
      <c r="AK102" s="381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4"/>
      <c r="T103" s="263"/>
      <c r="U103" s="274"/>
      <c r="V103" s="126"/>
      <c r="W103" s="274"/>
      <c r="X103" s="263"/>
      <c r="Y103" s="274"/>
      <c r="Z103" s="359"/>
      <c r="AA103" s="274"/>
      <c r="AB103" s="359"/>
      <c r="AC103" s="274"/>
      <c r="AD103" s="387"/>
      <c r="AE103" s="391"/>
      <c r="AF103" s="393"/>
      <c r="AG103" s="274"/>
      <c r="AH103" s="359"/>
      <c r="AI103" s="274"/>
      <c r="AJ103" s="380">
        <f t="shared" si="2"/>
        <v>0</v>
      </c>
      <c r="AK103" s="381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59"/>
      <c r="AA104" s="274"/>
      <c r="AB104" s="359"/>
      <c r="AC104" s="274"/>
      <c r="AD104" s="387"/>
      <c r="AE104" s="391"/>
      <c r="AF104" s="393"/>
      <c r="AG104" s="274"/>
      <c r="AH104" s="359"/>
      <c r="AI104" s="274"/>
      <c r="AJ104" s="380">
        <f t="shared" si="2"/>
        <v>0</v>
      </c>
      <c r="AK104" s="381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59"/>
      <c r="AA105" s="274"/>
      <c r="AB105" s="359"/>
      <c r="AC105" s="274"/>
      <c r="AD105" s="387"/>
      <c r="AE105" s="391"/>
      <c r="AF105" s="393"/>
      <c r="AG105" s="274"/>
      <c r="AH105" s="359"/>
      <c r="AI105" s="274"/>
      <c r="AJ105" s="380">
        <f t="shared" si="2"/>
        <v>0</v>
      </c>
      <c r="AK105" s="381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/>
      <c r="I106" s="125"/>
      <c r="J106" s="124"/>
      <c r="K106" s="125"/>
      <c r="L106" s="126"/>
      <c r="M106" s="125"/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59"/>
      <c r="AA106" s="274"/>
      <c r="AB106" s="359"/>
      <c r="AC106" s="274"/>
      <c r="AD106" s="387"/>
      <c r="AE106" s="391"/>
      <c r="AF106" s="393"/>
      <c r="AG106" s="274"/>
      <c r="AH106" s="359"/>
      <c r="AI106" s="274"/>
      <c r="AJ106" s="380">
        <f t="shared" si="2"/>
        <v>0</v>
      </c>
      <c r="AK106" s="381">
        <f>IF(ISERR(AL106/AJ106),S!D104,(AL106/AJ106))</f>
        <v>160</v>
      </c>
      <c r="AL106" s="130">
        <f t="shared" si="3"/>
        <v>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4"/>
      <c r="T107" s="263"/>
      <c r="U107" s="274"/>
      <c r="V107" s="126"/>
      <c r="W107" s="274"/>
      <c r="X107" s="263"/>
      <c r="Y107" s="274"/>
      <c r="Z107" s="359"/>
      <c r="AA107" s="274"/>
      <c r="AB107" s="359"/>
      <c r="AC107" s="274"/>
      <c r="AD107" s="387"/>
      <c r="AE107" s="391"/>
      <c r="AF107" s="393"/>
      <c r="AG107" s="274"/>
      <c r="AH107" s="359"/>
      <c r="AI107" s="274"/>
      <c r="AJ107" s="380">
        <f t="shared" si="2"/>
        <v>0</v>
      </c>
      <c r="AK107" s="381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0"/>
      <c r="E108" s="129"/>
      <c r="F108" s="310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59"/>
      <c r="AA108" s="274"/>
      <c r="AB108" s="359"/>
      <c r="AC108" s="274"/>
      <c r="AD108" s="387"/>
      <c r="AE108" s="391"/>
      <c r="AF108" s="393"/>
      <c r="AG108" s="274"/>
      <c r="AH108" s="359"/>
      <c r="AI108" s="274"/>
      <c r="AJ108" s="380">
        <f t="shared" si="2"/>
        <v>0</v>
      </c>
      <c r="AK108" s="381">
        <f>IF(ISERR(AL108/AJ108),S!D106,(AL108/AJ108))</f>
        <v>180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59"/>
      <c r="AA109" s="274"/>
      <c r="AB109" s="359"/>
      <c r="AC109" s="274"/>
      <c r="AD109" s="387"/>
      <c r="AE109" s="391"/>
      <c r="AF109" s="393"/>
      <c r="AG109" s="274"/>
      <c r="AH109" s="359"/>
      <c r="AI109" s="274"/>
      <c r="AJ109" s="380">
        <f t="shared" si="2"/>
        <v>0</v>
      </c>
      <c r="AK109" s="381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59"/>
      <c r="AA110" s="274"/>
      <c r="AB110" s="359"/>
      <c r="AC110" s="274"/>
      <c r="AD110" s="387"/>
      <c r="AE110" s="391"/>
      <c r="AF110" s="393"/>
      <c r="AG110" s="274"/>
      <c r="AH110" s="359"/>
      <c r="AI110" s="274"/>
      <c r="AJ110" s="380">
        <f t="shared" si="2"/>
        <v>0</v>
      </c>
      <c r="AK110" s="381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/>
      <c r="E111" s="129"/>
      <c r="F111" s="310"/>
      <c r="G111" s="125"/>
      <c r="H111" s="126">
        <v>2</v>
      </c>
      <c r="I111" s="125">
        <v>540</v>
      </c>
      <c r="J111" s="124"/>
      <c r="K111" s="125"/>
      <c r="L111" s="126"/>
      <c r="M111" s="125"/>
      <c r="N111" s="124"/>
      <c r="O111" s="125"/>
      <c r="P111" s="126"/>
      <c r="Q111" s="127"/>
      <c r="R111" s="126"/>
      <c r="S111" s="274"/>
      <c r="T111" s="263"/>
      <c r="U111" s="274"/>
      <c r="V111" s="126"/>
      <c r="W111" s="274"/>
      <c r="X111" s="263"/>
      <c r="Y111" s="274"/>
      <c r="Z111" s="359"/>
      <c r="AA111" s="274"/>
      <c r="AB111" s="359"/>
      <c r="AC111" s="274"/>
      <c r="AD111" s="387"/>
      <c r="AE111" s="391"/>
      <c r="AF111" s="393"/>
      <c r="AG111" s="274"/>
      <c r="AH111" s="359"/>
      <c r="AI111" s="274"/>
      <c r="AJ111" s="380">
        <f t="shared" si="2"/>
        <v>2</v>
      </c>
      <c r="AK111" s="381">
        <f>IF(ISERR(AL111/AJ111),S!D109,(AL111/AJ111))</f>
        <v>270</v>
      </c>
      <c r="AL111" s="130">
        <f t="shared" si="3"/>
        <v>540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4"/>
      <c r="T112" s="263"/>
      <c r="U112" s="274"/>
      <c r="V112" s="126"/>
      <c r="W112" s="274"/>
      <c r="X112" s="263"/>
      <c r="Y112" s="274"/>
      <c r="Z112" s="359"/>
      <c r="AA112" s="274"/>
      <c r="AB112" s="359"/>
      <c r="AC112" s="274"/>
      <c r="AD112" s="387"/>
      <c r="AE112" s="391"/>
      <c r="AF112" s="393"/>
      <c r="AG112" s="274"/>
      <c r="AH112" s="359"/>
      <c r="AI112" s="274"/>
      <c r="AJ112" s="380">
        <f t="shared" si="2"/>
        <v>0</v>
      </c>
      <c r="AK112" s="381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59"/>
      <c r="AA113" s="274"/>
      <c r="AB113" s="359"/>
      <c r="AC113" s="274"/>
      <c r="AD113" s="387"/>
      <c r="AE113" s="391"/>
      <c r="AF113" s="393"/>
      <c r="AG113" s="274"/>
      <c r="AH113" s="359"/>
      <c r="AI113" s="274"/>
      <c r="AJ113" s="380">
        <f t="shared" si="2"/>
        <v>0</v>
      </c>
      <c r="AK113" s="381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/>
      <c r="G114" s="125"/>
      <c r="H114" s="126">
        <v>0.5</v>
      </c>
      <c r="I114" s="125">
        <v>850</v>
      </c>
      <c r="J114" s="124"/>
      <c r="K114" s="125"/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59"/>
      <c r="AA114" s="274"/>
      <c r="AB114" s="359"/>
      <c r="AC114" s="274"/>
      <c r="AD114" s="387"/>
      <c r="AE114" s="391"/>
      <c r="AF114" s="393"/>
      <c r="AG114" s="274"/>
      <c r="AH114" s="359"/>
      <c r="AI114" s="274"/>
      <c r="AJ114" s="380">
        <f t="shared" si="2"/>
        <v>0.5</v>
      </c>
      <c r="AK114" s="381">
        <f>IF(ISERR(AL114/AJ114),S!D112,(AL114/AJ114))</f>
        <v>1700</v>
      </c>
      <c r="AL114" s="130">
        <f t="shared" si="3"/>
        <v>850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59"/>
      <c r="AA115" s="274"/>
      <c r="AB115" s="359"/>
      <c r="AC115" s="274"/>
      <c r="AD115" s="387"/>
      <c r="AE115" s="391"/>
      <c r="AF115" s="393"/>
      <c r="AG115" s="274"/>
      <c r="AH115" s="359"/>
      <c r="AI115" s="274"/>
      <c r="AJ115" s="380">
        <f t="shared" si="2"/>
        <v>0</v>
      </c>
      <c r="AK115" s="381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59"/>
      <c r="AA116" s="274"/>
      <c r="AB116" s="359"/>
      <c r="AC116" s="274"/>
      <c r="AD116" s="387"/>
      <c r="AE116" s="391"/>
      <c r="AF116" s="393"/>
      <c r="AG116" s="274"/>
      <c r="AH116" s="359"/>
      <c r="AI116" s="274"/>
      <c r="AJ116" s="380">
        <f t="shared" si="2"/>
        <v>0</v>
      </c>
      <c r="AK116" s="381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59"/>
      <c r="AA117" s="274"/>
      <c r="AB117" s="359"/>
      <c r="AC117" s="274"/>
      <c r="AD117" s="387"/>
      <c r="AE117" s="391"/>
      <c r="AF117" s="393"/>
      <c r="AG117" s="274"/>
      <c r="AH117" s="359"/>
      <c r="AI117" s="274"/>
      <c r="AJ117" s="380">
        <f t="shared" si="2"/>
        <v>0</v>
      </c>
      <c r="AK117" s="381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4"/>
      <c r="T118" s="263"/>
      <c r="U118" s="274"/>
      <c r="V118" s="126"/>
      <c r="W118" s="274"/>
      <c r="X118" s="263"/>
      <c r="Y118" s="274"/>
      <c r="Z118" s="359"/>
      <c r="AA118" s="274"/>
      <c r="AB118" s="359"/>
      <c r="AC118" s="274"/>
      <c r="AD118" s="387"/>
      <c r="AE118" s="391"/>
      <c r="AF118" s="393"/>
      <c r="AG118" s="274"/>
      <c r="AH118" s="359"/>
      <c r="AI118" s="274"/>
      <c r="AJ118" s="380">
        <f t="shared" si="2"/>
        <v>0</v>
      </c>
      <c r="AK118" s="381">
        <f>IF(ISERR(AL118/AJ118),S!D116,(AL118/AJ118))</f>
        <v>8.8547747747747749</v>
      </c>
      <c r="AL118" s="130">
        <f t="shared" si="3"/>
        <v>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59"/>
      <c r="AA119" s="274"/>
      <c r="AB119" s="359"/>
      <c r="AC119" s="274"/>
      <c r="AD119" s="387"/>
      <c r="AE119" s="391"/>
      <c r="AF119" s="393"/>
      <c r="AG119" s="274"/>
      <c r="AH119" s="359"/>
      <c r="AI119" s="274"/>
      <c r="AJ119" s="380">
        <f t="shared" si="2"/>
        <v>0</v>
      </c>
      <c r="AK119" s="381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4"/>
      <c r="T120" s="263"/>
      <c r="U120" s="274"/>
      <c r="V120" s="126"/>
      <c r="W120" s="274"/>
      <c r="X120" s="263"/>
      <c r="Y120" s="274"/>
      <c r="Z120" s="359"/>
      <c r="AA120" s="274"/>
      <c r="AB120" s="359"/>
      <c r="AC120" s="274"/>
      <c r="AD120" s="387"/>
      <c r="AE120" s="391"/>
      <c r="AF120" s="393"/>
      <c r="AG120" s="274"/>
      <c r="AH120" s="359"/>
      <c r="AI120" s="274"/>
      <c r="AJ120" s="380">
        <f t="shared" si="2"/>
        <v>0</v>
      </c>
      <c r="AK120" s="381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59"/>
      <c r="AA121" s="274"/>
      <c r="AB121" s="359"/>
      <c r="AC121" s="274"/>
      <c r="AD121" s="387"/>
      <c r="AE121" s="391"/>
      <c r="AF121" s="393"/>
      <c r="AG121" s="274"/>
      <c r="AH121" s="359"/>
      <c r="AI121" s="274"/>
      <c r="AJ121" s="380">
        <f t="shared" si="2"/>
        <v>0</v>
      </c>
      <c r="AK121" s="381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59"/>
      <c r="AA122" s="274"/>
      <c r="AB122" s="359"/>
      <c r="AC122" s="274"/>
      <c r="AD122" s="387"/>
      <c r="AE122" s="391"/>
      <c r="AF122" s="393"/>
      <c r="AG122" s="274"/>
      <c r="AH122" s="359"/>
      <c r="AI122" s="274"/>
      <c r="AJ122" s="380">
        <f t="shared" si="2"/>
        <v>0</v>
      </c>
      <c r="AK122" s="381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59"/>
      <c r="AA123" s="274"/>
      <c r="AB123" s="359"/>
      <c r="AC123" s="274"/>
      <c r="AD123" s="387"/>
      <c r="AE123" s="391"/>
      <c r="AF123" s="393"/>
      <c r="AG123" s="274"/>
      <c r="AH123" s="359"/>
      <c r="AI123" s="274"/>
      <c r="AJ123" s="380">
        <f t="shared" si="2"/>
        <v>0</v>
      </c>
      <c r="AK123" s="381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59"/>
      <c r="AA124" s="274"/>
      <c r="AB124" s="359"/>
      <c r="AC124" s="274"/>
      <c r="AD124" s="387"/>
      <c r="AE124" s="391"/>
      <c r="AF124" s="393"/>
      <c r="AG124" s="274"/>
      <c r="AH124" s="359"/>
      <c r="AI124" s="274"/>
      <c r="AJ124" s="380">
        <f t="shared" si="2"/>
        <v>0</v>
      </c>
      <c r="AK124" s="381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4"/>
      <c r="T125" s="263"/>
      <c r="U125" s="274"/>
      <c r="V125" s="126"/>
      <c r="W125" s="274"/>
      <c r="X125" s="263"/>
      <c r="Y125" s="274"/>
      <c r="Z125" s="359"/>
      <c r="AA125" s="274"/>
      <c r="AB125" s="359"/>
      <c r="AC125" s="274"/>
      <c r="AD125" s="387"/>
      <c r="AE125" s="391"/>
      <c r="AF125" s="393"/>
      <c r="AG125" s="274"/>
      <c r="AH125" s="359"/>
      <c r="AI125" s="274"/>
      <c r="AJ125" s="380">
        <f t="shared" si="2"/>
        <v>0</v>
      </c>
      <c r="AK125" s="381">
        <f>IF(ISERR(AL125/AJ125),S!D123,(AL125/AJ125))</f>
        <v>658</v>
      </c>
      <c r="AL125" s="130">
        <f t="shared" si="3"/>
        <v>0</v>
      </c>
    </row>
    <row r="126" spans="1:38">
      <c r="A126" s="122">
        <v>122</v>
      </c>
      <c r="B126" s="123" t="s">
        <v>123</v>
      </c>
      <c r="C126" s="131" t="s">
        <v>31</v>
      </c>
      <c r="D126" s="310">
        <v>25</v>
      </c>
      <c r="E126" s="129">
        <v>250</v>
      </c>
      <c r="F126" s="310">
        <v>25</v>
      </c>
      <c r="G126" s="125">
        <v>250</v>
      </c>
      <c r="H126" s="126">
        <v>30</v>
      </c>
      <c r="I126" s="125">
        <v>300</v>
      </c>
      <c r="J126" s="124"/>
      <c r="K126" s="125"/>
      <c r="L126" s="126"/>
      <c r="M126" s="125"/>
      <c r="N126" s="124"/>
      <c r="O126" s="125"/>
      <c r="P126" s="126"/>
      <c r="Q126" s="127"/>
      <c r="R126" s="126"/>
      <c r="S126" s="274"/>
      <c r="T126" s="263"/>
      <c r="U126" s="274"/>
      <c r="V126" s="126"/>
      <c r="W126" s="274"/>
      <c r="X126" s="263"/>
      <c r="Y126" s="274"/>
      <c r="Z126" s="359"/>
      <c r="AA126" s="274"/>
      <c r="AB126" s="359"/>
      <c r="AC126" s="274"/>
      <c r="AD126" s="387"/>
      <c r="AE126" s="391"/>
      <c r="AF126" s="393"/>
      <c r="AG126" s="274"/>
      <c r="AH126" s="359"/>
      <c r="AI126" s="274"/>
      <c r="AJ126" s="380">
        <f t="shared" si="2"/>
        <v>80</v>
      </c>
      <c r="AK126" s="381">
        <f>IF(ISERR(AL126/AJ126),S!D124,(AL126/AJ126))</f>
        <v>10</v>
      </c>
      <c r="AL126" s="130">
        <f t="shared" si="3"/>
        <v>800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59"/>
      <c r="AA127" s="274"/>
      <c r="AB127" s="359"/>
      <c r="AC127" s="274"/>
      <c r="AD127" s="387"/>
      <c r="AE127" s="391"/>
      <c r="AF127" s="393"/>
      <c r="AG127" s="274"/>
      <c r="AH127" s="359"/>
      <c r="AI127" s="274"/>
      <c r="AJ127" s="380">
        <f t="shared" si="2"/>
        <v>0</v>
      </c>
      <c r="AK127" s="381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/>
      <c r="G128" s="125"/>
      <c r="H128" s="126"/>
      <c r="I128" s="125"/>
      <c r="J128" s="124"/>
      <c r="K128" s="125"/>
      <c r="L128" s="126"/>
      <c r="M128" s="125"/>
      <c r="N128" s="124"/>
      <c r="O128" s="125"/>
      <c r="P128" s="126"/>
      <c r="Q128" s="127"/>
      <c r="R128" s="126"/>
      <c r="S128" s="274"/>
      <c r="T128" s="263"/>
      <c r="U128" s="274"/>
      <c r="V128" s="126"/>
      <c r="W128" s="274"/>
      <c r="X128" s="263"/>
      <c r="Y128" s="274"/>
      <c r="Z128" s="359"/>
      <c r="AA128" s="274"/>
      <c r="AB128" s="359"/>
      <c r="AC128" s="274"/>
      <c r="AD128" s="387"/>
      <c r="AE128" s="391"/>
      <c r="AF128" s="393"/>
      <c r="AG128" s="274"/>
      <c r="AH128" s="359"/>
      <c r="AI128" s="274"/>
      <c r="AJ128" s="380">
        <f t="shared" si="2"/>
        <v>0</v>
      </c>
      <c r="AK128" s="381">
        <f>IF(ISERR(AL128/AJ128),S!D126,(AL128/AJ128))</f>
        <v>40</v>
      </c>
      <c r="AL128" s="130">
        <f t="shared" si="3"/>
        <v>0</v>
      </c>
    </row>
    <row r="129" spans="1:38">
      <c r="A129" s="122">
        <v>125</v>
      </c>
      <c r="B129" s="123" t="s">
        <v>271</v>
      </c>
      <c r="C129" s="131" t="s">
        <v>9</v>
      </c>
      <c r="D129" s="310"/>
      <c r="E129" s="129"/>
      <c r="F129" s="310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59"/>
      <c r="AA129" s="274"/>
      <c r="AB129" s="359"/>
      <c r="AC129" s="274"/>
      <c r="AD129" s="387"/>
      <c r="AE129" s="391"/>
      <c r="AF129" s="393"/>
      <c r="AG129" s="274"/>
      <c r="AH129" s="359"/>
      <c r="AI129" s="274"/>
      <c r="AJ129" s="380">
        <f t="shared" si="2"/>
        <v>0</v>
      </c>
      <c r="AK129" s="381">
        <f>IF(ISERR(AL129/AJ129),S!D127,(AL129/AJ129))</f>
        <v>393.39805825242718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0"/>
      <c r="E130" s="129"/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59"/>
      <c r="AA130" s="274"/>
      <c r="AB130" s="359"/>
      <c r="AC130" s="274"/>
      <c r="AD130" s="387"/>
      <c r="AE130" s="391"/>
      <c r="AF130" s="393"/>
      <c r="AG130" s="274"/>
      <c r="AH130" s="359"/>
      <c r="AI130" s="274"/>
      <c r="AJ130" s="380">
        <f t="shared" si="2"/>
        <v>0</v>
      </c>
      <c r="AK130" s="381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4"/>
      <c r="T131" s="263"/>
      <c r="U131" s="274"/>
      <c r="V131" s="126"/>
      <c r="W131" s="274"/>
      <c r="X131" s="263"/>
      <c r="Y131" s="274"/>
      <c r="Z131" s="359"/>
      <c r="AA131" s="274"/>
      <c r="AB131" s="359"/>
      <c r="AC131" s="274"/>
      <c r="AD131" s="387"/>
      <c r="AE131" s="391"/>
      <c r="AF131" s="393"/>
      <c r="AG131" s="274"/>
      <c r="AH131" s="359"/>
      <c r="AI131" s="274"/>
      <c r="AJ131" s="380">
        <f t="shared" si="2"/>
        <v>0</v>
      </c>
      <c r="AK131" s="381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0">
        <v>2</v>
      </c>
      <c r="E132" s="129">
        <v>200</v>
      </c>
      <c r="F132" s="310">
        <v>3</v>
      </c>
      <c r="G132" s="125">
        <v>180</v>
      </c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4"/>
      <c r="T132" s="263"/>
      <c r="U132" s="274"/>
      <c r="V132" s="126"/>
      <c r="W132" s="274"/>
      <c r="X132" s="263"/>
      <c r="Y132" s="274"/>
      <c r="Z132" s="359"/>
      <c r="AA132" s="274"/>
      <c r="AB132" s="359"/>
      <c r="AC132" s="274"/>
      <c r="AD132" s="387"/>
      <c r="AE132" s="391"/>
      <c r="AF132" s="393"/>
      <c r="AG132" s="274"/>
      <c r="AH132" s="359"/>
      <c r="AI132" s="274"/>
      <c r="AJ132" s="380">
        <f t="shared" si="2"/>
        <v>5</v>
      </c>
      <c r="AK132" s="381">
        <f>IF(ISERR(AL132/AJ132),S!D130,(AL132/AJ132))</f>
        <v>76</v>
      </c>
      <c r="AL132" s="130">
        <f t="shared" si="3"/>
        <v>380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59"/>
      <c r="AA133" s="274"/>
      <c r="AB133" s="359"/>
      <c r="AC133" s="274"/>
      <c r="AD133" s="387"/>
      <c r="AE133" s="391"/>
      <c r="AF133" s="393"/>
      <c r="AG133" s="274"/>
      <c r="AH133" s="359"/>
      <c r="AI133" s="274"/>
      <c r="AJ133" s="380">
        <f t="shared" si="2"/>
        <v>0</v>
      </c>
      <c r="AK133" s="381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/>
      <c r="E134" s="129"/>
      <c r="F134" s="310"/>
      <c r="G134" s="125"/>
      <c r="H134" s="126"/>
      <c r="I134" s="125"/>
      <c r="J134" s="124"/>
      <c r="K134" s="125"/>
      <c r="L134" s="126"/>
      <c r="M134" s="125"/>
      <c r="N134" s="124"/>
      <c r="O134" s="125"/>
      <c r="P134" s="126"/>
      <c r="Q134" s="127"/>
      <c r="R134" s="126"/>
      <c r="S134" s="274"/>
      <c r="T134" s="263"/>
      <c r="U134" s="274"/>
      <c r="V134" s="126"/>
      <c r="W134" s="274"/>
      <c r="X134" s="263"/>
      <c r="Y134" s="274"/>
      <c r="Z134" s="359"/>
      <c r="AA134" s="274"/>
      <c r="AB134" s="359"/>
      <c r="AC134" s="274"/>
      <c r="AD134" s="387"/>
      <c r="AE134" s="391"/>
      <c r="AF134" s="393"/>
      <c r="AG134" s="274"/>
      <c r="AH134" s="359"/>
      <c r="AI134" s="274"/>
      <c r="AJ134" s="380">
        <f t="shared" ref="AJ134:AJ197" si="4">R134+P134+N134+L134+J134+H134+F134+D134+T134+V134+X134+Z134+AB134+AD134+AF134+AH134</f>
        <v>0</v>
      </c>
      <c r="AK134" s="381">
        <f>IF(ISERR(AL134/AJ134),S!D132,(AL134/AJ134))</f>
        <v>109.2</v>
      </c>
      <c r="AL134" s="130">
        <f t="shared" ref="AL134:AL197" si="5">E134+G134+I134+K134+M134+O134+Q134+S134+U134+W134+Y134+AA134+AC134+AE134+AG134+AI134</f>
        <v>0</v>
      </c>
    </row>
    <row r="135" spans="1:38">
      <c r="A135" s="122">
        <v>131</v>
      </c>
      <c r="B135" s="123" t="s">
        <v>294</v>
      </c>
      <c r="C135" s="120" t="s">
        <v>9</v>
      </c>
      <c r="D135" s="310">
        <v>8</v>
      </c>
      <c r="E135" s="125">
        <v>1760</v>
      </c>
      <c r="F135" s="310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4"/>
      <c r="T135" s="263"/>
      <c r="U135" s="274"/>
      <c r="V135" s="126"/>
      <c r="W135" s="274"/>
      <c r="X135" s="263"/>
      <c r="Y135" s="274"/>
      <c r="Z135" s="359"/>
      <c r="AA135" s="274"/>
      <c r="AB135" s="359"/>
      <c r="AC135" s="274"/>
      <c r="AD135" s="387"/>
      <c r="AE135" s="391"/>
      <c r="AF135" s="393"/>
      <c r="AG135" s="274"/>
      <c r="AH135" s="359"/>
      <c r="AI135" s="274"/>
      <c r="AJ135" s="380">
        <f t="shared" si="4"/>
        <v>8</v>
      </c>
      <c r="AK135" s="381">
        <f>IF(ISERR(AL135/AJ135),S!D133,(AL135/AJ135))</f>
        <v>220</v>
      </c>
      <c r="AL135" s="130">
        <f t="shared" si="5"/>
        <v>1760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59"/>
      <c r="AA136" s="274"/>
      <c r="AB136" s="359"/>
      <c r="AC136" s="274"/>
      <c r="AD136" s="387"/>
      <c r="AE136" s="391"/>
      <c r="AF136" s="393"/>
      <c r="AG136" s="274"/>
      <c r="AH136" s="359"/>
      <c r="AI136" s="274"/>
      <c r="AJ136" s="380">
        <f t="shared" si="4"/>
        <v>0</v>
      </c>
      <c r="AK136" s="381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417</v>
      </c>
      <c r="C137" s="120" t="s">
        <v>9</v>
      </c>
      <c r="D137" s="310">
        <v>1</v>
      </c>
      <c r="E137" s="125">
        <v>280</v>
      </c>
      <c r="F137" s="310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4"/>
      <c r="T137" s="263"/>
      <c r="U137" s="274"/>
      <c r="V137" s="126"/>
      <c r="W137" s="274"/>
      <c r="X137" s="263"/>
      <c r="Y137" s="274"/>
      <c r="Z137" s="359"/>
      <c r="AA137" s="274"/>
      <c r="AB137" s="359"/>
      <c r="AC137" s="274"/>
      <c r="AD137" s="387"/>
      <c r="AE137" s="391"/>
      <c r="AF137" s="393"/>
      <c r="AG137" s="274"/>
      <c r="AH137" s="359"/>
      <c r="AI137" s="274"/>
      <c r="AJ137" s="380">
        <f t="shared" si="4"/>
        <v>1</v>
      </c>
      <c r="AK137" s="381">
        <f>IF(ISERR(AL137/AJ137),S!D135,(AL137/AJ137))</f>
        <v>280</v>
      </c>
      <c r="AL137" s="130">
        <f t="shared" si="5"/>
        <v>280</v>
      </c>
    </row>
    <row r="138" spans="1:38">
      <c r="A138" s="122">
        <v>134</v>
      </c>
      <c r="B138" s="123" t="s">
        <v>404</v>
      </c>
      <c r="C138" s="131" t="s">
        <v>9</v>
      </c>
      <c r="D138" s="310"/>
      <c r="E138" s="129"/>
      <c r="F138" s="310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4"/>
      <c r="T138" s="263"/>
      <c r="U138" s="274"/>
      <c r="V138" s="126"/>
      <c r="W138" s="274"/>
      <c r="X138" s="263"/>
      <c r="Y138" s="274"/>
      <c r="Z138" s="359"/>
      <c r="AA138" s="274"/>
      <c r="AB138" s="359"/>
      <c r="AC138" s="274"/>
      <c r="AD138" s="387"/>
      <c r="AE138" s="391"/>
      <c r="AF138" s="393"/>
      <c r="AG138" s="274"/>
      <c r="AH138" s="359"/>
      <c r="AI138" s="274"/>
      <c r="AJ138" s="380">
        <f t="shared" si="4"/>
        <v>0</v>
      </c>
      <c r="AK138" s="381">
        <f>IF(ISERR(AL138/AJ138),S!D136,(AL138/AJ138))</f>
        <v>120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59"/>
      <c r="AA139" s="274"/>
      <c r="AB139" s="359"/>
      <c r="AC139" s="274"/>
      <c r="AD139" s="387"/>
      <c r="AE139" s="391"/>
      <c r="AF139" s="393"/>
      <c r="AG139" s="274"/>
      <c r="AH139" s="359"/>
      <c r="AI139" s="274"/>
      <c r="AJ139" s="380">
        <f t="shared" si="4"/>
        <v>0</v>
      </c>
      <c r="AK139" s="381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59"/>
      <c r="AA140" s="274"/>
      <c r="AB140" s="359"/>
      <c r="AC140" s="274"/>
      <c r="AD140" s="387"/>
      <c r="AE140" s="391"/>
      <c r="AF140" s="393"/>
      <c r="AG140" s="274"/>
      <c r="AH140" s="359"/>
      <c r="AI140" s="274"/>
      <c r="AJ140" s="380">
        <f t="shared" si="4"/>
        <v>0</v>
      </c>
      <c r="AK140" s="381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59"/>
      <c r="AA141" s="274"/>
      <c r="AB141" s="359"/>
      <c r="AC141" s="274"/>
      <c r="AD141" s="387"/>
      <c r="AE141" s="391"/>
      <c r="AF141" s="393"/>
      <c r="AG141" s="274"/>
      <c r="AH141" s="359"/>
      <c r="AI141" s="274"/>
      <c r="AJ141" s="380">
        <f t="shared" si="4"/>
        <v>0</v>
      </c>
      <c r="AK141" s="381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59"/>
      <c r="AA142" s="274"/>
      <c r="AB142" s="359"/>
      <c r="AC142" s="274"/>
      <c r="AD142" s="387"/>
      <c r="AE142" s="391"/>
      <c r="AF142" s="393"/>
      <c r="AG142" s="274"/>
      <c r="AH142" s="359"/>
      <c r="AI142" s="274"/>
      <c r="AJ142" s="380">
        <f t="shared" si="4"/>
        <v>0</v>
      </c>
      <c r="AK142" s="381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/>
      <c r="E143" s="129"/>
      <c r="F143" s="310"/>
      <c r="G143" s="125"/>
      <c r="H143" s="126">
        <v>480</v>
      </c>
      <c r="I143" s="125">
        <v>10728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4"/>
      <c r="T143" s="263"/>
      <c r="U143" s="274"/>
      <c r="V143" s="126"/>
      <c r="W143" s="274"/>
      <c r="X143" s="263"/>
      <c r="Y143" s="274"/>
      <c r="Z143" s="359"/>
      <c r="AA143" s="274"/>
      <c r="AB143" s="359"/>
      <c r="AC143" s="274"/>
      <c r="AD143" s="387"/>
      <c r="AE143" s="391"/>
      <c r="AF143" s="393"/>
      <c r="AG143" s="274"/>
      <c r="AH143" s="359"/>
      <c r="AI143" s="274"/>
      <c r="AJ143" s="380">
        <f t="shared" si="4"/>
        <v>480</v>
      </c>
      <c r="AK143" s="381">
        <f>IF(ISERR(AL143/AJ143),S!D141,(AL143/AJ143))</f>
        <v>22.35</v>
      </c>
      <c r="AL143" s="130">
        <f t="shared" si="5"/>
        <v>10728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59"/>
      <c r="AA144" s="274"/>
      <c r="AB144" s="359"/>
      <c r="AC144" s="274"/>
      <c r="AD144" s="387"/>
      <c r="AE144" s="391"/>
      <c r="AF144" s="393"/>
      <c r="AG144" s="274"/>
      <c r="AH144" s="359"/>
      <c r="AI144" s="274"/>
      <c r="AJ144" s="380">
        <f t="shared" si="4"/>
        <v>0</v>
      </c>
      <c r="AK144" s="381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/>
      <c r="E145" s="129"/>
      <c r="F145" s="310"/>
      <c r="G145" s="125"/>
      <c r="H145" s="126">
        <v>105</v>
      </c>
      <c r="I145" s="125">
        <v>120750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4"/>
      <c r="T145" s="263"/>
      <c r="U145" s="274"/>
      <c r="V145" s="126"/>
      <c r="W145" s="274"/>
      <c r="X145" s="263"/>
      <c r="Y145" s="274"/>
      <c r="Z145" s="359"/>
      <c r="AA145" s="274"/>
      <c r="AB145" s="359"/>
      <c r="AC145" s="274"/>
      <c r="AD145" s="387"/>
      <c r="AE145" s="391"/>
      <c r="AF145" s="393"/>
      <c r="AG145" s="274"/>
      <c r="AH145" s="359"/>
      <c r="AI145" s="274"/>
      <c r="AJ145" s="380">
        <f t="shared" si="4"/>
        <v>105</v>
      </c>
      <c r="AK145" s="381">
        <f>IF(ISERR(AL145/AJ145),S!D143,(AL145/AJ145))</f>
        <v>1150</v>
      </c>
      <c r="AL145" s="130">
        <f t="shared" si="5"/>
        <v>120750</v>
      </c>
    </row>
    <row r="146" spans="1:38">
      <c r="A146" s="122">
        <v>142</v>
      </c>
      <c r="B146" s="123" t="s">
        <v>463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/>
      <c r="U146" s="274"/>
      <c r="V146" s="126"/>
      <c r="W146" s="274"/>
      <c r="X146" s="263"/>
      <c r="Y146" s="274"/>
      <c r="Z146" s="359"/>
      <c r="AA146" s="274"/>
      <c r="AB146" s="359"/>
      <c r="AC146" s="274"/>
      <c r="AD146" s="387"/>
      <c r="AE146" s="391"/>
      <c r="AF146" s="393"/>
      <c r="AG146" s="274"/>
      <c r="AH146" s="359"/>
      <c r="AI146" s="274"/>
      <c r="AJ146" s="380">
        <f t="shared" si="4"/>
        <v>0</v>
      </c>
      <c r="AK146" s="381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/>
      <c r="G147" s="125"/>
      <c r="H147" s="126">
        <v>10</v>
      </c>
      <c r="I147" s="125">
        <v>8000</v>
      </c>
      <c r="J147" s="124"/>
      <c r="K147" s="125"/>
      <c r="L147" s="126"/>
      <c r="M147" s="125"/>
      <c r="N147" s="124"/>
      <c r="O147" s="125"/>
      <c r="P147" s="126"/>
      <c r="Q147" s="127"/>
      <c r="R147" s="126"/>
      <c r="S147" s="274"/>
      <c r="T147" s="263"/>
      <c r="U147" s="274"/>
      <c r="V147" s="126"/>
      <c r="W147" s="274"/>
      <c r="X147" s="263"/>
      <c r="Y147" s="274"/>
      <c r="Z147" s="359"/>
      <c r="AA147" s="274"/>
      <c r="AB147" s="359"/>
      <c r="AC147" s="274"/>
      <c r="AD147" s="387"/>
      <c r="AE147" s="391"/>
      <c r="AF147" s="393"/>
      <c r="AG147" s="274"/>
      <c r="AH147" s="359"/>
      <c r="AI147" s="274"/>
      <c r="AJ147" s="380">
        <f t="shared" si="4"/>
        <v>10</v>
      </c>
      <c r="AK147" s="381">
        <f>IF(ISERR(AL147/AJ147),S!D145,(AL147/AJ147))</f>
        <v>800</v>
      </c>
      <c r="AL147" s="130">
        <f t="shared" si="5"/>
        <v>8000</v>
      </c>
    </row>
    <row r="148" spans="1:38">
      <c r="A148" s="122">
        <v>144</v>
      </c>
      <c r="B148" s="123" t="s">
        <v>133</v>
      </c>
      <c r="C148" s="131" t="s">
        <v>9</v>
      </c>
      <c r="D148" s="310"/>
      <c r="E148" s="129"/>
      <c r="F148" s="310"/>
      <c r="G148" s="125"/>
      <c r="H148" s="126">
        <v>9</v>
      </c>
      <c r="I148" s="125">
        <v>10350</v>
      </c>
      <c r="J148" s="124"/>
      <c r="K148" s="125"/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59"/>
      <c r="AA148" s="274"/>
      <c r="AB148" s="359"/>
      <c r="AC148" s="274"/>
      <c r="AD148" s="387"/>
      <c r="AE148" s="391"/>
      <c r="AF148" s="393"/>
      <c r="AG148" s="274"/>
      <c r="AH148" s="359"/>
      <c r="AI148" s="274"/>
      <c r="AJ148" s="380">
        <f t="shared" si="4"/>
        <v>9</v>
      </c>
      <c r="AK148" s="381">
        <f>IF(ISERR(AL148/AJ148),S!D146,(AL148/AJ148))</f>
        <v>1150</v>
      </c>
      <c r="AL148" s="130">
        <f t="shared" si="5"/>
        <v>10350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59"/>
      <c r="AA149" s="274"/>
      <c r="AB149" s="359"/>
      <c r="AC149" s="274"/>
      <c r="AD149" s="387"/>
      <c r="AE149" s="391"/>
      <c r="AF149" s="393"/>
      <c r="AG149" s="274"/>
      <c r="AH149" s="359"/>
      <c r="AI149" s="274"/>
      <c r="AJ149" s="380">
        <f t="shared" si="4"/>
        <v>0</v>
      </c>
      <c r="AK149" s="381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59"/>
      <c r="AA150" s="274"/>
      <c r="AB150" s="359"/>
      <c r="AC150" s="274"/>
      <c r="AD150" s="387"/>
      <c r="AE150" s="391"/>
      <c r="AF150" s="393"/>
      <c r="AG150" s="274"/>
      <c r="AH150" s="359"/>
      <c r="AI150" s="274"/>
      <c r="AJ150" s="380">
        <f t="shared" si="4"/>
        <v>0</v>
      </c>
      <c r="AK150" s="381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449</v>
      </c>
      <c r="C151" s="131" t="s">
        <v>9</v>
      </c>
      <c r="D151" s="310"/>
      <c r="E151" s="129"/>
      <c r="F151" s="310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59"/>
      <c r="AA151" s="274"/>
      <c r="AB151" s="359"/>
      <c r="AC151" s="274"/>
      <c r="AD151" s="387"/>
      <c r="AE151" s="391"/>
      <c r="AF151" s="393"/>
      <c r="AG151" s="274"/>
      <c r="AH151" s="359"/>
      <c r="AI151" s="274"/>
      <c r="AJ151" s="380">
        <f t="shared" si="4"/>
        <v>0</v>
      </c>
      <c r="AK151" s="381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>
        <v>12</v>
      </c>
      <c r="E152" s="125">
        <v>3060</v>
      </c>
      <c r="F152" s="310">
        <v>8</v>
      </c>
      <c r="G152" s="125">
        <v>2070</v>
      </c>
      <c r="H152" s="126">
        <v>135</v>
      </c>
      <c r="I152" s="125">
        <v>33780</v>
      </c>
      <c r="J152" s="124"/>
      <c r="K152" s="125"/>
      <c r="L152" s="126"/>
      <c r="M152" s="125"/>
      <c r="N152" s="124"/>
      <c r="O152" s="125"/>
      <c r="P152" s="126"/>
      <c r="Q152" s="127"/>
      <c r="R152" s="126"/>
      <c r="S152" s="274"/>
      <c r="T152" s="263"/>
      <c r="U152" s="274"/>
      <c r="V152" s="126"/>
      <c r="W152" s="274"/>
      <c r="X152" s="263"/>
      <c r="Y152" s="274"/>
      <c r="Z152" s="359"/>
      <c r="AA152" s="274"/>
      <c r="AB152" s="359"/>
      <c r="AC152" s="274"/>
      <c r="AD152" s="387"/>
      <c r="AE152" s="391"/>
      <c r="AF152" s="393"/>
      <c r="AG152" s="274"/>
      <c r="AH152" s="359"/>
      <c r="AI152" s="274"/>
      <c r="AJ152" s="380">
        <f t="shared" si="4"/>
        <v>155</v>
      </c>
      <c r="AK152" s="381">
        <f>IF(ISERR(AL152/AJ152),S!D150,(AL152/AJ152))</f>
        <v>251.03225806451613</v>
      </c>
      <c r="AL152" s="130">
        <f t="shared" si="5"/>
        <v>38910</v>
      </c>
    </row>
    <row r="153" spans="1:38">
      <c r="A153" s="122">
        <v>149</v>
      </c>
      <c r="B153" s="123" t="s">
        <v>450</v>
      </c>
      <c r="C153" s="131" t="s">
        <v>9</v>
      </c>
      <c r="D153" s="310"/>
      <c r="E153" s="129"/>
      <c r="F153" s="310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4"/>
      <c r="T153" s="263"/>
      <c r="U153" s="274"/>
      <c r="V153" s="126"/>
      <c r="W153" s="274"/>
      <c r="X153" s="263"/>
      <c r="Y153" s="274"/>
      <c r="Z153" s="359"/>
      <c r="AA153" s="274"/>
      <c r="AB153" s="359"/>
      <c r="AC153" s="274"/>
      <c r="AD153" s="387"/>
      <c r="AE153" s="391"/>
      <c r="AF153" s="393"/>
      <c r="AG153" s="274"/>
      <c r="AH153" s="359"/>
      <c r="AI153" s="274"/>
      <c r="AJ153" s="380">
        <f t="shared" si="4"/>
        <v>0</v>
      </c>
      <c r="AK153" s="381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0"/>
      <c r="E154" s="129"/>
      <c r="F154" s="310"/>
      <c r="G154" s="125"/>
      <c r="H154" s="126"/>
      <c r="I154" s="125"/>
      <c r="J154" s="124"/>
      <c r="K154" s="125"/>
      <c r="L154" s="126"/>
      <c r="M154" s="125"/>
      <c r="N154" s="124"/>
      <c r="O154" s="125"/>
      <c r="P154" s="126"/>
      <c r="Q154" s="127"/>
      <c r="R154" s="126"/>
      <c r="S154" s="274"/>
      <c r="T154" s="263"/>
      <c r="U154" s="274"/>
      <c r="V154" s="126"/>
      <c r="W154" s="274"/>
      <c r="X154" s="263"/>
      <c r="Y154" s="274"/>
      <c r="Z154" s="359"/>
      <c r="AA154" s="274"/>
      <c r="AB154" s="359"/>
      <c r="AC154" s="274"/>
      <c r="AD154" s="387"/>
      <c r="AE154" s="391"/>
      <c r="AF154" s="393"/>
      <c r="AG154" s="274"/>
      <c r="AH154" s="359"/>
      <c r="AI154" s="274"/>
      <c r="AJ154" s="380">
        <f t="shared" si="4"/>
        <v>0</v>
      </c>
      <c r="AK154" s="381">
        <f>IF(ISERR(AL154/AJ154),S!D152,(AL154/AJ154))</f>
        <v>154.58015267175574</v>
      </c>
      <c r="AL154" s="130">
        <f t="shared" si="5"/>
        <v>0</v>
      </c>
    </row>
    <row r="155" spans="1:38">
      <c r="A155" s="122">
        <v>151</v>
      </c>
      <c r="B155" s="123" t="s">
        <v>138</v>
      </c>
      <c r="C155" s="131" t="s">
        <v>9</v>
      </c>
      <c r="D155" s="310">
        <v>5.0999999999999996</v>
      </c>
      <c r="E155" s="129">
        <v>1938</v>
      </c>
      <c r="F155" s="310"/>
      <c r="G155" s="125"/>
      <c r="H155" s="126">
        <v>6</v>
      </c>
      <c r="I155" s="125">
        <v>2220</v>
      </c>
      <c r="J155" s="124"/>
      <c r="K155" s="125"/>
      <c r="L155" s="126"/>
      <c r="M155" s="125"/>
      <c r="N155" s="124"/>
      <c r="O155" s="125"/>
      <c r="P155" s="126"/>
      <c r="Q155" s="127"/>
      <c r="R155" s="126"/>
      <c r="S155" s="274"/>
      <c r="T155" s="263"/>
      <c r="U155" s="274"/>
      <c r="V155" s="126"/>
      <c r="W155" s="274"/>
      <c r="X155" s="263"/>
      <c r="Y155" s="274"/>
      <c r="Z155" s="359"/>
      <c r="AA155" s="274"/>
      <c r="AB155" s="359"/>
      <c r="AC155" s="274"/>
      <c r="AD155" s="387"/>
      <c r="AE155" s="391"/>
      <c r="AF155" s="393"/>
      <c r="AG155" s="274"/>
      <c r="AH155" s="359"/>
      <c r="AI155" s="274"/>
      <c r="AJ155" s="380">
        <f t="shared" si="4"/>
        <v>11.1</v>
      </c>
      <c r="AK155" s="381">
        <f>IF(ISERR(AL155/AJ155),S!D153,(AL155/AJ155))</f>
        <v>374.59459459459458</v>
      </c>
      <c r="AL155" s="130">
        <f t="shared" si="5"/>
        <v>4158</v>
      </c>
    </row>
    <row r="156" spans="1:38">
      <c r="A156" s="122">
        <v>152</v>
      </c>
      <c r="B156" s="123" t="s">
        <v>277</v>
      </c>
      <c r="C156" s="131" t="s">
        <v>9</v>
      </c>
      <c r="D156" s="310"/>
      <c r="E156" s="129"/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/>
      <c r="Q156" s="127"/>
      <c r="R156" s="126"/>
      <c r="S156" s="274"/>
      <c r="T156" s="263"/>
      <c r="U156" s="274"/>
      <c r="V156" s="126"/>
      <c r="W156" s="274"/>
      <c r="X156" s="263"/>
      <c r="Y156" s="274"/>
      <c r="Z156" s="359"/>
      <c r="AA156" s="274"/>
      <c r="AB156" s="359"/>
      <c r="AC156" s="274"/>
      <c r="AD156" s="387"/>
      <c r="AE156" s="391"/>
      <c r="AF156" s="393"/>
      <c r="AG156" s="274"/>
      <c r="AH156" s="359"/>
      <c r="AI156" s="274"/>
      <c r="AJ156" s="380">
        <f t="shared" si="4"/>
        <v>0</v>
      </c>
      <c r="AK156" s="381">
        <f>IF(ISERR(AL156/AJ156),S!D154,(AL156/AJ156))</f>
        <v>313.59349957135936</v>
      </c>
      <c r="AL156" s="130">
        <f t="shared" si="5"/>
        <v>0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59"/>
      <c r="AA157" s="274"/>
      <c r="AB157" s="359"/>
      <c r="AC157" s="274"/>
      <c r="AD157" s="387"/>
      <c r="AE157" s="391"/>
      <c r="AF157" s="393"/>
      <c r="AG157" s="274"/>
      <c r="AH157" s="359"/>
      <c r="AI157" s="274"/>
      <c r="AJ157" s="380">
        <f t="shared" si="4"/>
        <v>0</v>
      </c>
      <c r="AK157" s="381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0"/>
      <c r="E158" s="129"/>
      <c r="F158" s="310"/>
      <c r="G158" s="125"/>
      <c r="H158" s="126">
        <v>3.5</v>
      </c>
      <c r="I158" s="125">
        <v>4060</v>
      </c>
      <c r="J158" s="124"/>
      <c r="K158" s="125"/>
      <c r="L158" s="126"/>
      <c r="M158" s="125"/>
      <c r="N158" s="124"/>
      <c r="O158" s="125"/>
      <c r="P158" s="126"/>
      <c r="Q158" s="127"/>
      <c r="R158" s="126"/>
      <c r="S158" s="274"/>
      <c r="T158" s="263"/>
      <c r="U158" s="274"/>
      <c r="V158" s="126"/>
      <c r="W158" s="274"/>
      <c r="X158" s="263"/>
      <c r="Y158" s="274"/>
      <c r="Z158" s="359"/>
      <c r="AA158" s="274"/>
      <c r="AB158" s="359"/>
      <c r="AC158" s="274"/>
      <c r="AD158" s="387"/>
      <c r="AE158" s="391"/>
      <c r="AF158" s="393"/>
      <c r="AG158" s="274"/>
      <c r="AH158" s="359"/>
      <c r="AI158" s="274"/>
      <c r="AJ158" s="380">
        <f t="shared" si="4"/>
        <v>3.5</v>
      </c>
      <c r="AK158" s="381">
        <f>IF(ISERR(AL158/AJ158),S!D156,(AL158/AJ158))</f>
        <v>1160</v>
      </c>
      <c r="AL158" s="130">
        <f t="shared" si="5"/>
        <v>4060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59"/>
      <c r="AA159" s="274"/>
      <c r="AB159" s="359"/>
      <c r="AC159" s="274"/>
      <c r="AD159" s="387"/>
      <c r="AE159" s="391"/>
      <c r="AF159" s="393"/>
      <c r="AG159" s="274"/>
      <c r="AH159" s="359"/>
      <c r="AI159" s="274"/>
      <c r="AJ159" s="380">
        <f t="shared" si="4"/>
        <v>0</v>
      </c>
      <c r="AK159" s="381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59"/>
      <c r="AA160" s="274"/>
      <c r="AB160" s="359"/>
      <c r="AC160" s="274"/>
      <c r="AD160" s="387"/>
      <c r="AE160" s="391"/>
      <c r="AF160" s="393"/>
      <c r="AG160" s="274"/>
      <c r="AH160" s="359"/>
      <c r="AI160" s="274"/>
      <c r="AJ160" s="380">
        <f t="shared" si="4"/>
        <v>0</v>
      </c>
      <c r="AK160" s="381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59"/>
      <c r="AA161" s="274"/>
      <c r="AB161" s="359"/>
      <c r="AC161" s="274"/>
      <c r="AD161" s="387"/>
      <c r="AE161" s="391"/>
      <c r="AF161" s="393"/>
      <c r="AG161" s="274"/>
      <c r="AH161" s="359"/>
      <c r="AI161" s="274"/>
      <c r="AJ161" s="380">
        <f t="shared" si="4"/>
        <v>0</v>
      </c>
      <c r="AK161" s="381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/>
      <c r="K162" s="125"/>
      <c r="L162" s="126"/>
      <c r="M162" s="125"/>
      <c r="N162" s="124"/>
      <c r="O162" s="125"/>
      <c r="P162" s="126"/>
      <c r="Q162" s="127"/>
      <c r="R162" s="126"/>
      <c r="S162" s="274"/>
      <c r="T162" s="263"/>
      <c r="U162" s="274"/>
      <c r="V162" s="126"/>
      <c r="W162" s="274"/>
      <c r="X162" s="263"/>
      <c r="Y162" s="274"/>
      <c r="Z162" s="359"/>
      <c r="AA162" s="274"/>
      <c r="AB162" s="359"/>
      <c r="AC162" s="274"/>
      <c r="AD162" s="387"/>
      <c r="AE162" s="391"/>
      <c r="AF162" s="393"/>
      <c r="AG162" s="274"/>
      <c r="AH162" s="359"/>
      <c r="AI162" s="274"/>
      <c r="AJ162" s="380">
        <f t="shared" si="4"/>
        <v>0</v>
      </c>
      <c r="AK162" s="381">
        <f>IF(ISERR(AL162/AJ162),S!D160,(AL162/AJ162))</f>
        <v>600</v>
      </c>
      <c r="AL162" s="130">
        <f t="shared" si="5"/>
        <v>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/>
      <c r="M163" s="125"/>
      <c r="N163" s="124"/>
      <c r="O163" s="125"/>
      <c r="P163" s="126"/>
      <c r="Q163" s="127"/>
      <c r="R163" s="126"/>
      <c r="S163" s="274"/>
      <c r="T163" s="263"/>
      <c r="U163" s="274"/>
      <c r="V163" s="126"/>
      <c r="W163" s="274"/>
      <c r="X163" s="263"/>
      <c r="Y163" s="274"/>
      <c r="Z163" s="359"/>
      <c r="AA163" s="274"/>
      <c r="AB163" s="359"/>
      <c r="AC163" s="274"/>
      <c r="AD163" s="387"/>
      <c r="AE163" s="391"/>
      <c r="AF163" s="393"/>
      <c r="AG163" s="274"/>
      <c r="AH163" s="359"/>
      <c r="AI163" s="274"/>
      <c r="AJ163" s="380">
        <f t="shared" si="4"/>
        <v>0</v>
      </c>
      <c r="AK163" s="381">
        <f>IF(ISERR(AL163/AJ163),S!D161,(AL163/AJ163))</f>
        <v>700</v>
      </c>
      <c r="AL163" s="130">
        <f t="shared" si="5"/>
        <v>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/>
      <c r="G164" s="125"/>
      <c r="H164" s="126">
        <v>3</v>
      </c>
      <c r="I164" s="125">
        <v>3600</v>
      </c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59"/>
      <c r="AA164" s="274"/>
      <c r="AB164" s="359"/>
      <c r="AC164" s="274"/>
      <c r="AD164" s="387"/>
      <c r="AE164" s="391"/>
      <c r="AF164" s="393"/>
      <c r="AG164" s="274"/>
      <c r="AH164" s="359"/>
      <c r="AI164" s="274"/>
      <c r="AJ164" s="380">
        <f t="shared" si="4"/>
        <v>3</v>
      </c>
      <c r="AK164" s="381">
        <f>IF(ISERR(AL164/AJ164),S!D162,(AL164/AJ164))</f>
        <v>1200</v>
      </c>
      <c r="AL164" s="130">
        <f t="shared" si="5"/>
        <v>3600</v>
      </c>
    </row>
    <row r="165" spans="1:38">
      <c r="A165" s="122">
        <v>161</v>
      </c>
      <c r="B165" s="123" t="s">
        <v>448</v>
      </c>
      <c r="C165" s="131" t="s">
        <v>9</v>
      </c>
      <c r="D165" s="310"/>
      <c r="E165" s="129"/>
      <c r="F165" s="310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59"/>
      <c r="AA165" s="274"/>
      <c r="AB165" s="359"/>
      <c r="AC165" s="274"/>
      <c r="AD165" s="387"/>
      <c r="AE165" s="391"/>
      <c r="AF165" s="393"/>
      <c r="AG165" s="274"/>
      <c r="AH165" s="359"/>
      <c r="AI165" s="274"/>
      <c r="AJ165" s="380">
        <f t="shared" si="4"/>
        <v>0</v>
      </c>
      <c r="AK165" s="381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59"/>
      <c r="AA166" s="274"/>
      <c r="AB166" s="359"/>
      <c r="AC166" s="274"/>
      <c r="AD166" s="387"/>
      <c r="AE166" s="391"/>
      <c r="AF166" s="393"/>
      <c r="AG166" s="274"/>
      <c r="AH166" s="359"/>
      <c r="AI166" s="274"/>
      <c r="AJ166" s="380">
        <f t="shared" si="4"/>
        <v>0</v>
      </c>
      <c r="AK166" s="381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59"/>
      <c r="AA167" s="274"/>
      <c r="AB167" s="359"/>
      <c r="AC167" s="274"/>
      <c r="AD167" s="387"/>
      <c r="AE167" s="391"/>
      <c r="AF167" s="393"/>
      <c r="AG167" s="274"/>
      <c r="AH167" s="359"/>
      <c r="AI167" s="274"/>
      <c r="AJ167" s="380">
        <f t="shared" si="4"/>
        <v>0</v>
      </c>
      <c r="AK167" s="381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59"/>
      <c r="AA168" s="274"/>
      <c r="AB168" s="359"/>
      <c r="AC168" s="274"/>
      <c r="AD168" s="387"/>
      <c r="AE168" s="391"/>
      <c r="AF168" s="393"/>
      <c r="AG168" s="274"/>
      <c r="AH168" s="359"/>
      <c r="AI168" s="274"/>
      <c r="AJ168" s="380">
        <f t="shared" si="4"/>
        <v>0</v>
      </c>
      <c r="AK168" s="381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>
        <v>1</v>
      </c>
      <c r="I169" s="125">
        <v>350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59"/>
      <c r="AA169" s="274"/>
      <c r="AB169" s="359"/>
      <c r="AC169" s="274"/>
      <c r="AD169" s="387"/>
      <c r="AE169" s="391"/>
      <c r="AF169" s="393"/>
      <c r="AG169" s="274"/>
      <c r="AH169" s="359"/>
      <c r="AI169" s="274"/>
      <c r="AJ169" s="380">
        <f t="shared" si="4"/>
        <v>1</v>
      </c>
      <c r="AK169" s="381">
        <f>IF(ISERR(AL169/AJ169),S!D167,(AL169/AJ169))</f>
        <v>350</v>
      </c>
      <c r="AL169" s="130">
        <f t="shared" si="5"/>
        <v>350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>
        <v>3</v>
      </c>
      <c r="G170" s="125">
        <v>2170</v>
      </c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/>
      <c r="S170" s="274"/>
      <c r="T170" s="263"/>
      <c r="U170" s="274"/>
      <c r="V170" s="126"/>
      <c r="W170" s="274"/>
      <c r="X170" s="263"/>
      <c r="Y170" s="274"/>
      <c r="Z170" s="359"/>
      <c r="AA170" s="274"/>
      <c r="AB170" s="359"/>
      <c r="AC170" s="274"/>
      <c r="AD170" s="387"/>
      <c r="AE170" s="391"/>
      <c r="AF170" s="393"/>
      <c r="AG170" s="274"/>
      <c r="AH170" s="359"/>
      <c r="AI170" s="274"/>
      <c r="AJ170" s="380">
        <f t="shared" si="4"/>
        <v>3</v>
      </c>
      <c r="AK170" s="381">
        <f>IF(ISERR(AL170/AJ170),S!D168,(AL170/AJ170))</f>
        <v>723.33333333333337</v>
      </c>
      <c r="AL170" s="130">
        <f t="shared" si="5"/>
        <v>2170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4"/>
      <c r="T171" s="263"/>
      <c r="U171" s="274"/>
      <c r="V171" s="126"/>
      <c r="W171" s="274"/>
      <c r="X171" s="263"/>
      <c r="Y171" s="274"/>
      <c r="Z171" s="359"/>
      <c r="AA171" s="274"/>
      <c r="AB171" s="359"/>
      <c r="AC171" s="274"/>
      <c r="AD171" s="387"/>
      <c r="AE171" s="391"/>
      <c r="AF171" s="393"/>
      <c r="AG171" s="274"/>
      <c r="AH171" s="359"/>
      <c r="AI171" s="274"/>
      <c r="AJ171" s="380">
        <f t="shared" si="4"/>
        <v>0</v>
      </c>
      <c r="AK171" s="381">
        <f>IF(ISERR(AL171/AJ171),S!D169,(AL171/AJ171))</f>
        <v>370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59"/>
      <c r="AA172" s="274"/>
      <c r="AB172" s="359"/>
      <c r="AC172" s="274"/>
      <c r="AD172" s="387"/>
      <c r="AE172" s="391"/>
      <c r="AF172" s="393"/>
      <c r="AG172" s="274"/>
      <c r="AH172" s="359"/>
      <c r="AI172" s="274"/>
      <c r="AJ172" s="380">
        <f t="shared" si="4"/>
        <v>0</v>
      </c>
      <c r="AK172" s="381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59"/>
      <c r="AA173" s="274"/>
      <c r="AB173" s="359"/>
      <c r="AC173" s="274"/>
      <c r="AD173" s="387"/>
      <c r="AE173" s="391"/>
      <c r="AF173" s="393"/>
      <c r="AG173" s="274"/>
      <c r="AH173" s="359"/>
      <c r="AI173" s="274"/>
      <c r="AJ173" s="380">
        <f t="shared" si="4"/>
        <v>0</v>
      </c>
      <c r="AK173" s="381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4"/>
      <c r="T174" s="263"/>
      <c r="U174" s="274"/>
      <c r="V174" s="126"/>
      <c r="W174" s="274"/>
      <c r="X174" s="263"/>
      <c r="Y174" s="274"/>
      <c r="Z174" s="359"/>
      <c r="AA174" s="274"/>
      <c r="AB174" s="359"/>
      <c r="AC174" s="274"/>
      <c r="AD174" s="387"/>
      <c r="AE174" s="391"/>
      <c r="AF174" s="393"/>
      <c r="AG174" s="274"/>
      <c r="AH174" s="359"/>
      <c r="AI174" s="274"/>
      <c r="AJ174" s="380">
        <f t="shared" si="4"/>
        <v>0</v>
      </c>
      <c r="AK174" s="381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>
        <v>10.1</v>
      </c>
      <c r="I175" s="125">
        <v>7470</v>
      </c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59"/>
      <c r="AA175" s="274"/>
      <c r="AB175" s="359"/>
      <c r="AC175" s="274"/>
      <c r="AD175" s="387"/>
      <c r="AE175" s="391"/>
      <c r="AF175" s="393"/>
      <c r="AG175" s="274"/>
      <c r="AH175" s="359"/>
      <c r="AI175" s="274"/>
      <c r="AJ175" s="380">
        <f t="shared" si="4"/>
        <v>10.1</v>
      </c>
      <c r="AK175" s="381">
        <f>IF(ISERR(AL175/AJ175),S!D173,(AL175/AJ175))</f>
        <v>739.60396039603961</v>
      </c>
      <c r="AL175" s="130">
        <f t="shared" si="5"/>
        <v>7470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59"/>
      <c r="AA176" s="274"/>
      <c r="AB176" s="359"/>
      <c r="AC176" s="274"/>
      <c r="AD176" s="387"/>
      <c r="AE176" s="391"/>
      <c r="AF176" s="393"/>
      <c r="AG176" s="274"/>
      <c r="AH176" s="359"/>
      <c r="AI176" s="274"/>
      <c r="AJ176" s="380">
        <f t="shared" si="4"/>
        <v>0</v>
      </c>
      <c r="AK176" s="381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59"/>
      <c r="AA177" s="274"/>
      <c r="AB177" s="359"/>
      <c r="AC177" s="274"/>
      <c r="AD177" s="387"/>
      <c r="AE177" s="391"/>
      <c r="AF177" s="393"/>
      <c r="AG177" s="274"/>
      <c r="AH177" s="359"/>
      <c r="AI177" s="274"/>
      <c r="AJ177" s="380">
        <f t="shared" si="4"/>
        <v>0</v>
      </c>
      <c r="AK177" s="381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59"/>
      <c r="AA178" s="274"/>
      <c r="AB178" s="359"/>
      <c r="AC178" s="274"/>
      <c r="AD178" s="387"/>
      <c r="AE178" s="391"/>
      <c r="AF178" s="393"/>
      <c r="AG178" s="274"/>
      <c r="AH178" s="359"/>
      <c r="AI178" s="274"/>
      <c r="AJ178" s="380">
        <f t="shared" si="4"/>
        <v>0</v>
      </c>
      <c r="AK178" s="381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/>
      <c r="E179" s="129"/>
      <c r="F179" s="310"/>
      <c r="G179" s="125"/>
      <c r="H179" s="126">
        <v>30</v>
      </c>
      <c r="I179" s="125">
        <v>720</v>
      </c>
      <c r="J179" s="124"/>
      <c r="K179" s="125"/>
      <c r="L179" s="126"/>
      <c r="M179" s="125"/>
      <c r="N179" s="124"/>
      <c r="O179" s="125"/>
      <c r="P179" s="126"/>
      <c r="Q179" s="127"/>
      <c r="R179" s="126"/>
      <c r="S179" s="274"/>
      <c r="T179" s="263"/>
      <c r="U179" s="274"/>
      <c r="V179" s="126"/>
      <c r="W179" s="274"/>
      <c r="X179" s="263"/>
      <c r="Y179" s="274"/>
      <c r="Z179" s="359"/>
      <c r="AA179" s="274"/>
      <c r="AB179" s="359"/>
      <c r="AC179" s="274"/>
      <c r="AD179" s="387"/>
      <c r="AE179" s="391"/>
      <c r="AF179" s="393"/>
      <c r="AG179" s="274"/>
      <c r="AH179" s="359"/>
      <c r="AI179" s="274"/>
      <c r="AJ179" s="380">
        <f t="shared" si="4"/>
        <v>30</v>
      </c>
      <c r="AK179" s="381">
        <f>IF(ISERR(AL179/AJ179),S!D177,(AL179/AJ179))</f>
        <v>24</v>
      </c>
      <c r="AL179" s="130">
        <f t="shared" si="5"/>
        <v>720</v>
      </c>
    </row>
    <row r="180" spans="1:38">
      <c r="A180" s="122">
        <v>176</v>
      </c>
      <c r="B180" s="123" t="s">
        <v>322</v>
      </c>
      <c r="C180" s="131" t="s">
        <v>9</v>
      </c>
      <c r="D180" s="310">
        <v>5</v>
      </c>
      <c r="E180" s="129">
        <v>300</v>
      </c>
      <c r="F180" s="310"/>
      <c r="G180" s="125"/>
      <c r="H180" s="126">
        <v>30</v>
      </c>
      <c r="I180" s="125">
        <v>1800</v>
      </c>
      <c r="J180" s="124"/>
      <c r="K180" s="125"/>
      <c r="L180" s="126"/>
      <c r="M180" s="125"/>
      <c r="N180" s="124"/>
      <c r="O180" s="125"/>
      <c r="P180" s="126"/>
      <c r="Q180" s="127"/>
      <c r="R180" s="126"/>
      <c r="S180" s="274"/>
      <c r="T180" s="263"/>
      <c r="U180" s="274"/>
      <c r="V180" s="126"/>
      <c r="W180" s="274"/>
      <c r="X180" s="263"/>
      <c r="Y180" s="274"/>
      <c r="Z180" s="359"/>
      <c r="AA180" s="274"/>
      <c r="AB180" s="359"/>
      <c r="AC180" s="274"/>
      <c r="AD180" s="387"/>
      <c r="AE180" s="391"/>
      <c r="AF180" s="393"/>
      <c r="AG180" s="274"/>
      <c r="AH180" s="359"/>
      <c r="AI180" s="274"/>
      <c r="AJ180" s="380">
        <f t="shared" si="4"/>
        <v>35</v>
      </c>
      <c r="AK180" s="381">
        <f>IF(ISERR(AL180/AJ180),S!D178,(AL180/AJ180))</f>
        <v>60</v>
      </c>
      <c r="AL180" s="130">
        <f t="shared" si="5"/>
        <v>2100</v>
      </c>
    </row>
    <row r="181" spans="1:38">
      <c r="A181" s="122">
        <v>177</v>
      </c>
      <c r="B181" s="123" t="s">
        <v>157</v>
      </c>
      <c r="C181" s="131" t="s">
        <v>9</v>
      </c>
      <c r="D181" s="310">
        <v>0.5</v>
      </c>
      <c r="E181" s="129">
        <v>75</v>
      </c>
      <c r="F181" s="310"/>
      <c r="G181" s="125"/>
      <c r="H181" s="126">
        <v>6</v>
      </c>
      <c r="I181" s="125">
        <v>960</v>
      </c>
      <c r="J181" s="124"/>
      <c r="K181" s="125"/>
      <c r="L181" s="126"/>
      <c r="M181" s="125"/>
      <c r="N181" s="124"/>
      <c r="O181" s="125"/>
      <c r="P181" s="126"/>
      <c r="Q181" s="127"/>
      <c r="R181" s="126"/>
      <c r="S181" s="274"/>
      <c r="T181" s="263"/>
      <c r="U181" s="274"/>
      <c r="V181" s="126"/>
      <c r="W181" s="274"/>
      <c r="X181" s="263"/>
      <c r="Y181" s="274"/>
      <c r="Z181" s="359"/>
      <c r="AA181" s="274"/>
      <c r="AB181" s="359"/>
      <c r="AC181" s="274"/>
      <c r="AD181" s="387"/>
      <c r="AE181" s="391"/>
      <c r="AF181" s="393"/>
      <c r="AG181" s="274"/>
      <c r="AH181" s="359"/>
      <c r="AI181" s="274"/>
      <c r="AJ181" s="380">
        <f t="shared" si="4"/>
        <v>6.5</v>
      </c>
      <c r="AK181" s="381">
        <f>IF(ISERR(AL181/AJ181),S!D179,(AL181/AJ181))</f>
        <v>159.23076923076923</v>
      </c>
      <c r="AL181" s="130">
        <f t="shared" si="5"/>
        <v>1035</v>
      </c>
    </row>
    <row r="182" spans="1:38">
      <c r="A182" s="122">
        <v>178</v>
      </c>
      <c r="B182" s="123" t="s">
        <v>418</v>
      </c>
      <c r="C182" s="131" t="s">
        <v>9</v>
      </c>
      <c r="D182" s="310"/>
      <c r="E182" s="129"/>
      <c r="F182" s="310">
        <v>0.5</v>
      </c>
      <c r="G182" s="125">
        <v>80</v>
      </c>
      <c r="H182" s="126">
        <v>3</v>
      </c>
      <c r="I182" s="125">
        <v>480</v>
      </c>
      <c r="J182" s="124"/>
      <c r="K182" s="125"/>
      <c r="L182" s="126"/>
      <c r="M182" s="125"/>
      <c r="N182" s="124"/>
      <c r="O182" s="125"/>
      <c r="P182" s="126"/>
      <c r="Q182" s="127"/>
      <c r="R182" s="126"/>
      <c r="S182" s="274"/>
      <c r="T182" s="263"/>
      <c r="U182" s="274"/>
      <c r="V182" s="126"/>
      <c r="W182" s="274"/>
      <c r="X182" s="263"/>
      <c r="Y182" s="274"/>
      <c r="Z182" s="359"/>
      <c r="AA182" s="274"/>
      <c r="AB182" s="359"/>
      <c r="AC182" s="274"/>
      <c r="AD182" s="387"/>
      <c r="AE182" s="391"/>
      <c r="AF182" s="393"/>
      <c r="AG182" s="274"/>
      <c r="AH182" s="359"/>
      <c r="AI182" s="274"/>
      <c r="AJ182" s="380">
        <f t="shared" si="4"/>
        <v>3.5</v>
      </c>
      <c r="AK182" s="381">
        <f>IF(ISERR(AL182/AJ182),S!D180,(AL182/AJ182))</f>
        <v>160</v>
      </c>
      <c r="AL182" s="130">
        <f t="shared" si="5"/>
        <v>560</v>
      </c>
    </row>
    <row r="183" spans="1:38">
      <c r="A183" s="122">
        <v>179</v>
      </c>
      <c r="B183" s="123" t="s">
        <v>331</v>
      </c>
      <c r="C183" s="131" t="s">
        <v>9</v>
      </c>
      <c r="D183" s="310">
        <v>0.5</v>
      </c>
      <c r="E183" s="129">
        <v>80</v>
      </c>
      <c r="F183" s="310">
        <v>0.5</v>
      </c>
      <c r="G183" s="125">
        <v>80</v>
      </c>
      <c r="H183" s="126">
        <v>8</v>
      </c>
      <c r="I183" s="125">
        <v>1200</v>
      </c>
      <c r="J183" s="124"/>
      <c r="K183" s="125"/>
      <c r="L183" s="126"/>
      <c r="M183" s="125"/>
      <c r="N183" s="124"/>
      <c r="O183" s="125"/>
      <c r="P183" s="126"/>
      <c r="Q183" s="127"/>
      <c r="R183" s="126"/>
      <c r="S183" s="274"/>
      <c r="T183" s="263"/>
      <c r="U183" s="274"/>
      <c r="V183" s="126"/>
      <c r="W183" s="274"/>
      <c r="X183" s="263"/>
      <c r="Y183" s="274"/>
      <c r="Z183" s="359"/>
      <c r="AA183" s="274"/>
      <c r="AB183" s="359"/>
      <c r="AC183" s="274"/>
      <c r="AD183" s="387"/>
      <c r="AE183" s="391"/>
      <c r="AF183" s="393"/>
      <c r="AG183" s="274"/>
      <c r="AH183" s="359"/>
      <c r="AI183" s="274"/>
      <c r="AJ183" s="380">
        <f t="shared" si="4"/>
        <v>9</v>
      </c>
      <c r="AK183" s="381">
        <f>IF(ISERR(AL183/AJ183),S!D181,(AL183/AJ183))</f>
        <v>151.11111111111111</v>
      </c>
      <c r="AL183" s="130">
        <f t="shared" si="5"/>
        <v>1360</v>
      </c>
    </row>
    <row r="184" spans="1:38">
      <c r="A184" s="122">
        <v>180</v>
      </c>
      <c r="B184" s="123" t="s">
        <v>159</v>
      </c>
      <c r="C184" s="131" t="s">
        <v>31</v>
      </c>
      <c r="D184" s="310">
        <v>15</v>
      </c>
      <c r="E184" s="129">
        <v>75</v>
      </c>
      <c r="F184" s="310">
        <v>12</v>
      </c>
      <c r="G184" s="125">
        <v>72</v>
      </c>
      <c r="H184" s="126">
        <v>150</v>
      </c>
      <c r="I184" s="125">
        <v>600</v>
      </c>
      <c r="J184" s="124"/>
      <c r="K184" s="125"/>
      <c r="L184" s="126"/>
      <c r="M184" s="125"/>
      <c r="N184" s="124"/>
      <c r="O184" s="125"/>
      <c r="P184" s="126"/>
      <c r="Q184" s="127"/>
      <c r="R184" s="126"/>
      <c r="S184" s="274"/>
      <c r="T184" s="263"/>
      <c r="U184" s="274"/>
      <c r="V184" s="126"/>
      <c r="W184" s="274"/>
      <c r="X184" s="263"/>
      <c r="Y184" s="274"/>
      <c r="Z184" s="359"/>
      <c r="AA184" s="274"/>
      <c r="AB184" s="359"/>
      <c r="AC184" s="274"/>
      <c r="AD184" s="387"/>
      <c r="AE184" s="391"/>
      <c r="AF184" s="393"/>
      <c r="AG184" s="274"/>
      <c r="AH184" s="359"/>
      <c r="AI184" s="274"/>
      <c r="AJ184" s="380">
        <f t="shared" si="4"/>
        <v>177</v>
      </c>
      <c r="AK184" s="381">
        <f>IF(ISERR(AL184/AJ184),S!D182,(AL184/AJ184))</f>
        <v>4.2203389830508478</v>
      </c>
      <c r="AL184" s="130">
        <f t="shared" si="5"/>
        <v>747</v>
      </c>
    </row>
    <row r="185" spans="1:38">
      <c r="A185" s="122">
        <v>181</v>
      </c>
      <c r="B185" s="123" t="s">
        <v>160</v>
      </c>
      <c r="C185" s="131" t="s">
        <v>9</v>
      </c>
      <c r="D185" s="310">
        <v>4</v>
      </c>
      <c r="E185" s="129">
        <v>360</v>
      </c>
      <c r="F185" s="310">
        <v>2</v>
      </c>
      <c r="G185" s="125">
        <v>200</v>
      </c>
      <c r="H185" s="126">
        <v>25</v>
      </c>
      <c r="I185" s="125">
        <v>2000</v>
      </c>
      <c r="J185" s="124"/>
      <c r="K185" s="125"/>
      <c r="L185" s="126"/>
      <c r="M185" s="125"/>
      <c r="N185" s="124"/>
      <c r="O185" s="125"/>
      <c r="P185" s="126"/>
      <c r="Q185" s="127"/>
      <c r="R185" s="126"/>
      <c r="S185" s="274"/>
      <c r="T185" s="263"/>
      <c r="U185" s="274"/>
      <c r="V185" s="126"/>
      <c r="W185" s="274"/>
      <c r="X185" s="263"/>
      <c r="Y185" s="274"/>
      <c r="Z185" s="359"/>
      <c r="AA185" s="274"/>
      <c r="AB185" s="359"/>
      <c r="AC185" s="274"/>
      <c r="AD185" s="387"/>
      <c r="AE185" s="391"/>
      <c r="AF185" s="393"/>
      <c r="AG185" s="274"/>
      <c r="AH185" s="359"/>
      <c r="AI185" s="274"/>
      <c r="AJ185" s="380">
        <f t="shared" si="4"/>
        <v>31</v>
      </c>
      <c r="AK185" s="381">
        <f>IF(ISERR(AL185/AJ185),S!D183,(AL185/AJ185))</f>
        <v>82.58064516129032</v>
      </c>
      <c r="AL185" s="130">
        <f t="shared" si="5"/>
        <v>2560</v>
      </c>
    </row>
    <row r="186" spans="1:38">
      <c r="A186" s="122">
        <v>182</v>
      </c>
      <c r="B186" s="123" t="s">
        <v>161</v>
      </c>
      <c r="C186" s="131" t="s">
        <v>9</v>
      </c>
      <c r="D186" s="310">
        <v>1</v>
      </c>
      <c r="E186" s="129">
        <v>70</v>
      </c>
      <c r="F186" s="310">
        <v>0.5</v>
      </c>
      <c r="G186" s="125">
        <v>30</v>
      </c>
      <c r="H186" s="126">
        <v>5</v>
      </c>
      <c r="I186" s="125">
        <v>350</v>
      </c>
      <c r="J186" s="124"/>
      <c r="K186" s="125"/>
      <c r="L186" s="126"/>
      <c r="M186" s="125"/>
      <c r="N186" s="124"/>
      <c r="O186" s="125"/>
      <c r="P186" s="126"/>
      <c r="Q186" s="127"/>
      <c r="R186" s="126"/>
      <c r="S186" s="274"/>
      <c r="T186" s="263"/>
      <c r="U186" s="274"/>
      <c r="V186" s="126"/>
      <c r="W186" s="274"/>
      <c r="X186" s="263"/>
      <c r="Y186" s="274"/>
      <c r="Z186" s="359"/>
      <c r="AA186" s="274"/>
      <c r="AB186" s="359"/>
      <c r="AC186" s="274"/>
      <c r="AD186" s="387"/>
      <c r="AE186" s="391"/>
      <c r="AF186" s="393"/>
      <c r="AG186" s="274"/>
      <c r="AH186" s="359"/>
      <c r="AI186" s="274"/>
      <c r="AJ186" s="380">
        <f t="shared" si="4"/>
        <v>6.5</v>
      </c>
      <c r="AK186" s="381">
        <f>IF(ISERR(AL186/AJ186),S!D184,(AL186/AJ186))</f>
        <v>69.230769230769226</v>
      </c>
      <c r="AL186" s="130">
        <f t="shared" si="5"/>
        <v>450</v>
      </c>
    </row>
    <row r="187" spans="1:38">
      <c r="A187" s="122">
        <v>183</v>
      </c>
      <c r="B187" s="123" t="s">
        <v>162</v>
      </c>
      <c r="C187" s="131" t="s">
        <v>9</v>
      </c>
      <c r="D187" s="310"/>
      <c r="E187" s="129"/>
      <c r="F187" s="310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4"/>
      <c r="T187" s="263"/>
      <c r="U187" s="274"/>
      <c r="V187" s="126"/>
      <c r="W187" s="274"/>
      <c r="X187" s="263"/>
      <c r="Y187" s="274"/>
      <c r="Z187" s="359"/>
      <c r="AA187" s="274"/>
      <c r="AB187" s="359"/>
      <c r="AC187" s="274"/>
      <c r="AD187" s="387"/>
      <c r="AE187" s="391"/>
      <c r="AF187" s="393"/>
      <c r="AG187" s="274"/>
      <c r="AH187" s="359"/>
      <c r="AI187" s="274"/>
      <c r="AJ187" s="380">
        <f t="shared" si="4"/>
        <v>0</v>
      </c>
      <c r="AK187" s="381">
        <f>IF(ISERR(AL187/AJ187),S!D185,(AL187/AJ187))</f>
        <v>51.666666666666664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>
        <v>3</v>
      </c>
      <c r="G188" s="125">
        <v>210</v>
      </c>
      <c r="H188" s="126"/>
      <c r="I188" s="125"/>
      <c r="J188" s="124"/>
      <c r="K188" s="125"/>
      <c r="L188" s="126"/>
      <c r="M188" s="125"/>
      <c r="N188" s="124"/>
      <c r="O188" s="125"/>
      <c r="P188" s="126"/>
      <c r="Q188" s="127"/>
      <c r="R188" s="126"/>
      <c r="S188" s="274"/>
      <c r="T188" s="263"/>
      <c r="U188" s="274"/>
      <c r="V188" s="126"/>
      <c r="W188" s="274"/>
      <c r="X188" s="263"/>
      <c r="Y188" s="274"/>
      <c r="Z188" s="359"/>
      <c r="AA188" s="274"/>
      <c r="AB188" s="359"/>
      <c r="AC188" s="274"/>
      <c r="AD188" s="387"/>
      <c r="AE188" s="391"/>
      <c r="AF188" s="393"/>
      <c r="AG188" s="274"/>
      <c r="AH188" s="359"/>
      <c r="AI188" s="274"/>
      <c r="AJ188" s="380">
        <f t="shared" si="4"/>
        <v>3</v>
      </c>
      <c r="AK188" s="381">
        <f>IF(ISERR(AL188/AJ188),S!D186,(AL188/AJ188))</f>
        <v>70</v>
      </c>
      <c r="AL188" s="130">
        <f t="shared" si="5"/>
        <v>210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/>
      <c r="G189" s="125"/>
      <c r="H189" s="126"/>
      <c r="I189" s="125"/>
      <c r="J189" s="124"/>
      <c r="K189" s="125"/>
      <c r="L189" s="126"/>
      <c r="M189" s="125"/>
      <c r="N189" s="124"/>
      <c r="O189" s="125"/>
      <c r="P189" s="126"/>
      <c r="Q189" s="127"/>
      <c r="R189" s="126"/>
      <c r="S189" s="274"/>
      <c r="T189" s="263"/>
      <c r="U189" s="274"/>
      <c r="V189" s="126"/>
      <c r="W189" s="274"/>
      <c r="X189" s="263"/>
      <c r="Y189" s="274"/>
      <c r="Z189" s="359"/>
      <c r="AA189" s="274"/>
      <c r="AB189" s="359"/>
      <c r="AC189" s="274"/>
      <c r="AD189" s="387"/>
      <c r="AE189" s="391"/>
      <c r="AF189" s="393"/>
      <c r="AG189" s="274"/>
      <c r="AH189" s="359"/>
      <c r="AI189" s="274"/>
      <c r="AJ189" s="380">
        <f t="shared" si="4"/>
        <v>0</v>
      </c>
      <c r="AK189" s="381">
        <f>IF(ISERR(AL189/AJ189),S!D187,(AL189/AJ189))</f>
        <v>45.555555555555557</v>
      </c>
      <c r="AL189" s="130">
        <f t="shared" si="5"/>
        <v>0</v>
      </c>
    </row>
    <row r="190" spans="1:38">
      <c r="A190" s="122">
        <v>186</v>
      </c>
      <c r="B190" s="123" t="s">
        <v>330</v>
      </c>
      <c r="C190" s="131" t="s">
        <v>31</v>
      </c>
      <c r="D190" s="310"/>
      <c r="E190" s="129"/>
      <c r="F190" s="310">
        <v>32</v>
      </c>
      <c r="G190" s="125">
        <v>192</v>
      </c>
      <c r="H190" s="126">
        <v>24</v>
      </c>
      <c r="I190" s="125">
        <v>120</v>
      </c>
      <c r="J190" s="124"/>
      <c r="K190" s="125"/>
      <c r="L190" s="126"/>
      <c r="M190" s="125"/>
      <c r="N190" s="124"/>
      <c r="O190" s="125"/>
      <c r="P190" s="126"/>
      <c r="Q190" s="127"/>
      <c r="R190" s="126"/>
      <c r="S190" s="274"/>
      <c r="T190" s="263"/>
      <c r="U190" s="274"/>
      <c r="V190" s="126"/>
      <c r="W190" s="274"/>
      <c r="X190" s="263"/>
      <c r="Y190" s="274"/>
      <c r="Z190" s="359"/>
      <c r="AA190" s="274"/>
      <c r="AB190" s="359"/>
      <c r="AC190" s="274"/>
      <c r="AD190" s="387"/>
      <c r="AE190" s="391"/>
      <c r="AF190" s="393"/>
      <c r="AG190" s="274"/>
      <c r="AH190" s="359"/>
      <c r="AI190" s="274"/>
      <c r="AJ190" s="380">
        <f t="shared" si="4"/>
        <v>56</v>
      </c>
      <c r="AK190" s="381">
        <f>IF(ISERR(AL190/AJ190),S!D188,(AL190/AJ190))</f>
        <v>5.5714285714285712</v>
      </c>
      <c r="AL190" s="130">
        <f t="shared" si="5"/>
        <v>312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59"/>
      <c r="AA191" s="274"/>
      <c r="AB191" s="359"/>
      <c r="AC191" s="274"/>
      <c r="AD191" s="387"/>
      <c r="AE191" s="391"/>
      <c r="AF191" s="393"/>
      <c r="AG191" s="274"/>
      <c r="AH191" s="359"/>
      <c r="AI191" s="274"/>
      <c r="AJ191" s="380">
        <f t="shared" si="4"/>
        <v>0</v>
      </c>
      <c r="AK191" s="381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>
        <v>30</v>
      </c>
      <c r="G192" s="125">
        <v>390</v>
      </c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/>
      <c r="S192" s="274"/>
      <c r="T192" s="263"/>
      <c r="U192" s="274"/>
      <c r="V192" s="126"/>
      <c r="W192" s="274"/>
      <c r="X192" s="263"/>
      <c r="Y192" s="274"/>
      <c r="Z192" s="359"/>
      <c r="AA192" s="274"/>
      <c r="AB192" s="359"/>
      <c r="AC192" s="274"/>
      <c r="AD192" s="387"/>
      <c r="AE192" s="391"/>
      <c r="AF192" s="393"/>
      <c r="AG192" s="274"/>
      <c r="AH192" s="359"/>
      <c r="AI192" s="274"/>
      <c r="AJ192" s="380">
        <f t="shared" si="4"/>
        <v>30</v>
      </c>
      <c r="AK192" s="381">
        <f>IF(ISERR(AL192/AJ192),S!D190,(AL192/AJ192))</f>
        <v>13</v>
      </c>
      <c r="AL192" s="130">
        <f t="shared" si="5"/>
        <v>390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59"/>
      <c r="AA193" s="274"/>
      <c r="AB193" s="359"/>
      <c r="AC193" s="274"/>
      <c r="AD193" s="387"/>
      <c r="AE193" s="391"/>
      <c r="AF193" s="393"/>
      <c r="AG193" s="274"/>
      <c r="AH193" s="359"/>
      <c r="AI193" s="274"/>
      <c r="AJ193" s="380">
        <f t="shared" si="4"/>
        <v>0</v>
      </c>
      <c r="AK193" s="381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59"/>
      <c r="AA194" s="274"/>
      <c r="AB194" s="359"/>
      <c r="AC194" s="274"/>
      <c r="AD194" s="387"/>
      <c r="AE194" s="391"/>
      <c r="AF194" s="393"/>
      <c r="AG194" s="274"/>
      <c r="AH194" s="359"/>
      <c r="AI194" s="274"/>
      <c r="AJ194" s="380">
        <f t="shared" si="4"/>
        <v>0</v>
      </c>
      <c r="AK194" s="381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/>
      <c r="E195" s="129"/>
      <c r="F195" s="310">
        <v>7</v>
      </c>
      <c r="G195" s="125">
        <v>280</v>
      </c>
      <c r="H195" s="126"/>
      <c r="I195" s="125"/>
      <c r="J195" s="124"/>
      <c r="K195" s="125"/>
      <c r="L195" s="126"/>
      <c r="M195" s="125"/>
      <c r="N195" s="124"/>
      <c r="O195" s="125"/>
      <c r="P195" s="126"/>
      <c r="Q195" s="127"/>
      <c r="R195" s="126"/>
      <c r="S195" s="274"/>
      <c r="T195" s="263"/>
      <c r="U195" s="274"/>
      <c r="V195" s="126"/>
      <c r="W195" s="274"/>
      <c r="X195" s="263"/>
      <c r="Y195" s="274"/>
      <c r="Z195" s="359"/>
      <c r="AA195" s="274"/>
      <c r="AB195" s="359"/>
      <c r="AC195" s="274"/>
      <c r="AD195" s="387"/>
      <c r="AE195" s="391"/>
      <c r="AF195" s="393"/>
      <c r="AG195" s="274"/>
      <c r="AH195" s="359"/>
      <c r="AI195" s="274"/>
      <c r="AJ195" s="380">
        <f t="shared" si="4"/>
        <v>7</v>
      </c>
      <c r="AK195" s="381">
        <f>IF(ISERR(AL195/AJ195),S!D193,(AL195/AJ195))</f>
        <v>40</v>
      </c>
      <c r="AL195" s="130">
        <f t="shared" si="5"/>
        <v>280</v>
      </c>
    </row>
    <row r="196" spans="1:38">
      <c r="A196" s="122">
        <v>192</v>
      </c>
      <c r="B196" s="123" t="s">
        <v>169</v>
      </c>
      <c r="C196" s="131" t="s">
        <v>9</v>
      </c>
      <c r="D196" s="310"/>
      <c r="E196" s="129"/>
      <c r="F196" s="310"/>
      <c r="G196" s="125"/>
      <c r="H196" s="126"/>
      <c r="I196" s="125"/>
      <c r="J196" s="124"/>
      <c r="K196" s="125"/>
      <c r="L196" s="126"/>
      <c r="M196" s="125"/>
      <c r="N196" s="124"/>
      <c r="O196" s="125"/>
      <c r="P196" s="126"/>
      <c r="Q196" s="127"/>
      <c r="R196" s="126"/>
      <c r="S196" s="274"/>
      <c r="T196" s="263"/>
      <c r="U196" s="274"/>
      <c r="V196" s="126"/>
      <c r="W196" s="274"/>
      <c r="X196" s="263"/>
      <c r="Y196" s="274"/>
      <c r="Z196" s="359"/>
      <c r="AA196" s="274"/>
      <c r="AB196" s="359"/>
      <c r="AC196" s="274"/>
      <c r="AD196" s="387"/>
      <c r="AE196" s="391"/>
      <c r="AF196" s="393"/>
      <c r="AG196" s="274"/>
      <c r="AH196" s="359"/>
      <c r="AI196" s="274"/>
      <c r="AJ196" s="380">
        <f t="shared" si="4"/>
        <v>0</v>
      </c>
      <c r="AK196" s="381">
        <f>IF(ISERR(AL196/AJ196),S!D194,(AL196/AJ196))</f>
        <v>23.212560386473431</v>
      </c>
      <c r="AL196" s="130">
        <f t="shared" si="5"/>
        <v>0</v>
      </c>
    </row>
    <row r="197" spans="1:38">
      <c r="A197" s="122">
        <v>193</v>
      </c>
      <c r="B197" s="123" t="s">
        <v>332</v>
      </c>
      <c r="C197" s="131" t="s">
        <v>9</v>
      </c>
      <c r="D197" s="310">
        <v>5</v>
      </c>
      <c r="E197" s="129">
        <v>100</v>
      </c>
      <c r="F197" s="310"/>
      <c r="G197" s="125"/>
      <c r="H197" s="126">
        <v>5</v>
      </c>
      <c r="I197" s="125">
        <v>100</v>
      </c>
      <c r="J197" s="124"/>
      <c r="K197" s="125"/>
      <c r="L197" s="126"/>
      <c r="M197" s="125"/>
      <c r="N197" s="124"/>
      <c r="O197" s="125"/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59"/>
      <c r="AA197" s="274"/>
      <c r="AB197" s="359"/>
      <c r="AC197" s="274"/>
      <c r="AD197" s="387"/>
      <c r="AE197" s="391"/>
      <c r="AF197" s="393"/>
      <c r="AG197" s="274"/>
      <c r="AH197" s="359"/>
      <c r="AI197" s="274"/>
      <c r="AJ197" s="380">
        <f t="shared" si="4"/>
        <v>10</v>
      </c>
      <c r="AK197" s="381">
        <f>IF(ISERR(AL197/AJ197),S!D195,(AL197/AJ197))</f>
        <v>20</v>
      </c>
      <c r="AL197" s="130">
        <f t="shared" si="5"/>
        <v>200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59"/>
      <c r="AA198" s="274"/>
      <c r="AB198" s="359"/>
      <c r="AC198" s="274"/>
      <c r="AD198" s="387"/>
      <c r="AE198" s="391"/>
      <c r="AF198" s="393"/>
      <c r="AG198" s="274"/>
      <c r="AH198" s="359"/>
      <c r="AI198" s="274"/>
      <c r="AJ198" s="380">
        <f t="shared" ref="AJ198:AJ254" si="6">R198+P198+N198+L198+J198+H198+F198+D198+T198+V198+X198+Z198+AB198+AD198+AF198+AH198</f>
        <v>0</v>
      </c>
      <c r="AK198" s="381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>
        <v>1</v>
      </c>
      <c r="E199" s="129">
        <v>130</v>
      </c>
      <c r="F199" s="310">
        <v>0.5</v>
      </c>
      <c r="G199" s="125">
        <v>65</v>
      </c>
      <c r="H199" s="126">
        <v>3</v>
      </c>
      <c r="I199" s="125">
        <v>360</v>
      </c>
      <c r="J199" s="124"/>
      <c r="K199" s="125"/>
      <c r="L199" s="126"/>
      <c r="M199" s="125"/>
      <c r="N199" s="124"/>
      <c r="O199" s="125"/>
      <c r="P199" s="126"/>
      <c r="Q199" s="127"/>
      <c r="R199" s="126"/>
      <c r="S199" s="274"/>
      <c r="T199" s="263"/>
      <c r="U199" s="274"/>
      <c r="V199" s="126"/>
      <c r="W199" s="274"/>
      <c r="X199" s="263"/>
      <c r="Y199" s="274"/>
      <c r="Z199" s="359"/>
      <c r="AA199" s="274"/>
      <c r="AB199" s="359"/>
      <c r="AC199" s="274"/>
      <c r="AD199" s="387"/>
      <c r="AE199" s="391"/>
      <c r="AF199" s="393"/>
      <c r="AG199" s="274"/>
      <c r="AH199" s="359"/>
      <c r="AI199" s="274"/>
      <c r="AJ199" s="380">
        <f t="shared" si="6"/>
        <v>4.5</v>
      </c>
      <c r="AK199" s="381">
        <f>IF(ISERR(AL199/AJ199),S!D197,(AL199/AJ199))</f>
        <v>123.33333333333333</v>
      </c>
      <c r="AL199" s="130">
        <f t="shared" si="7"/>
        <v>555</v>
      </c>
    </row>
    <row r="200" spans="1:38">
      <c r="A200" s="122">
        <v>196</v>
      </c>
      <c r="B200" s="123" t="s">
        <v>280</v>
      </c>
      <c r="C200" s="131" t="s">
        <v>9</v>
      </c>
      <c r="D200" s="310">
        <v>0.5</v>
      </c>
      <c r="E200" s="129">
        <v>70</v>
      </c>
      <c r="F200" s="310">
        <v>0.5</v>
      </c>
      <c r="G200" s="125">
        <v>100</v>
      </c>
      <c r="H200" s="126">
        <v>2.5</v>
      </c>
      <c r="I200" s="125">
        <v>375</v>
      </c>
      <c r="J200" s="124"/>
      <c r="K200" s="125"/>
      <c r="L200" s="126"/>
      <c r="M200" s="125"/>
      <c r="N200" s="124"/>
      <c r="O200" s="125"/>
      <c r="P200" s="126"/>
      <c r="Q200" s="127"/>
      <c r="R200" s="126"/>
      <c r="S200" s="274"/>
      <c r="T200" s="263"/>
      <c r="U200" s="274"/>
      <c r="V200" s="126"/>
      <c r="W200" s="274"/>
      <c r="X200" s="263"/>
      <c r="Y200" s="274"/>
      <c r="Z200" s="359"/>
      <c r="AA200" s="274"/>
      <c r="AB200" s="359"/>
      <c r="AC200" s="274"/>
      <c r="AD200" s="387"/>
      <c r="AE200" s="391"/>
      <c r="AF200" s="393"/>
      <c r="AG200" s="274"/>
      <c r="AH200" s="359"/>
      <c r="AI200" s="274"/>
      <c r="AJ200" s="380">
        <f t="shared" si="6"/>
        <v>3.5</v>
      </c>
      <c r="AK200" s="381">
        <f>IF(ISERR(AL200/AJ200),S!D198,(AL200/AJ200))</f>
        <v>155.71428571428572</v>
      </c>
      <c r="AL200" s="130">
        <f t="shared" si="7"/>
        <v>545</v>
      </c>
    </row>
    <row r="201" spans="1:38">
      <c r="A201" s="122">
        <v>197</v>
      </c>
      <c r="B201" s="123" t="s">
        <v>281</v>
      </c>
      <c r="C201" s="131" t="s">
        <v>9</v>
      </c>
      <c r="D201" s="310"/>
      <c r="E201" s="129"/>
      <c r="F201" s="310"/>
      <c r="G201" s="125"/>
      <c r="H201" s="126">
        <v>1</v>
      </c>
      <c r="I201" s="125">
        <v>220</v>
      </c>
      <c r="J201" s="124"/>
      <c r="K201" s="125"/>
      <c r="L201" s="126"/>
      <c r="M201" s="125"/>
      <c r="N201" s="124"/>
      <c r="O201" s="125"/>
      <c r="P201" s="126"/>
      <c r="Q201" s="127"/>
      <c r="R201" s="126"/>
      <c r="S201" s="274"/>
      <c r="T201" s="263"/>
      <c r="U201" s="274"/>
      <c r="V201" s="126"/>
      <c r="W201" s="274"/>
      <c r="X201" s="263"/>
      <c r="Y201" s="274"/>
      <c r="Z201" s="359"/>
      <c r="AA201" s="274"/>
      <c r="AB201" s="359"/>
      <c r="AC201" s="274"/>
      <c r="AD201" s="387"/>
      <c r="AE201" s="391"/>
      <c r="AF201" s="393"/>
      <c r="AG201" s="274"/>
      <c r="AH201" s="359"/>
      <c r="AI201" s="274"/>
      <c r="AJ201" s="380">
        <f t="shared" si="6"/>
        <v>1</v>
      </c>
      <c r="AK201" s="381">
        <f>IF(ISERR(AL201/AJ201),S!D199,(AL201/AJ201))</f>
        <v>220</v>
      </c>
      <c r="AL201" s="130">
        <f t="shared" si="7"/>
        <v>220</v>
      </c>
    </row>
    <row r="202" spans="1:38">
      <c r="A202" s="122">
        <v>198</v>
      </c>
      <c r="B202" s="123" t="s">
        <v>329</v>
      </c>
      <c r="C202" s="131" t="s">
        <v>9</v>
      </c>
      <c r="D202" s="310"/>
      <c r="E202" s="129"/>
      <c r="F202" s="310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59"/>
      <c r="AA202" s="274"/>
      <c r="AB202" s="359"/>
      <c r="AC202" s="274"/>
      <c r="AD202" s="387"/>
      <c r="AE202" s="391"/>
      <c r="AF202" s="393"/>
      <c r="AG202" s="274"/>
      <c r="AH202" s="359"/>
      <c r="AI202" s="274"/>
      <c r="AJ202" s="380">
        <f t="shared" si="6"/>
        <v>0</v>
      </c>
      <c r="AK202" s="381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59"/>
      <c r="AA203" s="274"/>
      <c r="AB203" s="359"/>
      <c r="AC203" s="274"/>
      <c r="AD203" s="387"/>
      <c r="AE203" s="391"/>
      <c r="AF203" s="393"/>
      <c r="AG203" s="274"/>
      <c r="AH203" s="359"/>
      <c r="AI203" s="274"/>
      <c r="AJ203" s="380">
        <f t="shared" si="6"/>
        <v>0</v>
      </c>
      <c r="AK203" s="381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59"/>
      <c r="AA204" s="274"/>
      <c r="AB204" s="359"/>
      <c r="AC204" s="274"/>
      <c r="AD204" s="387"/>
      <c r="AE204" s="391"/>
      <c r="AF204" s="393"/>
      <c r="AG204" s="274"/>
      <c r="AH204" s="359"/>
      <c r="AI204" s="274"/>
      <c r="AJ204" s="380">
        <f t="shared" si="6"/>
        <v>0</v>
      </c>
      <c r="AK204" s="381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/>
      <c r="E205" s="129"/>
      <c r="F205" s="310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4"/>
      <c r="T205" s="263"/>
      <c r="U205" s="274"/>
      <c r="V205" s="126"/>
      <c r="W205" s="274"/>
      <c r="X205" s="263"/>
      <c r="Y205" s="274"/>
      <c r="Z205" s="359"/>
      <c r="AA205" s="274"/>
      <c r="AB205" s="359"/>
      <c r="AC205" s="274"/>
      <c r="AD205" s="387"/>
      <c r="AE205" s="391"/>
      <c r="AF205" s="393"/>
      <c r="AG205" s="274"/>
      <c r="AH205" s="359"/>
      <c r="AI205" s="274"/>
      <c r="AJ205" s="380">
        <f t="shared" si="6"/>
        <v>0</v>
      </c>
      <c r="AK205" s="381">
        <f>IF(ISERR(AL205/AJ205),S!D203,(AL205/AJ205))</f>
        <v>40</v>
      </c>
      <c r="AL205" s="130">
        <f t="shared" si="7"/>
        <v>0</v>
      </c>
    </row>
    <row r="206" spans="1:38">
      <c r="A206" s="122">
        <v>202</v>
      </c>
      <c r="B206" s="123" t="s">
        <v>172</v>
      </c>
      <c r="C206" s="131" t="s">
        <v>9</v>
      </c>
      <c r="D206" s="310"/>
      <c r="E206" s="129"/>
      <c r="F206" s="310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59"/>
      <c r="AA206" s="274"/>
      <c r="AB206" s="359"/>
      <c r="AC206" s="274"/>
      <c r="AD206" s="387"/>
      <c r="AE206" s="391"/>
      <c r="AF206" s="393"/>
      <c r="AG206" s="274"/>
      <c r="AH206" s="359"/>
      <c r="AI206" s="274"/>
      <c r="AJ206" s="380">
        <f t="shared" si="6"/>
        <v>0</v>
      </c>
      <c r="AK206" s="381">
        <f>IF(ISERR(AL206/AJ206),S!D204,(AL206/AJ206))</f>
        <v>39.375</v>
      </c>
      <c r="AL206" s="130">
        <f t="shared" si="7"/>
        <v>0</v>
      </c>
    </row>
    <row r="207" spans="1:38">
      <c r="A207" s="122">
        <v>203</v>
      </c>
      <c r="B207" s="123" t="s">
        <v>173</v>
      </c>
      <c r="C207" s="131" t="s">
        <v>9</v>
      </c>
      <c r="D207" s="310"/>
      <c r="E207" s="129"/>
      <c r="F207" s="310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59"/>
      <c r="AA207" s="274"/>
      <c r="AB207" s="359"/>
      <c r="AC207" s="274"/>
      <c r="AD207" s="387"/>
      <c r="AE207" s="391"/>
      <c r="AF207" s="393"/>
      <c r="AG207" s="274"/>
      <c r="AH207" s="359"/>
      <c r="AI207" s="274"/>
      <c r="AJ207" s="380">
        <f t="shared" si="6"/>
        <v>0</v>
      </c>
      <c r="AK207" s="381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0">
        <v>5</v>
      </c>
      <c r="E208" s="129">
        <v>200</v>
      </c>
      <c r="F208" s="310"/>
      <c r="G208" s="125"/>
      <c r="H208" s="126"/>
      <c r="I208" s="125"/>
      <c r="J208" s="124"/>
      <c r="K208" s="125"/>
      <c r="L208" s="126"/>
      <c r="M208" s="125"/>
      <c r="N208" s="124"/>
      <c r="O208" s="125"/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59"/>
      <c r="AA208" s="274"/>
      <c r="AB208" s="359"/>
      <c r="AC208" s="274"/>
      <c r="AD208" s="387"/>
      <c r="AE208" s="391"/>
      <c r="AF208" s="393"/>
      <c r="AG208" s="274"/>
      <c r="AH208" s="359"/>
      <c r="AI208" s="274"/>
      <c r="AJ208" s="380">
        <f t="shared" si="6"/>
        <v>5</v>
      </c>
      <c r="AK208" s="381">
        <f>IF(ISERR(AL208/AJ208),S!D206,(AL208/AJ208))</f>
        <v>40</v>
      </c>
      <c r="AL208" s="130">
        <f t="shared" si="7"/>
        <v>200</v>
      </c>
    </row>
    <row r="209" spans="1:38">
      <c r="A209" s="122">
        <v>205</v>
      </c>
      <c r="B209" s="123" t="s">
        <v>175</v>
      </c>
      <c r="C209" s="131" t="s">
        <v>9</v>
      </c>
      <c r="D209" s="310">
        <v>10</v>
      </c>
      <c r="E209" s="129">
        <v>600</v>
      </c>
      <c r="F209" s="310"/>
      <c r="G209" s="125"/>
      <c r="H209" s="126"/>
      <c r="I209" s="125"/>
      <c r="J209" s="124"/>
      <c r="K209" s="125"/>
      <c r="L209" s="126"/>
      <c r="M209" s="125"/>
      <c r="N209" s="124"/>
      <c r="O209" s="125"/>
      <c r="P209" s="126"/>
      <c r="Q209" s="127"/>
      <c r="R209" s="126"/>
      <c r="S209" s="274"/>
      <c r="T209" s="263"/>
      <c r="U209" s="274"/>
      <c r="V209" s="126"/>
      <c r="W209" s="274"/>
      <c r="X209" s="263"/>
      <c r="Y209" s="274"/>
      <c r="Z209" s="359"/>
      <c r="AA209" s="274"/>
      <c r="AB209" s="359"/>
      <c r="AC209" s="274"/>
      <c r="AD209" s="387"/>
      <c r="AE209" s="391"/>
      <c r="AF209" s="393"/>
      <c r="AG209" s="274"/>
      <c r="AH209" s="359"/>
      <c r="AI209" s="274"/>
      <c r="AJ209" s="380">
        <f t="shared" si="6"/>
        <v>10</v>
      </c>
      <c r="AK209" s="381">
        <f>IF(ISERR(AL209/AJ209),S!D207,(AL209/AJ209))</f>
        <v>60</v>
      </c>
      <c r="AL209" s="130">
        <f t="shared" si="7"/>
        <v>600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59"/>
      <c r="AA210" s="274"/>
      <c r="AB210" s="359"/>
      <c r="AC210" s="274"/>
      <c r="AD210" s="387"/>
      <c r="AE210" s="391"/>
      <c r="AF210" s="393"/>
      <c r="AG210" s="274"/>
      <c r="AH210" s="359"/>
      <c r="AI210" s="274"/>
      <c r="AJ210" s="380">
        <f t="shared" si="6"/>
        <v>0</v>
      </c>
      <c r="AK210" s="381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59"/>
      <c r="AA211" s="274"/>
      <c r="AB211" s="359"/>
      <c r="AC211" s="274"/>
      <c r="AD211" s="387"/>
      <c r="AE211" s="391"/>
      <c r="AF211" s="393"/>
      <c r="AG211" s="274"/>
      <c r="AH211" s="359"/>
      <c r="AI211" s="274"/>
      <c r="AJ211" s="380">
        <f t="shared" si="6"/>
        <v>0</v>
      </c>
      <c r="AK211" s="381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59"/>
      <c r="AA212" s="274"/>
      <c r="AB212" s="359"/>
      <c r="AC212" s="274"/>
      <c r="AD212" s="387"/>
      <c r="AE212" s="391"/>
      <c r="AF212" s="393"/>
      <c r="AG212" s="274"/>
      <c r="AH212" s="359"/>
      <c r="AI212" s="274"/>
      <c r="AJ212" s="380">
        <f t="shared" si="6"/>
        <v>0</v>
      </c>
      <c r="AK212" s="381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200</v>
      </c>
      <c r="J213" s="124"/>
      <c r="K213" s="125"/>
      <c r="L213" s="126"/>
      <c r="M213" s="125"/>
      <c r="N213" s="124"/>
      <c r="O213" s="125"/>
      <c r="P213" s="126"/>
      <c r="Q213" s="127"/>
      <c r="R213" s="126"/>
      <c r="S213" s="274"/>
      <c r="T213" s="263"/>
      <c r="U213" s="274"/>
      <c r="V213" s="126"/>
      <c r="W213" s="274"/>
      <c r="X213" s="263"/>
      <c r="Y213" s="274"/>
      <c r="Z213" s="359"/>
      <c r="AA213" s="274"/>
      <c r="AB213" s="359"/>
      <c r="AC213" s="274"/>
      <c r="AD213" s="387"/>
      <c r="AE213" s="391"/>
      <c r="AF213" s="393"/>
      <c r="AG213" s="274"/>
      <c r="AH213" s="359"/>
      <c r="AI213" s="274"/>
      <c r="AJ213" s="380">
        <f t="shared" si="6"/>
        <v>5</v>
      </c>
      <c r="AK213" s="381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4"/>
      <c r="T214" s="263"/>
      <c r="U214" s="274"/>
      <c r="V214" s="126"/>
      <c r="W214" s="274"/>
      <c r="X214" s="263"/>
      <c r="Y214" s="274"/>
      <c r="Z214" s="359"/>
      <c r="AA214" s="274"/>
      <c r="AB214" s="359"/>
      <c r="AC214" s="274"/>
      <c r="AD214" s="387"/>
      <c r="AE214" s="391"/>
      <c r="AF214" s="393"/>
      <c r="AG214" s="274"/>
      <c r="AH214" s="359"/>
      <c r="AI214" s="274"/>
      <c r="AJ214" s="380">
        <f t="shared" si="6"/>
        <v>0</v>
      </c>
      <c r="AK214" s="381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59"/>
      <c r="AA215" s="274"/>
      <c r="AB215" s="359"/>
      <c r="AC215" s="274"/>
      <c r="AD215" s="387"/>
      <c r="AE215" s="391"/>
      <c r="AF215" s="393"/>
      <c r="AG215" s="274"/>
      <c r="AH215" s="359"/>
      <c r="AI215" s="274"/>
      <c r="AJ215" s="380">
        <f t="shared" si="6"/>
        <v>0</v>
      </c>
      <c r="AK215" s="381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1</v>
      </c>
      <c r="E216" s="129">
        <v>60</v>
      </c>
      <c r="F216" s="310"/>
      <c r="G216" s="125"/>
      <c r="H216" s="126">
        <v>25</v>
      </c>
      <c r="I216" s="125">
        <v>1500</v>
      </c>
      <c r="J216" s="124"/>
      <c r="K216" s="125"/>
      <c r="L216" s="126"/>
      <c r="M216" s="125"/>
      <c r="N216" s="124"/>
      <c r="O216" s="125"/>
      <c r="P216" s="126"/>
      <c r="Q216" s="127"/>
      <c r="R216" s="126"/>
      <c r="S216" s="274"/>
      <c r="T216" s="263"/>
      <c r="U216" s="274"/>
      <c r="V216" s="126"/>
      <c r="W216" s="274"/>
      <c r="X216" s="263"/>
      <c r="Y216" s="274"/>
      <c r="Z216" s="359"/>
      <c r="AA216" s="274"/>
      <c r="AB216" s="359"/>
      <c r="AC216" s="274"/>
      <c r="AD216" s="387"/>
      <c r="AE216" s="391"/>
      <c r="AF216" s="393"/>
      <c r="AG216" s="274"/>
      <c r="AH216" s="359"/>
      <c r="AI216" s="274"/>
      <c r="AJ216" s="380">
        <f t="shared" si="6"/>
        <v>26</v>
      </c>
      <c r="AK216" s="381">
        <f>IF(ISERR(AL216/AJ216),S!D214,(AL216/AJ216))</f>
        <v>60</v>
      </c>
      <c r="AL216" s="130">
        <f t="shared" si="7"/>
        <v>1560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59"/>
      <c r="AA217" s="274"/>
      <c r="AB217" s="359"/>
      <c r="AC217" s="274"/>
      <c r="AD217" s="387"/>
      <c r="AE217" s="391"/>
      <c r="AF217" s="393"/>
      <c r="AG217" s="274"/>
      <c r="AH217" s="359"/>
      <c r="AI217" s="274"/>
      <c r="AJ217" s="380">
        <f t="shared" si="6"/>
        <v>0</v>
      </c>
      <c r="AK217" s="381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59"/>
      <c r="AA218" s="274"/>
      <c r="AB218" s="359"/>
      <c r="AC218" s="274"/>
      <c r="AD218" s="387"/>
      <c r="AE218" s="391"/>
      <c r="AF218" s="393"/>
      <c r="AG218" s="274"/>
      <c r="AH218" s="359"/>
      <c r="AI218" s="274"/>
      <c r="AJ218" s="380">
        <f t="shared" si="6"/>
        <v>0</v>
      </c>
      <c r="AK218" s="381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59"/>
      <c r="AA219" s="274"/>
      <c r="AB219" s="359"/>
      <c r="AC219" s="274"/>
      <c r="AD219" s="387"/>
      <c r="AE219" s="391"/>
      <c r="AF219" s="393"/>
      <c r="AG219" s="274"/>
      <c r="AH219" s="359"/>
      <c r="AI219" s="274"/>
      <c r="AJ219" s="380">
        <f t="shared" si="6"/>
        <v>0</v>
      </c>
      <c r="AK219" s="381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4"/>
      <c r="T220" s="263"/>
      <c r="U220" s="274"/>
      <c r="V220" s="126"/>
      <c r="W220" s="274"/>
      <c r="X220" s="263"/>
      <c r="Y220" s="274"/>
      <c r="Z220" s="359"/>
      <c r="AA220" s="274"/>
      <c r="AB220" s="359"/>
      <c r="AC220" s="274"/>
      <c r="AD220" s="387"/>
      <c r="AE220" s="391"/>
      <c r="AF220" s="393"/>
      <c r="AG220" s="274"/>
      <c r="AH220" s="359"/>
      <c r="AI220" s="274"/>
      <c r="AJ220" s="380">
        <f t="shared" si="6"/>
        <v>0</v>
      </c>
      <c r="AK220" s="381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59"/>
      <c r="AA221" s="274"/>
      <c r="AB221" s="359"/>
      <c r="AC221" s="274"/>
      <c r="AD221" s="387"/>
      <c r="AE221" s="391"/>
      <c r="AF221" s="393"/>
      <c r="AG221" s="274"/>
      <c r="AH221" s="359"/>
      <c r="AI221" s="274"/>
      <c r="AJ221" s="380">
        <f t="shared" si="6"/>
        <v>0</v>
      </c>
      <c r="AK221" s="381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59"/>
      <c r="AA222" s="274"/>
      <c r="AB222" s="359"/>
      <c r="AC222" s="274"/>
      <c r="AD222" s="387"/>
      <c r="AE222" s="391"/>
      <c r="AF222" s="393"/>
      <c r="AG222" s="274"/>
      <c r="AH222" s="359"/>
      <c r="AI222" s="274"/>
      <c r="AJ222" s="380">
        <f t="shared" si="6"/>
        <v>0</v>
      </c>
      <c r="AK222" s="381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4"/>
      <c r="T223" s="263"/>
      <c r="U223" s="274"/>
      <c r="V223" s="126"/>
      <c r="W223" s="274"/>
      <c r="X223" s="263"/>
      <c r="Y223" s="274"/>
      <c r="Z223" s="359"/>
      <c r="AA223" s="274"/>
      <c r="AB223" s="359"/>
      <c r="AC223" s="274"/>
      <c r="AD223" s="387"/>
      <c r="AE223" s="391"/>
      <c r="AF223" s="393"/>
      <c r="AG223" s="274"/>
      <c r="AH223" s="359"/>
      <c r="AI223" s="274"/>
      <c r="AJ223" s="380">
        <f t="shared" si="6"/>
        <v>0</v>
      </c>
      <c r="AK223" s="381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59"/>
      <c r="AA224" s="274"/>
      <c r="AB224" s="359"/>
      <c r="AC224" s="274"/>
      <c r="AD224" s="387"/>
      <c r="AE224" s="391"/>
      <c r="AF224" s="393"/>
      <c r="AG224" s="274"/>
      <c r="AH224" s="359"/>
      <c r="AI224" s="274"/>
      <c r="AJ224" s="380">
        <f t="shared" si="6"/>
        <v>0</v>
      </c>
      <c r="AK224" s="381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59"/>
      <c r="AA225" s="274"/>
      <c r="AB225" s="359"/>
      <c r="AC225" s="274"/>
      <c r="AD225" s="387"/>
      <c r="AE225" s="391"/>
      <c r="AF225" s="393"/>
      <c r="AG225" s="274"/>
      <c r="AH225" s="359"/>
      <c r="AI225" s="274"/>
      <c r="AJ225" s="380">
        <f t="shared" si="6"/>
        <v>0</v>
      </c>
      <c r="AK225" s="381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59"/>
      <c r="AA226" s="274"/>
      <c r="AB226" s="359"/>
      <c r="AC226" s="274"/>
      <c r="AD226" s="387"/>
      <c r="AE226" s="391"/>
      <c r="AF226" s="393"/>
      <c r="AG226" s="274"/>
      <c r="AH226" s="359"/>
      <c r="AI226" s="274"/>
      <c r="AJ226" s="380">
        <f t="shared" si="6"/>
        <v>0</v>
      </c>
      <c r="AK226" s="381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59"/>
      <c r="AA227" s="274"/>
      <c r="AB227" s="359"/>
      <c r="AC227" s="274"/>
      <c r="AD227" s="387"/>
      <c r="AE227" s="391"/>
      <c r="AF227" s="393"/>
      <c r="AG227" s="274"/>
      <c r="AH227" s="359"/>
      <c r="AI227" s="274"/>
      <c r="AJ227" s="380">
        <f t="shared" si="6"/>
        <v>0</v>
      </c>
      <c r="AK227" s="381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59"/>
      <c r="AA228" s="274"/>
      <c r="AB228" s="359"/>
      <c r="AC228" s="274"/>
      <c r="AD228" s="387"/>
      <c r="AE228" s="391"/>
      <c r="AF228" s="393"/>
      <c r="AG228" s="274"/>
      <c r="AH228" s="359"/>
      <c r="AI228" s="274"/>
      <c r="AJ228" s="380">
        <f t="shared" si="6"/>
        <v>0</v>
      </c>
      <c r="AK228" s="381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59"/>
      <c r="AA229" s="274"/>
      <c r="AB229" s="359"/>
      <c r="AC229" s="274"/>
      <c r="AD229" s="387"/>
      <c r="AE229" s="391"/>
      <c r="AF229" s="393"/>
      <c r="AG229" s="274"/>
      <c r="AH229" s="359"/>
      <c r="AI229" s="274"/>
      <c r="AJ229" s="380">
        <f t="shared" si="6"/>
        <v>0</v>
      </c>
      <c r="AK229" s="381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59"/>
      <c r="AA230" s="274"/>
      <c r="AB230" s="359"/>
      <c r="AC230" s="274"/>
      <c r="AD230" s="387"/>
      <c r="AE230" s="391"/>
      <c r="AF230" s="393"/>
      <c r="AG230" s="274"/>
      <c r="AH230" s="359"/>
      <c r="AI230" s="274"/>
      <c r="AJ230" s="380">
        <f t="shared" si="6"/>
        <v>0</v>
      </c>
      <c r="AK230" s="381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2.9340000000000002</v>
      </c>
      <c r="E231" s="129">
        <v>1995</v>
      </c>
      <c r="F231" s="310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59"/>
      <c r="AA231" s="274"/>
      <c r="AB231" s="359"/>
      <c r="AC231" s="274"/>
      <c r="AD231" s="387"/>
      <c r="AE231" s="391"/>
      <c r="AF231" s="393"/>
      <c r="AG231" s="274"/>
      <c r="AH231" s="359"/>
      <c r="AI231" s="274"/>
      <c r="AJ231" s="380">
        <f t="shared" si="6"/>
        <v>2.9340000000000002</v>
      </c>
      <c r="AK231" s="381">
        <f>IF(ISERR(AL231/AJ231),S!D229,(AL231/AJ231))</f>
        <v>679.9591002044989</v>
      </c>
      <c r="AL231" s="130">
        <f t="shared" si="7"/>
        <v>1995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4"/>
      <c r="T232" s="263"/>
      <c r="U232" s="274"/>
      <c r="V232" s="126"/>
      <c r="W232" s="274"/>
      <c r="X232" s="263"/>
      <c r="Y232" s="274"/>
      <c r="Z232" s="359"/>
      <c r="AA232" s="274"/>
      <c r="AB232" s="359"/>
      <c r="AC232" s="274"/>
      <c r="AD232" s="387"/>
      <c r="AE232" s="391"/>
      <c r="AF232" s="393"/>
      <c r="AG232" s="274"/>
      <c r="AH232" s="359"/>
      <c r="AI232" s="274"/>
      <c r="AJ232" s="380">
        <f t="shared" si="6"/>
        <v>0</v>
      </c>
      <c r="AK232" s="381">
        <f>IF(ISERR(AL232/AJ232),S!D230,(AL232/AJ232))</f>
        <v>819.22726065528821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4"/>
      <c r="T233" s="263"/>
      <c r="U233" s="274"/>
      <c r="V233" s="126"/>
      <c r="W233" s="274"/>
      <c r="X233" s="263"/>
      <c r="Y233" s="274"/>
      <c r="Z233" s="359"/>
      <c r="AA233" s="274"/>
      <c r="AB233" s="359"/>
      <c r="AC233" s="274"/>
      <c r="AD233" s="387"/>
      <c r="AE233" s="391"/>
      <c r="AF233" s="393"/>
      <c r="AG233" s="274"/>
      <c r="AH233" s="359"/>
      <c r="AI233" s="274"/>
      <c r="AJ233" s="380">
        <f t="shared" si="6"/>
        <v>0</v>
      </c>
      <c r="AK233" s="381">
        <f>IF(ISERR(AL233/AJ233),S!D231,(AL233/AJ233))</f>
        <v>1.4000306668640521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0"/>
      <c r="E234" s="129"/>
      <c r="F234" s="310">
        <v>22</v>
      </c>
      <c r="G234" s="125">
        <v>880</v>
      </c>
      <c r="H234" s="126">
        <v>540</v>
      </c>
      <c r="I234" s="125">
        <v>13500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/>
      <c r="W234" s="274"/>
      <c r="X234" s="263"/>
      <c r="Y234" s="274"/>
      <c r="Z234" s="359"/>
      <c r="AA234" s="274"/>
      <c r="AB234" s="359"/>
      <c r="AC234" s="274"/>
      <c r="AD234" s="387"/>
      <c r="AE234" s="391"/>
      <c r="AF234" s="393"/>
      <c r="AG234" s="274"/>
      <c r="AH234" s="359"/>
      <c r="AI234" s="274"/>
      <c r="AJ234" s="380">
        <f t="shared" si="6"/>
        <v>562</v>
      </c>
      <c r="AK234" s="381">
        <f>IF(ISERR(AL234/AJ234),S!D232,(AL234/AJ234))</f>
        <v>25.587188612099645</v>
      </c>
      <c r="AL234" s="130">
        <f t="shared" si="7"/>
        <v>14380</v>
      </c>
    </row>
    <row r="235" spans="1:38">
      <c r="A235" s="122">
        <v>231</v>
      </c>
      <c r="B235" s="123" t="s">
        <v>284</v>
      </c>
      <c r="C235" s="131" t="s">
        <v>9</v>
      </c>
      <c r="D235" s="310"/>
      <c r="E235" s="129"/>
      <c r="F235" s="310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4"/>
      <c r="T235" s="263"/>
      <c r="U235" s="274"/>
      <c r="V235" s="126"/>
      <c r="W235" s="274"/>
      <c r="X235" s="263"/>
      <c r="Y235" s="274"/>
      <c r="Z235" s="359"/>
      <c r="AA235" s="274"/>
      <c r="AB235" s="359"/>
      <c r="AC235" s="274"/>
      <c r="AD235" s="387"/>
      <c r="AE235" s="391"/>
      <c r="AF235" s="393"/>
      <c r="AG235" s="274"/>
      <c r="AH235" s="359"/>
      <c r="AI235" s="274"/>
      <c r="AJ235" s="380">
        <f t="shared" si="6"/>
        <v>0</v>
      </c>
      <c r="AK235" s="381">
        <f>IF(ISERR(AL235/AJ235),S!D233,(AL235/AJ235))</f>
        <v>500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4"/>
      <c r="T236" s="263"/>
      <c r="U236" s="274"/>
      <c r="V236" s="126"/>
      <c r="W236" s="274"/>
      <c r="X236" s="263"/>
      <c r="Y236" s="274"/>
      <c r="Z236" s="359"/>
      <c r="AA236" s="274"/>
      <c r="AB236" s="359"/>
      <c r="AC236" s="274"/>
      <c r="AD236" s="387"/>
      <c r="AE236" s="391"/>
      <c r="AF236" s="393"/>
      <c r="AG236" s="274"/>
      <c r="AH236" s="359"/>
      <c r="AI236" s="274"/>
      <c r="AJ236" s="380">
        <f t="shared" si="6"/>
        <v>0</v>
      </c>
      <c r="AK236" s="381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59"/>
      <c r="AA237" s="274"/>
      <c r="AB237" s="359"/>
      <c r="AC237" s="274"/>
      <c r="AD237" s="387"/>
      <c r="AE237" s="391"/>
      <c r="AF237" s="393"/>
      <c r="AG237" s="274"/>
      <c r="AH237" s="359"/>
      <c r="AI237" s="274"/>
      <c r="AJ237" s="380">
        <f t="shared" si="6"/>
        <v>0</v>
      </c>
      <c r="AK237" s="381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59"/>
      <c r="AA238" s="274"/>
      <c r="AB238" s="359"/>
      <c r="AC238" s="274"/>
      <c r="AD238" s="387"/>
      <c r="AE238" s="391"/>
      <c r="AF238" s="393"/>
      <c r="AG238" s="274"/>
      <c r="AH238" s="359"/>
      <c r="AI238" s="274"/>
      <c r="AJ238" s="380">
        <f t="shared" si="6"/>
        <v>0</v>
      </c>
      <c r="AK238" s="381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59"/>
      <c r="AA239" s="274"/>
      <c r="AB239" s="359"/>
      <c r="AC239" s="274"/>
      <c r="AD239" s="387"/>
      <c r="AE239" s="391"/>
      <c r="AF239" s="393"/>
      <c r="AG239" s="274"/>
      <c r="AH239" s="359"/>
      <c r="AI239" s="274"/>
      <c r="AJ239" s="380">
        <f t="shared" si="6"/>
        <v>0</v>
      </c>
      <c r="AK239" s="381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464</v>
      </c>
      <c r="C240" s="131" t="s">
        <v>9</v>
      </c>
      <c r="D240" s="310"/>
      <c r="E240" s="129"/>
      <c r="F240" s="310"/>
      <c r="G240" s="125"/>
      <c r="H240" s="126">
        <v>3</v>
      </c>
      <c r="I240" s="125">
        <v>1700</v>
      </c>
      <c r="J240" s="124"/>
      <c r="K240" s="125"/>
      <c r="L240" s="126"/>
      <c r="M240" s="125"/>
      <c r="N240" s="124"/>
      <c r="O240" s="125"/>
      <c r="P240" s="126"/>
      <c r="Q240" s="127"/>
      <c r="R240" s="126"/>
      <c r="S240" s="274"/>
      <c r="T240" s="263"/>
      <c r="U240" s="274"/>
      <c r="V240" s="126"/>
      <c r="W240" s="274"/>
      <c r="X240" s="263"/>
      <c r="Y240" s="274"/>
      <c r="Z240" s="359"/>
      <c r="AA240" s="274"/>
      <c r="AB240" s="359"/>
      <c r="AC240" s="274"/>
      <c r="AD240" s="387"/>
      <c r="AE240" s="391"/>
      <c r="AF240" s="393"/>
      <c r="AG240" s="274"/>
      <c r="AH240" s="359"/>
      <c r="AI240" s="274"/>
      <c r="AJ240" s="380">
        <f t="shared" si="6"/>
        <v>3</v>
      </c>
      <c r="AK240" s="381">
        <f>IF(ISERR(AL240/AJ240),S!D238,(AL240/AJ240))</f>
        <v>566.66666666666663</v>
      </c>
      <c r="AL240" s="130">
        <f t="shared" si="7"/>
        <v>1700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>
        <v>20</v>
      </c>
      <c r="I241" s="125">
        <v>6400</v>
      </c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59"/>
      <c r="AA241" s="274"/>
      <c r="AB241" s="359"/>
      <c r="AC241" s="274"/>
      <c r="AD241" s="387"/>
      <c r="AE241" s="391"/>
      <c r="AF241" s="393"/>
      <c r="AG241" s="274"/>
      <c r="AH241" s="359"/>
      <c r="AI241" s="274"/>
      <c r="AJ241" s="380">
        <f t="shared" si="6"/>
        <v>20</v>
      </c>
      <c r="AK241" s="381">
        <f>IF(ISERR(AL241/AJ241),S!D239,(AL241/AJ241))</f>
        <v>320</v>
      </c>
      <c r="AL241" s="130">
        <f t="shared" si="7"/>
        <v>6400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59"/>
      <c r="AA242" s="274"/>
      <c r="AB242" s="359"/>
      <c r="AC242" s="274"/>
      <c r="AD242" s="387"/>
      <c r="AE242" s="391"/>
      <c r="AF242" s="393"/>
      <c r="AG242" s="274"/>
      <c r="AH242" s="359"/>
      <c r="AI242" s="274"/>
      <c r="AJ242" s="380">
        <f t="shared" si="6"/>
        <v>0</v>
      </c>
      <c r="AK242" s="381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59"/>
      <c r="AA243" s="274"/>
      <c r="AB243" s="359"/>
      <c r="AC243" s="274"/>
      <c r="AD243" s="387"/>
      <c r="AE243" s="391"/>
      <c r="AF243" s="393"/>
      <c r="AG243" s="274"/>
      <c r="AH243" s="359"/>
      <c r="AI243" s="274"/>
      <c r="AJ243" s="380">
        <f t="shared" si="6"/>
        <v>0</v>
      </c>
      <c r="AK243" s="381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59"/>
      <c r="AA244" s="274"/>
      <c r="AB244" s="359"/>
      <c r="AC244" s="274"/>
      <c r="AD244" s="387"/>
      <c r="AE244" s="391"/>
      <c r="AF244" s="393"/>
      <c r="AG244" s="274"/>
      <c r="AH244" s="359"/>
      <c r="AI244" s="274"/>
      <c r="AJ244" s="380">
        <f t="shared" si="6"/>
        <v>0</v>
      </c>
      <c r="AK244" s="381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69</v>
      </c>
      <c r="E245" s="129">
        <v>621</v>
      </c>
      <c r="F245" s="310">
        <v>53</v>
      </c>
      <c r="G245" s="125">
        <v>530</v>
      </c>
      <c r="H245" s="126"/>
      <c r="I245" s="125"/>
      <c r="J245" s="124"/>
      <c r="K245" s="125"/>
      <c r="L245" s="126"/>
      <c r="M245" s="125"/>
      <c r="N245" s="124"/>
      <c r="O245" s="125"/>
      <c r="P245" s="126"/>
      <c r="Q245" s="127"/>
      <c r="R245" s="126"/>
      <c r="S245" s="274"/>
      <c r="T245" s="263"/>
      <c r="U245" s="274"/>
      <c r="V245" s="126"/>
      <c r="W245" s="274"/>
      <c r="X245" s="263"/>
      <c r="Y245" s="274"/>
      <c r="Z245" s="359"/>
      <c r="AA245" s="274"/>
      <c r="AB245" s="359"/>
      <c r="AC245" s="274"/>
      <c r="AD245" s="387"/>
      <c r="AE245" s="391"/>
      <c r="AF245" s="393"/>
      <c r="AG245" s="274"/>
      <c r="AH245" s="359"/>
      <c r="AI245" s="274"/>
      <c r="AJ245" s="380">
        <f t="shared" si="6"/>
        <v>122</v>
      </c>
      <c r="AK245" s="381">
        <f>IF(ISERR(AL245/AJ245),S!D243,(AL245/AJ245))</f>
        <v>9.4344262295081975</v>
      </c>
      <c r="AL245" s="130">
        <f t="shared" si="7"/>
        <v>1151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59"/>
      <c r="AA246" s="274"/>
      <c r="AB246" s="359"/>
      <c r="AC246" s="274"/>
      <c r="AD246" s="387"/>
      <c r="AE246" s="391"/>
      <c r="AF246" s="393"/>
      <c r="AG246" s="274"/>
      <c r="AH246" s="359"/>
      <c r="AI246" s="274"/>
      <c r="AJ246" s="380">
        <f t="shared" si="6"/>
        <v>0</v>
      </c>
      <c r="AK246" s="381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59"/>
      <c r="AA247" s="274"/>
      <c r="AB247" s="359"/>
      <c r="AC247" s="274"/>
      <c r="AD247" s="387"/>
      <c r="AE247" s="391"/>
      <c r="AF247" s="393"/>
      <c r="AG247" s="274"/>
      <c r="AH247" s="359"/>
      <c r="AI247" s="274"/>
      <c r="AJ247" s="380">
        <f t="shared" si="6"/>
        <v>0</v>
      </c>
      <c r="AK247" s="381">
        <f>IF(ISERR(AL247/AJ247),S!D245,(AL247/AJ247))</f>
        <v>349.99560665130838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0"/>
      <c r="E248" s="129"/>
      <c r="F248" s="310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59"/>
      <c r="AA248" s="274"/>
      <c r="AB248" s="359"/>
      <c r="AC248" s="274"/>
      <c r="AD248" s="387"/>
      <c r="AE248" s="391"/>
      <c r="AF248" s="393"/>
      <c r="AG248" s="274"/>
      <c r="AH248" s="359"/>
      <c r="AI248" s="274"/>
      <c r="AJ248" s="380">
        <f t="shared" si="6"/>
        <v>0</v>
      </c>
      <c r="AK248" s="381">
        <f>IF(ISERR(AL248/AJ248),S!D246,(AL248/AJ248))</f>
        <v>20</v>
      </c>
      <c r="AL248" s="130">
        <f t="shared" si="7"/>
        <v>0</v>
      </c>
    </row>
    <row r="249" spans="1:41" s="382" customFormat="1" ht="52.5" customHeight="1">
      <c r="A249" s="398">
        <v>245</v>
      </c>
      <c r="B249" s="399" t="s">
        <v>432</v>
      </c>
      <c r="C249" s="398" t="s">
        <v>10</v>
      </c>
      <c r="D249" s="400">
        <f>M!C11</f>
        <v>0</v>
      </c>
      <c r="E249" s="401">
        <f>D249</f>
        <v>0</v>
      </c>
      <c r="F249" s="400">
        <f>M!C23</f>
        <v>0</v>
      </c>
      <c r="G249" s="401">
        <f>F249</f>
        <v>0</v>
      </c>
      <c r="H249" s="400">
        <f>M!C34</f>
        <v>1440</v>
      </c>
      <c r="I249" s="401">
        <f>H249</f>
        <v>1440</v>
      </c>
      <c r="J249" s="400">
        <f>M!C47</f>
        <v>0</v>
      </c>
      <c r="K249" s="401">
        <f>J249</f>
        <v>0</v>
      </c>
      <c r="L249" s="400">
        <f>M!C47</f>
        <v>0</v>
      </c>
      <c r="M249" s="401">
        <f>L249</f>
        <v>0</v>
      </c>
      <c r="N249" s="400">
        <f>M!C69</f>
        <v>0</v>
      </c>
      <c r="O249" s="401">
        <f>N249</f>
        <v>0</v>
      </c>
      <c r="P249" s="400">
        <f>M!C83</f>
        <v>0</v>
      </c>
      <c r="Q249" s="401">
        <f>P249</f>
        <v>0</v>
      </c>
      <c r="R249" s="400">
        <f>M!C99</f>
        <v>0</v>
      </c>
      <c r="S249" s="401">
        <f>R249</f>
        <v>0</v>
      </c>
      <c r="T249" s="400">
        <f>M!C115</f>
        <v>0</v>
      </c>
      <c r="U249" s="401">
        <f>T249</f>
        <v>0</v>
      </c>
      <c r="V249" s="400">
        <f>M!C131</f>
        <v>0</v>
      </c>
      <c r="W249" s="401">
        <f>V249</f>
        <v>0</v>
      </c>
      <c r="X249" s="400">
        <f>M!C147</f>
        <v>0</v>
      </c>
      <c r="Y249" s="401">
        <f>X249</f>
        <v>0</v>
      </c>
      <c r="Z249" s="400">
        <f>M!C162</f>
        <v>0</v>
      </c>
      <c r="AA249" s="401">
        <f>Z249</f>
        <v>0</v>
      </c>
      <c r="AB249" s="400">
        <f>M!C177</f>
        <v>0</v>
      </c>
      <c r="AC249" s="401">
        <f>AB249</f>
        <v>0</v>
      </c>
      <c r="AD249" s="400">
        <f>M!C192</f>
        <v>0</v>
      </c>
      <c r="AE249" s="401">
        <f>AD249</f>
        <v>0</v>
      </c>
      <c r="AF249" s="400">
        <f>M!C207</f>
        <v>0</v>
      </c>
      <c r="AG249" s="401">
        <f>AF249</f>
        <v>0</v>
      </c>
      <c r="AH249" s="400">
        <f>M!C226</f>
        <v>0</v>
      </c>
      <c r="AI249" s="401">
        <f>AH249</f>
        <v>0</v>
      </c>
      <c r="AJ249" s="400">
        <f t="shared" si="6"/>
        <v>1440</v>
      </c>
      <c r="AK249" s="401">
        <f>IF(ISERR(AL249/AJ249),S!D247,(AL249/AJ249))</f>
        <v>1</v>
      </c>
      <c r="AL249" s="402">
        <f t="shared" si="7"/>
        <v>1440</v>
      </c>
      <c r="AM249" s="398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60</v>
      </c>
      <c r="E250" s="129">
        <v>60</v>
      </c>
      <c r="F250" s="310">
        <v>60</v>
      </c>
      <c r="G250" s="125">
        <v>60</v>
      </c>
      <c r="H250" s="126">
        <v>60</v>
      </c>
      <c r="I250" s="125">
        <v>60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4"/>
      <c r="T250" s="263"/>
      <c r="U250" s="274"/>
      <c r="V250" s="126"/>
      <c r="W250" s="274"/>
      <c r="X250" s="263"/>
      <c r="Y250" s="274"/>
      <c r="Z250" s="359"/>
      <c r="AA250" s="274"/>
      <c r="AB250" s="359"/>
      <c r="AC250" s="274"/>
      <c r="AD250" s="387"/>
      <c r="AE250" s="391"/>
      <c r="AF250" s="393"/>
      <c r="AG250" s="274"/>
      <c r="AH250" s="359"/>
      <c r="AI250" s="274"/>
      <c r="AJ250" s="380">
        <f t="shared" si="6"/>
        <v>180</v>
      </c>
      <c r="AK250" s="381">
        <f>IF(ISERR(AL250/AJ250),S!D248,(AL250/AJ250))</f>
        <v>1</v>
      </c>
      <c r="AL250" s="130">
        <f t="shared" si="7"/>
        <v>180</v>
      </c>
    </row>
    <row r="251" spans="1:41">
      <c r="A251" s="122">
        <v>247</v>
      </c>
      <c r="B251" s="123" t="s">
        <v>334</v>
      </c>
      <c r="C251" s="131" t="s">
        <v>10</v>
      </c>
      <c r="D251" s="310"/>
      <c r="E251" s="129"/>
      <c r="F251" s="310"/>
      <c r="G251" s="125"/>
      <c r="H251" s="126">
        <v>1300</v>
      </c>
      <c r="I251" s="125">
        <v>1300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59"/>
      <c r="AA251" s="274"/>
      <c r="AB251" s="359"/>
      <c r="AC251" s="274"/>
      <c r="AD251" s="387"/>
      <c r="AE251" s="391"/>
      <c r="AF251" s="393"/>
      <c r="AG251" s="274"/>
      <c r="AH251" s="359"/>
      <c r="AI251" s="274"/>
      <c r="AJ251" s="380">
        <f t="shared" si="6"/>
        <v>1300</v>
      </c>
      <c r="AK251" s="381">
        <f>IF(ISERR(AL251/AJ251),S!D249,(AL251/AJ251))</f>
        <v>1</v>
      </c>
      <c r="AL251" s="130">
        <f t="shared" si="7"/>
        <v>1300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50</v>
      </c>
      <c r="E252" s="129">
        <v>50</v>
      </c>
      <c r="F252" s="310">
        <v>60</v>
      </c>
      <c r="G252" s="125">
        <v>60</v>
      </c>
      <c r="H252" s="126">
        <v>250</v>
      </c>
      <c r="I252" s="125">
        <v>250</v>
      </c>
      <c r="J252" s="124"/>
      <c r="K252" s="125"/>
      <c r="L252" s="126"/>
      <c r="M252" s="125"/>
      <c r="N252" s="124"/>
      <c r="O252" s="125"/>
      <c r="P252" s="126"/>
      <c r="Q252" s="127"/>
      <c r="R252" s="126"/>
      <c r="S252" s="274"/>
      <c r="T252" s="263"/>
      <c r="U252" s="274"/>
      <c r="V252" s="126"/>
      <c r="W252" s="274"/>
      <c r="X252" s="263"/>
      <c r="Y252" s="274"/>
      <c r="Z252" s="359"/>
      <c r="AA252" s="274"/>
      <c r="AB252" s="359"/>
      <c r="AC252" s="274"/>
      <c r="AD252" s="387"/>
      <c r="AE252" s="391"/>
      <c r="AF252" s="393"/>
      <c r="AG252" s="274"/>
      <c r="AH252" s="359"/>
      <c r="AI252" s="274"/>
      <c r="AJ252" s="380">
        <f t="shared" si="6"/>
        <v>360</v>
      </c>
      <c r="AK252" s="381">
        <f>IF(ISERR(AL252/AJ252),S!D250,(AL252/AJ252))</f>
        <v>1</v>
      </c>
      <c r="AL252" s="130">
        <f t="shared" si="7"/>
        <v>360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220</v>
      </c>
      <c r="E253" s="129">
        <v>220</v>
      </c>
      <c r="F253" s="310">
        <v>400</v>
      </c>
      <c r="G253" s="125">
        <v>400</v>
      </c>
      <c r="H253" s="126">
        <v>1880</v>
      </c>
      <c r="I253" s="125">
        <v>1880</v>
      </c>
      <c r="J253" s="124"/>
      <c r="K253" s="125"/>
      <c r="L253" s="126"/>
      <c r="M253" s="125"/>
      <c r="N253" s="124"/>
      <c r="O253" s="125"/>
      <c r="P253" s="126"/>
      <c r="Q253" s="127"/>
      <c r="R253" s="126"/>
      <c r="S253" s="274"/>
      <c r="T253" s="263"/>
      <c r="U253" s="274"/>
      <c r="V253" s="126"/>
      <c r="W253" s="274"/>
      <c r="X253" s="263"/>
      <c r="Y253" s="274"/>
      <c r="Z253" s="359"/>
      <c r="AA253" s="274"/>
      <c r="AB253" s="359"/>
      <c r="AC253" s="274"/>
      <c r="AD253" s="387"/>
      <c r="AE253" s="391"/>
      <c r="AF253" s="393"/>
      <c r="AG253" s="274"/>
      <c r="AH253" s="359"/>
      <c r="AI253" s="274"/>
      <c r="AJ253" s="380">
        <f t="shared" si="6"/>
        <v>2500</v>
      </c>
      <c r="AK253" s="381">
        <f>IF(ISERR(AL253/AJ253),S!D251,(AL253/AJ253))</f>
        <v>1</v>
      </c>
      <c r="AL253" s="130">
        <f t="shared" si="7"/>
        <v>2500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/>
      <c r="E254" s="144"/>
      <c r="F254" s="310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7"/>
      <c r="S254" s="276"/>
      <c r="T254" s="273"/>
      <c r="U254" s="275"/>
      <c r="V254" s="126"/>
      <c r="W254" s="274"/>
      <c r="X254" s="273"/>
      <c r="Y254" s="275"/>
      <c r="Z254" s="359"/>
      <c r="AA254" s="274"/>
      <c r="AB254" s="359"/>
      <c r="AC254" s="274"/>
      <c r="AD254" s="387"/>
      <c r="AE254" s="391"/>
      <c r="AF254" s="393"/>
      <c r="AG254" s="274"/>
      <c r="AH254" s="359"/>
      <c r="AI254" s="274"/>
      <c r="AJ254" s="380">
        <f t="shared" si="6"/>
        <v>0</v>
      </c>
      <c r="AK254" s="381">
        <f>IF(ISERR(AL254/AJ254),S!D252,(AL254/AJ254))</f>
        <v>1</v>
      </c>
      <c r="AL254" s="130">
        <f t="shared" si="7"/>
        <v>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340174</v>
      </c>
      <c r="AM256" s="141"/>
      <c r="AN256" s="141"/>
      <c r="AO256" s="131"/>
    </row>
    <row r="257" spans="18:41">
      <c r="R257" s="433"/>
      <c r="S257" s="433"/>
      <c r="T257" s="433"/>
      <c r="U257" s="433"/>
      <c r="V257" s="433"/>
      <c r="W257" s="433"/>
      <c r="X257" s="433"/>
      <c r="Y257" s="433"/>
      <c r="Z257" s="433"/>
      <c r="AA257" s="433"/>
      <c r="AB257" s="433"/>
      <c r="AC257" s="433"/>
      <c r="AD257" s="433"/>
      <c r="AE257" s="433"/>
      <c r="AF257" s="433"/>
      <c r="AG257" s="433"/>
      <c r="AH257" s="433"/>
      <c r="AI257" s="433"/>
      <c r="AJ257" s="433"/>
      <c r="AK257" s="433"/>
      <c r="AL257" s="434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63" priority="58" operator="equal">
      <formula>"ঠিক"</formula>
    </cfRule>
    <cfRule type="cellIs" dxfId="362" priority="59" operator="equal">
      <formula>"×"</formula>
    </cfRule>
    <cfRule type="cellIs" dxfId="361" priority="60" operator="equal">
      <formula>"OK"</formula>
    </cfRule>
  </conditionalFormatting>
  <conditionalFormatting sqref="F1">
    <cfRule type="cellIs" dxfId="360" priority="55" operator="equal">
      <formula>"ঠিক"</formula>
    </cfRule>
    <cfRule type="cellIs" dxfId="359" priority="56" operator="equal">
      <formula>"×"</formula>
    </cfRule>
    <cfRule type="cellIs" dxfId="358" priority="57" operator="equal">
      <formula>"OK"</formula>
    </cfRule>
  </conditionalFormatting>
  <conditionalFormatting sqref="H1">
    <cfRule type="cellIs" dxfId="357" priority="52" operator="equal">
      <formula>"ঠিক"</formula>
    </cfRule>
    <cfRule type="cellIs" dxfId="356" priority="53" operator="equal">
      <formula>"×"</formula>
    </cfRule>
    <cfRule type="cellIs" dxfId="355" priority="54" operator="equal">
      <formula>"OK"</formula>
    </cfRule>
  </conditionalFormatting>
  <conditionalFormatting sqref="L1">
    <cfRule type="cellIs" dxfId="354" priority="46" operator="equal">
      <formula>"ঠিক"</formula>
    </cfRule>
    <cfRule type="cellIs" dxfId="353" priority="47" operator="equal">
      <formula>"×"</formula>
    </cfRule>
    <cfRule type="cellIs" dxfId="352" priority="48" operator="equal">
      <formula>"OK"</formula>
    </cfRule>
  </conditionalFormatting>
  <conditionalFormatting sqref="N1">
    <cfRule type="cellIs" dxfId="351" priority="43" operator="equal">
      <formula>"ঠিক"</formula>
    </cfRule>
    <cfRule type="cellIs" dxfId="350" priority="44" operator="equal">
      <formula>"×"</formula>
    </cfRule>
    <cfRule type="cellIs" dxfId="349" priority="45" operator="equal">
      <formula>"OK"</formula>
    </cfRule>
  </conditionalFormatting>
  <conditionalFormatting sqref="P1">
    <cfRule type="cellIs" dxfId="348" priority="40" operator="equal">
      <formula>"ঠিক"</formula>
    </cfRule>
    <cfRule type="cellIs" dxfId="347" priority="41" operator="equal">
      <formula>"×"</formula>
    </cfRule>
    <cfRule type="cellIs" dxfId="346" priority="42" operator="equal">
      <formula>"OK"</formula>
    </cfRule>
  </conditionalFormatting>
  <conditionalFormatting sqref="R1">
    <cfRule type="cellIs" dxfId="345" priority="37" operator="equal">
      <formula>"ঠিক"</formula>
    </cfRule>
    <cfRule type="cellIs" dxfId="344" priority="38" operator="equal">
      <formula>"×"</formula>
    </cfRule>
    <cfRule type="cellIs" dxfId="343" priority="39" operator="equal">
      <formula>"OK"</formula>
    </cfRule>
  </conditionalFormatting>
  <conditionalFormatting sqref="AM3">
    <cfRule type="cellIs" dxfId="342" priority="61" operator="equal">
      <formula>"ঠিক আছে"</formula>
    </cfRule>
    <cfRule type="cellIs" dxfId="341" priority="62" operator="equal">
      <formula>"ভুল"</formula>
    </cfRule>
    <cfRule type="cellIs" dxfId="340" priority="63" operator="equal">
      <formula>"ভুল"</formula>
    </cfRule>
    <cfRule type="cellIs" dxfId="339" priority="64" operator="equal">
      <formula>"ভুল"</formula>
    </cfRule>
    <cfRule type="cellIs" dxfId="338" priority="65" operator="equal">
      <formula>"ঠিক"</formula>
    </cfRule>
  </conditionalFormatting>
  <conditionalFormatting sqref="J1">
    <cfRule type="cellIs" dxfId="337" priority="34" operator="equal">
      <formula>"ঠিক"</formula>
    </cfRule>
    <cfRule type="cellIs" dxfId="336" priority="35" operator="equal">
      <formula>"×"</formula>
    </cfRule>
    <cfRule type="cellIs" dxfId="335" priority="36" operator="equal">
      <formula>"OK"</formula>
    </cfRule>
  </conditionalFormatting>
  <conditionalFormatting sqref="T1">
    <cfRule type="cellIs" dxfId="334" priority="31" operator="equal">
      <formula>"ঠিক"</formula>
    </cfRule>
    <cfRule type="cellIs" dxfId="333" priority="32" operator="equal">
      <formula>"×"</formula>
    </cfRule>
    <cfRule type="cellIs" dxfId="332" priority="33" operator="equal">
      <formula>"OK"</formula>
    </cfRule>
  </conditionalFormatting>
  <conditionalFormatting sqref="V1">
    <cfRule type="cellIs" dxfId="331" priority="28" operator="equal">
      <formula>"ঠিক"</formula>
    </cfRule>
    <cfRule type="cellIs" dxfId="330" priority="29" operator="equal">
      <formula>"×"</formula>
    </cfRule>
    <cfRule type="cellIs" dxfId="329" priority="30" operator="equal">
      <formula>"OK"</formula>
    </cfRule>
  </conditionalFormatting>
  <conditionalFormatting sqref="X1">
    <cfRule type="cellIs" dxfId="328" priority="25" operator="equal">
      <formula>"ঠিক"</formula>
    </cfRule>
    <cfRule type="cellIs" dxfId="327" priority="26" operator="equal">
      <formula>"×"</formula>
    </cfRule>
    <cfRule type="cellIs" dxfId="326" priority="27" operator="equal">
      <formula>"OK"</formula>
    </cfRule>
  </conditionalFormatting>
  <conditionalFormatting sqref="Z1">
    <cfRule type="cellIs" dxfId="325" priority="19" operator="equal">
      <formula>"ঠিক"</formula>
    </cfRule>
    <cfRule type="cellIs" dxfId="324" priority="20" operator="equal">
      <formula>"×"</formula>
    </cfRule>
    <cfRule type="cellIs" dxfId="323" priority="21" operator="equal">
      <formula>"OK"</formula>
    </cfRule>
  </conditionalFormatting>
  <conditionalFormatting sqref="AB1">
    <cfRule type="cellIs" dxfId="322" priority="16" operator="equal">
      <formula>"ঠিক"</formula>
    </cfRule>
    <cfRule type="cellIs" dxfId="321" priority="17" operator="equal">
      <formula>"×"</formula>
    </cfRule>
    <cfRule type="cellIs" dxfId="320" priority="18" operator="equal">
      <formula>"OK"</formula>
    </cfRule>
  </conditionalFormatting>
  <conditionalFormatting sqref="AD1">
    <cfRule type="cellIs" dxfId="319" priority="13" operator="equal">
      <formula>"ঠিক"</formula>
    </cfRule>
    <cfRule type="cellIs" dxfId="318" priority="14" operator="equal">
      <formula>"×"</formula>
    </cfRule>
    <cfRule type="cellIs" dxfId="317" priority="15" operator="equal">
      <formula>"OK"</formula>
    </cfRule>
  </conditionalFormatting>
  <conditionalFormatting sqref="AH1">
    <cfRule type="cellIs" dxfId="316" priority="1" operator="equal">
      <formula>"ঠিক"</formula>
    </cfRule>
    <cfRule type="cellIs" dxfId="315" priority="2" operator="equal">
      <formula>"×"</formula>
    </cfRule>
    <cfRule type="cellIs" dxfId="314" priority="3" operator="equal">
      <formula>"OK"</formula>
    </cfRule>
  </conditionalFormatting>
  <conditionalFormatting sqref="AF1">
    <cfRule type="cellIs" dxfId="313" priority="4" operator="equal">
      <formula>"ঠিক"</formula>
    </cfRule>
    <cfRule type="cellIs" dxfId="312" priority="5" operator="equal">
      <formula>"×"</formula>
    </cfRule>
    <cfRule type="cellIs" dxfId="311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:L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9" sqref="O9"/>
    </sheetView>
  </sheetViews>
  <sheetFormatPr defaultColWidth="7.140625" defaultRowHeight="18"/>
  <cols>
    <col min="1" max="1" width="7.140625" style="102"/>
    <col min="2" max="2" width="7.140625" style="103"/>
    <col min="3" max="3" width="7.140625" style="102"/>
    <col min="4" max="4" width="7.140625" style="282"/>
    <col min="5" max="5" width="7.140625" style="283"/>
    <col min="6" max="6" width="7.140625" style="284"/>
    <col min="7" max="7" width="7.140625" style="285"/>
    <col min="8" max="8" width="7.140625" style="83"/>
    <col min="9" max="9" width="7.140625" style="104"/>
    <col min="10" max="10" width="7.140625" style="102"/>
    <col min="11" max="11" width="7.140625" style="104"/>
    <col min="12" max="12" width="7.140625" style="102"/>
    <col min="13" max="13" width="7.140625" style="104"/>
    <col min="14" max="14" width="7.140625" style="102"/>
    <col min="15" max="15" width="7.140625" style="104"/>
    <col min="16" max="16" width="7.140625" style="102"/>
    <col min="17" max="17" width="7.140625" style="104"/>
    <col min="18" max="18" width="7.140625" style="102"/>
    <col min="19" max="19" width="7.140625" style="104"/>
    <col min="20" max="20" width="7.140625" style="102"/>
    <col min="21" max="21" width="7.140625" style="104"/>
    <col min="22" max="22" width="7.140625" style="102"/>
    <col min="23" max="23" width="7.140625" style="104"/>
    <col min="24" max="24" width="7.140625" style="102"/>
    <col min="25" max="25" width="7.140625" style="104"/>
    <col min="26" max="26" width="7.140625" style="102"/>
    <col min="27" max="27" width="7.140625" style="104"/>
    <col min="28" max="28" width="7.140625" style="102"/>
    <col min="29" max="29" width="7.140625" style="104"/>
    <col min="30" max="30" width="7.140625" style="102"/>
    <col min="31" max="31" width="7.140625" style="104"/>
    <col min="32" max="32" width="7.140625" style="102"/>
    <col min="33" max="33" width="7.140625" style="104"/>
    <col min="34" max="34" width="7.140625" style="102"/>
    <col min="35" max="35" width="7.140625" style="104"/>
    <col min="36" max="36" width="7.140625" style="102"/>
    <col min="37" max="39" width="7.140625" style="104"/>
    <col min="40" max="41" width="7.140625" style="105"/>
    <col min="42" max="42" width="7.140625" style="239"/>
    <col min="43" max="43" width="7.140625" style="10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75" t="s">
        <v>0</v>
      </c>
      <c r="B1" s="475" t="s">
        <v>1</v>
      </c>
      <c r="C1" s="475" t="s">
        <v>2</v>
      </c>
      <c r="D1" s="476" t="s">
        <v>204</v>
      </c>
      <c r="E1" s="477" t="s">
        <v>262</v>
      </c>
      <c r="F1" s="467" t="s">
        <v>11</v>
      </c>
      <c r="G1" s="467" t="s">
        <v>263</v>
      </c>
      <c r="H1" s="278">
        <f>I1</f>
        <v>45862</v>
      </c>
      <c r="I1" s="268">
        <f>H!C7</f>
        <v>45862</v>
      </c>
      <c r="J1" s="108">
        <f t="shared" ref="J1:W1" si="0">H1+1</f>
        <v>45863</v>
      </c>
      <c r="K1" s="268">
        <f t="shared" si="0"/>
        <v>45863</v>
      </c>
      <c r="L1" s="108">
        <f t="shared" si="0"/>
        <v>45864</v>
      </c>
      <c r="M1" s="268">
        <f t="shared" si="0"/>
        <v>45864</v>
      </c>
      <c r="N1" s="108">
        <f t="shared" si="0"/>
        <v>45865</v>
      </c>
      <c r="O1" s="268">
        <f t="shared" si="0"/>
        <v>45865</v>
      </c>
      <c r="P1" s="108">
        <f>N1+1</f>
        <v>45866</v>
      </c>
      <c r="Q1" s="268">
        <f>O1+1</f>
        <v>45866</v>
      </c>
      <c r="R1" s="108">
        <f t="shared" si="0"/>
        <v>45867</v>
      </c>
      <c r="S1" s="268">
        <f t="shared" si="0"/>
        <v>45867</v>
      </c>
      <c r="T1" s="109">
        <f t="shared" si="0"/>
        <v>45868</v>
      </c>
      <c r="U1" s="268">
        <f t="shared" si="0"/>
        <v>45868</v>
      </c>
      <c r="V1" s="110">
        <f t="shared" si="0"/>
        <v>45869</v>
      </c>
      <c r="W1" s="266">
        <f t="shared" si="0"/>
        <v>45869</v>
      </c>
      <c r="X1" s="110">
        <f t="shared" ref="X1" si="1">V1+1</f>
        <v>45870</v>
      </c>
      <c r="Y1" s="266">
        <f t="shared" ref="Y1" si="2">W1+1</f>
        <v>45870</v>
      </c>
      <c r="Z1" s="110">
        <f t="shared" ref="Z1" si="3">X1+1</f>
        <v>45871</v>
      </c>
      <c r="AA1" s="266">
        <f t="shared" ref="AA1" si="4">Y1+1</f>
        <v>45871</v>
      </c>
      <c r="AB1" s="110">
        <f t="shared" ref="AB1:AL1" si="5">Z1+1</f>
        <v>45872</v>
      </c>
      <c r="AC1" s="266">
        <f>AA1+1</f>
        <v>45872</v>
      </c>
      <c r="AD1" s="110">
        <f t="shared" si="5"/>
        <v>45873</v>
      </c>
      <c r="AE1" s="266">
        <f>AC1+1</f>
        <v>45873</v>
      </c>
      <c r="AF1" s="110">
        <f t="shared" si="5"/>
        <v>45874</v>
      </c>
      <c r="AG1" s="266">
        <f>AE1+1</f>
        <v>45874</v>
      </c>
      <c r="AH1" s="110">
        <f t="shared" si="5"/>
        <v>45875</v>
      </c>
      <c r="AI1" s="266">
        <f>AG1+1</f>
        <v>45875</v>
      </c>
      <c r="AJ1" s="110">
        <f t="shared" si="5"/>
        <v>45876</v>
      </c>
      <c r="AK1" s="266">
        <f>AI1+1</f>
        <v>45876</v>
      </c>
      <c r="AL1" s="110">
        <f t="shared" si="5"/>
        <v>45877</v>
      </c>
      <c r="AM1" s="266">
        <f>AK1+1</f>
        <v>45877</v>
      </c>
      <c r="AN1" s="472" t="s">
        <v>231</v>
      </c>
      <c r="AO1" s="468" t="s">
        <v>13</v>
      </c>
      <c r="AP1" s="470" t="s">
        <v>15</v>
      </c>
      <c r="AQ1" s="47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5"/>
      <c r="B2" s="475"/>
      <c r="C2" s="475"/>
      <c r="D2" s="476"/>
      <c r="E2" s="477"/>
      <c r="F2" s="467"/>
      <c r="G2" s="467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3"/>
      <c r="AO2" s="469"/>
      <c r="AP2" s="471"/>
      <c r="AQ2" s="474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50</v>
      </c>
      <c r="G5" s="281">
        <f t="shared" si="7"/>
        <v>116.49999999999997</v>
      </c>
      <c r="H5" s="314">
        <v>14</v>
      </c>
      <c r="I5" s="315"/>
      <c r="J5" s="314">
        <v>10</v>
      </c>
      <c r="K5" s="315"/>
      <c r="L5" s="345">
        <v>15</v>
      </c>
      <c r="M5" s="346"/>
      <c r="N5" s="345"/>
      <c r="O5" s="346"/>
      <c r="P5" s="345"/>
      <c r="Q5" s="346"/>
      <c r="R5" s="345">
        <v>18</v>
      </c>
      <c r="S5" s="346"/>
      <c r="T5" s="345">
        <v>17</v>
      </c>
      <c r="U5" s="346"/>
      <c r="V5" s="345">
        <v>14</v>
      </c>
      <c r="W5" s="346"/>
      <c r="X5" s="345"/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0</v>
      </c>
      <c r="AO5" s="289">
        <f>P!AK7</f>
        <v>134</v>
      </c>
      <c r="AP5" s="290">
        <f t="shared" si="6"/>
        <v>116.49999999999997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50</v>
      </c>
      <c r="G6" s="281">
        <f t="shared" si="7"/>
        <v>103</v>
      </c>
      <c r="H6" s="314"/>
      <c r="I6" s="315"/>
      <c r="J6" s="314"/>
      <c r="K6" s="315"/>
      <c r="L6" s="345">
        <v>75</v>
      </c>
      <c r="M6" s="346"/>
      <c r="N6" s="345"/>
      <c r="O6" s="346"/>
      <c r="P6" s="345"/>
      <c r="Q6" s="346"/>
      <c r="R6" s="345"/>
      <c r="S6" s="346"/>
      <c r="T6" s="345">
        <v>2</v>
      </c>
      <c r="U6" s="346"/>
      <c r="V6" s="345"/>
      <c r="W6" s="346"/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0</v>
      </c>
      <c r="AO6" s="289">
        <f>P!AK8</f>
        <v>122</v>
      </c>
      <c r="AP6" s="290">
        <f t="shared" si="6"/>
        <v>103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25</v>
      </c>
      <c r="G8" s="281">
        <f t="shared" si="7"/>
        <v>37.870000000000019</v>
      </c>
      <c r="H8" s="314">
        <v>3</v>
      </c>
      <c r="I8" s="315"/>
      <c r="J8" s="314">
        <v>2</v>
      </c>
      <c r="K8" s="315"/>
      <c r="L8" s="345">
        <v>10</v>
      </c>
      <c r="M8" s="346"/>
      <c r="N8" s="345"/>
      <c r="O8" s="346"/>
      <c r="P8" s="345"/>
      <c r="Q8" s="346"/>
      <c r="R8" s="345"/>
      <c r="S8" s="346"/>
      <c r="T8" s="345">
        <v>2</v>
      </c>
      <c r="U8" s="346"/>
      <c r="V8" s="345">
        <v>4</v>
      </c>
      <c r="W8" s="346"/>
      <c r="X8" s="345"/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0</v>
      </c>
      <c r="AO8" s="289">
        <f>P!AK10</f>
        <v>135</v>
      </c>
      <c r="AP8" s="290">
        <f t="shared" si="6"/>
        <v>37.870000000000019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0</v>
      </c>
      <c r="G9" s="281">
        <f t="shared" si="7"/>
        <v>11.470000000000006</v>
      </c>
      <c r="H9" s="314"/>
      <c r="I9" s="315"/>
      <c r="J9" s="314"/>
      <c r="K9" s="315"/>
      <c r="L9" s="345"/>
      <c r="M9" s="346"/>
      <c r="N9" s="345"/>
      <c r="O9" s="346"/>
      <c r="P9" s="345"/>
      <c r="Q9" s="346"/>
      <c r="R9" s="345">
        <v>2.5</v>
      </c>
      <c r="S9" s="346"/>
      <c r="T9" s="345">
        <v>1</v>
      </c>
      <c r="U9" s="346"/>
      <c r="V9" s="345"/>
      <c r="W9" s="346"/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0</v>
      </c>
      <c r="AO9" s="289">
        <f>P!AK11</f>
        <v>159.96629876797317</v>
      </c>
      <c r="AP9" s="290">
        <f t="shared" si="6"/>
        <v>11.470000000000006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25</v>
      </c>
      <c r="G10" s="281">
        <f t="shared" si="7"/>
        <v>47.650000000000006</v>
      </c>
      <c r="H10" s="314">
        <v>2</v>
      </c>
      <c r="I10" s="315"/>
      <c r="J10" s="314">
        <v>2</v>
      </c>
      <c r="K10" s="315"/>
      <c r="L10" s="345">
        <v>2</v>
      </c>
      <c r="M10" s="346"/>
      <c r="N10" s="345"/>
      <c r="O10" s="346"/>
      <c r="P10" s="345"/>
      <c r="Q10" s="346"/>
      <c r="R10" s="345">
        <v>4</v>
      </c>
      <c r="S10" s="346"/>
      <c r="T10" s="345">
        <v>2</v>
      </c>
      <c r="U10" s="346"/>
      <c r="V10" s="345">
        <v>2</v>
      </c>
      <c r="W10" s="346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0</v>
      </c>
      <c r="AO10" s="289">
        <f>P!AK12</f>
        <v>130</v>
      </c>
      <c r="AP10" s="290">
        <f t="shared" si="6"/>
        <v>47.650000000000006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</v>
      </c>
      <c r="G11" s="281">
        <f t="shared" si="7"/>
        <v>0</v>
      </c>
      <c r="H11" s="314"/>
      <c r="I11" s="315"/>
      <c r="J11" s="314"/>
      <c r="K11" s="315"/>
      <c r="L11" s="345"/>
      <c r="M11" s="346"/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</v>
      </c>
      <c r="AO11" s="289">
        <f>P!AK13</f>
        <v>95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8</v>
      </c>
      <c r="G12" s="281">
        <f t="shared" si="7"/>
        <v>9</v>
      </c>
      <c r="H12" s="314"/>
      <c r="I12" s="315"/>
      <c r="J12" s="314"/>
      <c r="K12" s="315"/>
      <c r="L12" s="345">
        <v>8</v>
      </c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0</v>
      </c>
      <c r="AO12" s="289">
        <f>P!AK14</f>
        <v>60</v>
      </c>
      <c r="AP12" s="290">
        <f t="shared" si="6"/>
        <v>9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65</v>
      </c>
      <c r="G13" s="281">
        <f>E13+F13</f>
        <v>66</v>
      </c>
      <c r="H13" s="314">
        <v>5</v>
      </c>
      <c r="I13" s="315"/>
      <c r="J13" s="314">
        <v>4</v>
      </c>
      <c r="K13" s="315"/>
      <c r="L13" s="345">
        <v>60</v>
      </c>
      <c r="M13" s="346"/>
      <c r="N13" s="345"/>
      <c r="O13" s="346"/>
      <c r="P13" s="345"/>
      <c r="Q13" s="346"/>
      <c r="R13" s="345"/>
      <c r="S13" s="346"/>
      <c r="T13" s="345">
        <v>14</v>
      </c>
      <c r="U13" s="346"/>
      <c r="V13" s="345">
        <v>5</v>
      </c>
      <c r="W13" s="346"/>
      <c r="X13" s="345"/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0</v>
      </c>
      <c r="AO13" s="289">
        <f>P!AK15</f>
        <v>177.07692307692307</v>
      </c>
      <c r="AP13" s="290">
        <f t="shared" si="6"/>
        <v>66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1</v>
      </c>
      <c r="G14" s="281">
        <f t="shared" si="7"/>
        <v>3.5199999999999982</v>
      </c>
      <c r="H14" s="314">
        <v>0.2</v>
      </c>
      <c r="I14" s="315"/>
      <c r="J14" s="314">
        <v>0.2</v>
      </c>
      <c r="K14" s="315"/>
      <c r="L14" s="345">
        <v>1</v>
      </c>
      <c r="M14" s="346"/>
      <c r="N14" s="345"/>
      <c r="O14" s="346"/>
      <c r="P14" s="345"/>
      <c r="Q14" s="346"/>
      <c r="R14" s="345">
        <v>8</v>
      </c>
      <c r="S14" s="346"/>
      <c r="T14" s="345">
        <v>0.5</v>
      </c>
      <c r="U14" s="346"/>
      <c r="V14" s="345">
        <v>0.2</v>
      </c>
      <c r="W14" s="346"/>
      <c r="X14" s="345"/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0</v>
      </c>
      <c r="AO14" s="289">
        <f>P!AK16</f>
        <v>320</v>
      </c>
      <c r="AP14" s="290">
        <f t="shared" si="6"/>
        <v>3.5199999999999982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1</v>
      </c>
      <c r="I15" s="315"/>
      <c r="J15" s="314">
        <v>1</v>
      </c>
      <c r="K15" s="315"/>
      <c r="L15" s="345">
        <v>20</v>
      </c>
      <c r="M15" s="346"/>
      <c r="N15" s="345"/>
      <c r="O15" s="346"/>
      <c r="P15" s="345"/>
      <c r="Q15" s="346"/>
      <c r="R15" s="345">
        <v>0.5</v>
      </c>
      <c r="S15" s="346"/>
      <c r="T15" s="345">
        <v>2</v>
      </c>
      <c r="U15" s="346"/>
      <c r="V15" s="345">
        <v>1</v>
      </c>
      <c r="W15" s="346"/>
      <c r="X15" s="345"/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0</v>
      </c>
      <c r="AO15" s="289">
        <f>P!AK17</f>
        <v>40</v>
      </c>
      <c r="AP15" s="290">
        <f t="shared" si="6"/>
        <v>52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>
        <v>2</v>
      </c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0.45</v>
      </c>
      <c r="G17" s="281">
        <f t="shared" si="7"/>
        <v>0.45</v>
      </c>
      <c r="H17" s="314"/>
      <c r="I17" s="315"/>
      <c r="J17" s="314"/>
      <c r="K17" s="315"/>
      <c r="L17" s="345">
        <v>0.5</v>
      </c>
      <c r="M17" s="346"/>
      <c r="N17" s="345"/>
      <c r="O17" s="346"/>
      <c r="P17" s="345"/>
      <c r="Q17" s="346"/>
      <c r="R17" s="345"/>
      <c r="S17" s="346"/>
      <c r="T17" s="345"/>
      <c r="U17" s="346"/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0</v>
      </c>
      <c r="AO17" s="289">
        <f>P!AK19</f>
        <v>400</v>
      </c>
      <c r="AP17" s="290">
        <f t="shared" si="6"/>
        <v>0.45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63</v>
      </c>
      <c r="G19" s="281">
        <f t="shared" si="7"/>
        <v>99</v>
      </c>
      <c r="H19" s="314">
        <v>5</v>
      </c>
      <c r="I19" s="315"/>
      <c r="J19" s="314">
        <v>3</v>
      </c>
      <c r="K19" s="315"/>
      <c r="L19" s="345">
        <v>25</v>
      </c>
      <c r="M19" s="346"/>
      <c r="N19" s="345"/>
      <c r="O19" s="346"/>
      <c r="P19" s="345"/>
      <c r="Q19" s="346"/>
      <c r="R19" s="345">
        <v>8</v>
      </c>
      <c r="S19" s="346"/>
      <c r="T19" s="345">
        <v>10</v>
      </c>
      <c r="U19" s="346"/>
      <c r="V19" s="345">
        <v>4</v>
      </c>
      <c r="W19" s="346"/>
      <c r="X19" s="345"/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0</v>
      </c>
      <c r="AO19" s="289">
        <f>P!AK21</f>
        <v>60</v>
      </c>
      <c r="AP19" s="290">
        <f t="shared" si="6"/>
        <v>99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5.5</v>
      </c>
      <c r="G20" s="281">
        <f t="shared" si="7"/>
        <v>6.0000000000000018</v>
      </c>
      <c r="H20" s="314"/>
      <c r="I20" s="315"/>
      <c r="J20" s="314"/>
      <c r="K20" s="315"/>
      <c r="L20" s="345">
        <v>5</v>
      </c>
      <c r="M20" s="346"/>
      <c r="N20" s="345"/>
      <c r="O20" s="346"/>
      <c r="P20" s="345"/>
      <c r="Q20" s="346"/>
      <c r="R20" s="345">
        <v>0.5</v>
      </c>
      <c r="S20" s="346"/>
      <c r="T20" s="345">
        <v>2</v>
      </c>
      <c r="U20" s="346"/>
      <c r="V20" s="345"/>
      <c r="W20" s="346"/>
      <c r="X20" s="345"/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0</v>
      </c>
      <c r="AO20" s="289">
        <f>P!AK22</f>
        <v>923.63636363636363</v>
      </c>
      <c r="AP20" s="290">
        <f t="shared" si="6"/>
        <v>6.0000000000000018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0</v>
      </c>
      <c r="G21" s="281">
        <f t="shared" si="7"/>
        <v>0</v>
      </c>
      <c r="H21" s="314"/>
      <c r="I21" s="315"/>
      <c r="J21" s="314"/>
      <c r="K21" s="315"/>
      <c r="L21" s="345">
        <v>5</v>
      </c>
      <c r="M21" s="346"/>
      <c r="N21" s="345"/>
      <c r="O21" s="346"/>
      <c r="P21" s="345"/>
      <c r="Q21" s="346"/>
      <c r="R21" s="345"/>
      <c r="S21" s="346"/>
      <c r="T21" s="345">
        <v>2</v>
      </c>
      <c r="U21" s="346"/>
      <c r="V21" s="345"/>
      <c r="W21" s="346"/>
      <c r="X21" s="345"/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0</v>
      </c>
      <c r="AO21" s="289">
        <f>P!AK23</f>
        <v>188</v>
      </c>
      <c r="AP21" s="290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0</v>
      </c>
      <c r="G22" s="281">
        <f t="shared" si="7"/>
        <v>660</v>
      </c>
      <c r="H22" s="314">
        <v>35</v>
      </c>
      <c r="I22" s="315"/>
      <c r="J22" s="314"/>
      <c r="K22" s="315"/>
      <c r="L22" s="345">
        <v>400</v>
      </c>
      <c r="M22" s="346"/>
      <c r="N22" s="345"/>
      <c r="O22" s="346"/>
      <c r="P22" s="345"/>
      <c r="Q22" s="346"/>
      <c r="R22" s="345">
        <v>116</v>
      </c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0</v>
      </c>
      <c r="AO22" s="289">
        <f>P!AK24</f>
        <v>2.7585558443056248</v>
      </c>
      <c r="AP22" s="290">
        <f t="shared" si="6"/>
        <v>660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3</v>
      </c>
      <c r="G23" s="281">
        <f t="shared" si="7"/>
        <v>3</v>
      </c>
      <c r="H23" s="314"/>
      <c r="I23" s="315"/>
      <c r="J23" s="314"/>
      <c r="K23" s="315"/>
      <c r="L23" s="345">
        <v>3</v>
      </c>
      <c r="M23" s="346"/>
      <c r="N23" s="345"/>
      <c r="O23" s="346"/>
      <c r="P23" s="345"/>
      <c r="Q23" s="346"/>
      <c r="R23" s="345"/>
      <c r="S23" s="346"/>
      <c r="T23" s="345">
        <v>4</v>
      </c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0</v>
      </c>
      <c r="AO23" s="289">
        <f>P!AK25</f>
        <v>185</v>
      </c>
      <c r="AP23" s="290">
        <f t="shared" si="6"/>
        <v>3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/>
      <c r="K25" s="315"/>
      <c r="L25" s="345"/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>
        <v>4.0000000000000001E-3</v>
      </c>
      <c r="M28" s="346"/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</v>
      </c>
      <c r="AO28" s="289">
        <f>P!AK30</f>
        <v>117</v>
      </c>
      <c r="AP28" s="290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4.0000000000000001E-3</v>
      </c>
      <c r="G29" s="281">
        <f t="shared" si="7"/>
        <v>4.0000000000000001E-3</v>
      </c>
      <c r="H29" s="314"/>
      <c r="I29" s="315"/>
      <c r="J29" s="314"/>
      <c r="K29" s="315"/>
      <c r="L29" s="345">
        <v>4.0000000000000001E-3</v>
      </c>
      <c r="M29" s="346"/>
      <c r="N29" s="345"/>
      <c r="O29" s="346"/>
      <c r="P29" s="345"/>
      <c r="Q29" s="346"/>
      <c r="R29" s="345"/>
      <c r="S29" s="346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0</v>
      </c>
      <c r="AO29" s="289">
        <f>P!AK31</f>
        <v>300000</v>
      </c>
      <c r="AP29" s="290">
        <f t="shared" si="6"/>
        <v>4.0000000000000001E-3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/>
      <c r="N30" s="345"/>
      <c r="O30" s="346"/>
      <c r="P30" s="345"/>
      <c r="Q30" s="346"/>
      <c r="R30" s="345"/>
      <c r="S30" s="346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</v>
      </c>
      <c r="AO30" s="289">
        <f>P!AK32</f>
        <v>2400</v>
      </c>
      <c r="AP30" s="290">
        <f t="shared" si="6"/>
        <v>0.1</v>
      </c>
      <c r="AQ30" s="87" t="str">
        <f t="shared" si="9"/>
        <v>NZ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0</v>
      </c>
      <c r="G31" s="281">
        <f t="shared" si="7"/>
        <v>0.39999999999999991</v>
      </c>
      <c r="H31" s="314"/>
      <c r="I31" s="315"/>
      <c r="J31" s="314"/>
      <c r="K31" s="315"/>
      <c r="L31" s="345"/>
      <c r="M31" s="346"/>
      <c r="N31" s="345"/>
      <c r="O31" s="346"/>
      <c r="P31" s="345"/>
      <c r="Q31" s="346"/>
      <c r="R31" s="345"/>
      <c r="S31" s="346"/>
      <c r="T31" s="345">
        <v>1</v>
      </c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0</v>
      </c>
      <c r="AO31" s="289">
        <f>P!AK33</f>
        <v>119.99999999999999</v>
      </c>
      <c r="AP31" s="290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>
        <v>2</v>
      </c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0</v>
      </c>
      <c r="G34" s="281">
        <f t="shared" si="7"/>
        <v>2</v>
      </c>
      <c r="H34" s="314">
        <v>1</v>
      </c>
      <c r="I34" s="315"/>
      <c r="J34" s="314">
        <v>1</v>
      </c>
      <c r="K34" s="315"/>
      <c r="L34" s="345">
        <v>8</v>
      </c>
      <c r="M34" s="346"/>
      <c r="N34" s="345"/>
      <c r="O34" s="346"/>
      <c r="P34" s="345"/>
      <c r="Q34" s="346"/>
      <c r="R34" s="345"/>
      <c r="S34" s="346"/>
      <c r="T34" s="345">
        <v>2</v>
      </c>
      <c r="U34" s="346"/>
      <c r="V34" s="345">
        <v>2</v>
      </c>
      <c r="W34" s="346"/>
      <c r="X34" s="345"/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0</v>
      </c>
      <c r="AO34" s="289">
        <f>P!AK36</f>
        <v>135.2427466124723</v>
      </c>
      <c r="AP34" s="290">
        <f t="shared" si="6"/>
        <v>2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6</v>
      </c>
      <c r="G35" s="281">
        <f t="shared" si="7"/>
        <v>6</v>
      </c>
      <c r="H35" s="314"/>
      <c r="I35" s="315"/>
      <c r="J35" s="314"/>
      <c r="K35" s="315"/>
      <c r="L35" s="345">
        <v>6</v>
      </c>
      <c r="M35" s="346"/>
      <c r="N35" s="345"/>
      <c r="O35" s="346"/>
      <c r="P35" s="345"/>
      <c r="Q35" s="346"/>
      <c r="R35" s="345"/>
      <c r="S35" s="346"/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0</v>
      </c>
      <c r="AO35" s="289">
        <f>P!AK37</f>
        <v>170</v>
      </c>
      <c r="AP35" s="290">
        <f t="shared" si="6"/>
        <v>6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2</v>
      </c>
      <c r="G36" s="281">
        <f t="shared" si="7"/>
        <v>2</v>
      </c>
      <c r="H36" s="314"/>
      <c r="I36" s="315"/>
      <c r="J36" s="314"/>
      <c r="K36" s="315"/>
      <c r="L36" s="345">
        <v>2</v>
      </c>
      <c r="M36" s="346"/>
      <c r="N36" s="345"/>
      <c r="O36" s="346"/>
      <c r="P36" s="345"/>
      <c r="Q36" s="346"/>
      <c r="R36" s="345"/>
      <c r="S36" s="346"/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0</v>
      </c>
      <c r="AO36" s="289">
        <f>P!AK38</f>
        <v>400</v>
      </c>
      <c r="AP36" s="290">
        <f t="shared" si="6"/>
        <v>2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7</v>
      </c>
      <c r="G38" s="281">
        <f t="shared" si="7"/>
        <v>7</v>
      </c>
      <c r="H38" s="314">
        <v>2</v>
      </c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0</v>
      </c>
      <c r="AO38" s="353">
        <f>P!AK40</f>
        <v>80.714285714285708</v>
      </c>
      <c r="AP38" s="354">
        <f t="shared" si="6"/>
        <v>7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0</v>
      </c>
      <c r="G39" s="281">
        <f t="shared" si="7"/>
        <v>0</v>
      </c>
      <c r="H39" s="352"/>
      <c r="I39" s="357">
        <f>P!D41</f>
        <v>0</v>
      </c>
      <c r="J39" s="352"/>
      <c r="K39" s="357">
        <f>P!F41</f>
        <v>0</v>
      </c>
      <c r="L39" s="358">
        <v>5</v>
      </c>
      <c r="M39" s="357">
        <f>P!H41</f>
        <v>0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/>
      <c r="W39" s="357">
        <f>P!R41</f>
        <v>0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0</v>
      </c>
      <c r="AO39" s="365">
        <f>P!AK41</f>
        <v>79.900497512437809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5</v>
      </c>
      <c r="G40" s="281">
        <f t="shared" si="7"/>
        <v>5</v>
      </c>
      <c r="H40" s="352"/>
      <c r="I40" s="357">
        <f>P!D42</f>
        <v>0</v>
      </c>
      <c r="J40" s="352"/>
      <c r="K40" s="357">
        <f>P!F42</f>
        <v>0</v>
      </c>
      <c r="L40" s="358">
        <v>5</v>
      </c>
      <c r="M40" s="357">
        <f>P!H42</f>
        <v>5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/>
      <c r="W40" s="357">
        <f>P!R42</f>
        <v>0</v>
      </c>
      <c r="X40" s="358"/>
      <c r="Y40" s="357">
        <f>P!T42</f>
        <v>0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5</v>
      </c>
      <c r="AO40" s="365">
        <f>P!AK42</f>
        <v>90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/>
      <c r="I41" s="315"/>
      <c r="J41" s="314"/>
      <c r="K41" s="315"/>
      <c r="L41" s="345">
        <v>450</v>
      </c>
      <c r="M41" s="346"/>
      <c r="N41" s="345"/>
      <c r="O41" s="346"/>
      <c r="P41" s="345"/>
      <c r="Q41" s="346"/>
      <c r="R41" s="345"/>
      <c r="S41" s="346"/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0</v>
      </c>
      <c r="AO41" s="355">
        <f>P!AK43</f>
        <v>8</v>
      </c>
      <c r="AP41" s="356">
        <f t="shared" si="6"/>
        <v>916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/>
      <c r="I45" s="315"/>
      <c r="J45" s="314"/>
      <c r="K45" s="315"/>
      <c r="L45" s="345">
        <v>450</v>
      </c>
      <c r="M45" s="346"/>
      <c r="N45" s="345"/>
      <c r="O45" s="346"/>
      <c r="P45" s="345"/>
      <c r="Q45" s="346"/>
      <c r="R45" s="345"/>
      <c r="S45" s="346"/>
      <c r="T45" s="345"/>
      <c r="U45" s="346"/>
      <c r="V45" s="345"/>
      <c r="W45" s="346"/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0</v>
      </c>
      <c r="AO45" s="289">
        <f>P!AK47</f>
        <v>10.008298047410252</v>
      </c>
      <c r="AP45" s="290">
        <f t="shared" si="6"/>
        <v>854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0</v>
      </c>
      <c r="G46" s="281">
        <f t="shared" si="7"/>
        <v>104</v>
      </c>
      <c r="H46" s="314"/>
      <c r="I46" s="315"/>
      <c r="J46" s="314"/>
      <c r="K46" s="315"/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0</v>
      </c>
      <c r="AO46" s="289">
        <f>P!AK48</f>
        <v>4.0832882313083187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500</v>
      </c>
      <c r="G47" s="281">
        <f t="shared" si="7"/>
        <v>500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</v>
      </c>
      <c r="AP47" s="290">
        <f t="shared" si="6"/>
        <v>500</v>
      </c>
      <c r="AQ47" s="87" t="str">
        <f t="shared" si="9"/>
        <v xml:space="preserve"> 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>
        <v>500</v>
      </c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8</v>
      </c>
      <c r="G50" s="281">
        <f t="shared" si="7"/>
        <v>8</v>
      </c>
      <c r="H50" s="314"/>
      <c r="I50" s="315"/>
      <c r="J50" s="314"/>
      <c r="K50" s="315"/>
      <c r="L50" s="345">
        <v>8</v>
      </c>
      <c r="M50" s="346"/>
      <c r="N50" s="345"/>
      <c r="O50" s="346"/>
      <c r="P50" s="345"/>
      <c r="Q50" s="346"/>
      <c r="R50" s="345"/>
      <c r="S50" s="346"/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0</v>
      </c>
      <c r="AO50" s="289">
        <f>P!AK52</f>
        <v>60</v>
      </c>
      <c r="AP50" s="290">
        <f t="shared" si="6"/>
        <v>8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2</v>
      </c>
      <c r="G51" s="281">
        <f t="shared" si="7"/>
        <v>2</v>
      </c>
      <c r="H51" s="314"/>
      <c r="I51" s="315"/>
      <c r="J51" s="314"/>
      <c r="K51" s="315"/>
      <c r="L51" s="345">
        <v>2</v>
      </c>
      <c r="M51" s="346"/>
      <c r="N51" s="345"/>
      <c r="O51" s="346"/>
      <c r="P51" s="345"/>
      <c r="Q51" s="346"/>
      <c r="R51" s="345"/>
      <c r="S51" s="346"/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0</v>
      </c>
      <c r="AO51" s="289">
        <f>P!AK53</f>
        <v>90</v>
      </c>
      <c r="AP51" s="290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0</v>
      </c>
      <c r="G54" s="281">
        <f t="shared" si="7"/>
        <v>120</v>
      </c>
      <c r="H54" s="314"/>
      <c r="I54" s="315"/>
      <c r="J54" s="314"/>
      <c r="K54" s="315"/>
      <c r="L54" s="345"/>
      <c r="M54" s="346"/>
      <c r="N54" s="345"/>
      <c r="O54" s="346"/>
      <c r="P54" s="345"/>
      <c r="Q54" s="346"/>
      <c r="R54" s="345"/>
      <c r="S54" s="346"/>
      <c r="T54" s="345"/>
      <c r="U54" s="346"/>
      <c r="V54" s="345"/>
      <c r="W54" s="346"/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0</v>
      </c>
      <c r="AO54" s="289">
        <f>P!AK56</f>
        <v>0.78511488511488514</v>
      </c>
      <c r="AP54" s="290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0</v>
      </c>
      <c r="G55" s="281">
        <f t="shared" si="7"/>
        <v>100</v>
      </c>
      <c r="H55" s="314"/>
      <c r="I55" s="315"/>
      <c r="J55" s="314"/>
      <c r="K55" s="315"/>
      <c r="L55" s="345"/>
      <c r="M55" s="346"/>
      <c r="N55" s="345"/>
      <c r="O55" s="346"/>
      <c r="P55" s="345"/>
      <c r="Q55" s="346"/>
      <c r="R55" s="345"/>
      <c r="S55" s="346"/>
      <c r="T55" s="345"/>
      <c r="U55" s="346"/>
      <c r="V55" s="345"/>
      <c r="W55" s="346"/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0</v>
      </c>
      <c r="AO55" s="289">
        <f>P!AK57</f>
        <v>0.26624999999999999</v>
      </c>
      <c r="AP55" s="290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27</v>
      </c>
      <c r="G56" s="281">
        <f t="shared" si="7"/>
        <v>32</v>
      </c>
      <c r="H56" s="314">
        <v>4</v>
      </c>
      <c r="I56" s="315"/>
      <c r="J56" s="314">
        <v>4</v>
      </c>
      <c r="K56" s="315"/>
      <c r="L56" s="345">
        <v>20</v>
      </c>
      <c r="M56" s="346"/>
      <c r="N56" s="345"/>
      <c r="O56" s="346"/>
      <c r="P56" s="345"/>
      <c r="Q56" s="346"/>
      <c r="R56" s="345">
        <v>7</v>
      </c>
      <c r="S56" s="346"/>
      <c r="T56" s="345">
        <v>8</v>
      </c>
      <c r="U56" s="346"/>
      <c r="V56" s="345">
        <v>4</v>
      </c>
      <c r="W56" s="346"/>
      <c r="X56" s="345"/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0</v>
      </c>
      <c r="AO56" s="289">
        <f>P!AK58</f>
        <v>20</v>
      </c>
      <c r="AP56" s="290">
        <f t="shared" si="6"/>
        <v>32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4</v>
      </c>
      <c r="G57" s="281">
        <f t="shared" si="7"/>
        <v>4</v>
      </c>
      <c r="H57" s="314"/>
      <c r="I57" s="315"/>
      <c r="J57" s="314"/>
      <c r="K57" s="315"/>
      <c r="L57" s="345">
        <v>4</v>
      </c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4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5</v>
      </c>
      <c r="G58" s="281">
        <f t="shared" si="7"/>
        <v>5</v>
      </c>
      <c r="H58" s="314">
        <v>1</v>
      </c>
      <c r="I58" s="315"/>
      <c r="J58" s="314">
        <v>1</v>
      </c>
      <c r="K58" s="315"/>
      <c r="L58" s="345">
        <v>5</v>
      </c>
      <c r="M58" s="346"/>
      <c r="N58" s="345"/>
      <c r="O58" s="346"/>
      <c r="P58" s="345"/>
      <c r="Q58" s="346"/>
      <c r="R58" s="345">
        <v>3</v>
      </c>
      <c r="S58" s="346"/>
      <c r="T58" s="345">
        <v>3</v>
      </c>
      <c r="U58" s="346"/>
      <c r="V58" s="345">
        <v>1</v>
      </c>
      <c r="W58" s="346"/>
      <c r="X58" s="345"/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272</v>
      </c>
      <c r="AP58" s="290">
        <f t="shared" si="6"/>
        <v>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0</v>
      </c>
      <c r="G59" s="281">
        <f t="shared" si="7"/>
        <v>2</v>
      </c>
      <c r="H59" s="314"/>
      <c r="I59" s="315"/>
      <c r="J59" s="314"/>
      <c r="K59" s="315"/>
      <c r="L59" s="345">
        <v>2</v>
      </c>
      <c r="M59" s="346"/>
      <c r="N59" s="345"/>
      <c r="O59" s="346"/>
      <c r="P59" s="345"/>
      <c r="Q59" s="346"/>
      <c r="R59" s="345"/>
      <c r="S59" s="346"/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0</v>
      </c>
      <c r="AO59" s="289">
        <f>P!AK61</f>
        <v>150</v>
      </c>
      <c r="AP59" s="290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5</v>
      </c>
      <c r="G60" s="281">
        <f t="shared" si="7"/>
        <v>9.4499999999999993</v>
      </c>
      <c r="H60" s="314">
        <v>1</v>
      </c>
      <c r="I60" s="315"/>
      <c r="J60" s="314">
        <v>1</v>
      </c>
      <c r="K60" s="315"/>
      <c r="L60" s="345">
        <v>2</v>
      </c>
      <c r="M60" s="346"/>
      <c r="N60" s="345"/>
      <c r="O60" s="346"/>
      <c r="P60" s="345"/>
      <c r="Q60" s="346"/>
      <c r="R60" s="345">
        <v>2</v>
      </c>
      <c r="S60" s="346"/>
      <c r="T60" s="345">
        <v>2</v>
      </c>
      <c r="U60" s="346"/>
      <c r="V60" s="345">
        <v>1</v>
      </c>
      <c r="W60" s="346"/>
      <c r="X60" s="345"/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0</v>
      </c>
      <c r="AO60" s="289">
        <f>P!AK62</f>
        <v>110</v>
      </c>
      <c r="AP60" s="290">
        <f t="shared" si="6"/>
        <v>9.4499999999999993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1</v>
      </c>
      <c r="G61" s="281">
        <f t="shared" si="7"/>
        <v>1.1999999999999997</v>
      </c>
      <c r="H61" s="314">
        <v>0.21</v>
      </c>
      <c r="I61" s="315"/>
      <c r="J61" s="314">
        <v>0.1</v>
      </c>
      <c r="K61" s="315"/>
      <c r="L61" s="345">
        <v>0.5</v>
      </c>
      <c r="M61" s="346"/>
      <c r="N61" s="345"/>
      <c r="O61" s="346"/>
      <c r="P61" s="345"/>
      <c r="Q61" s="346"/>
      <c r="R61" s="345">
        <v>0.2</v>
      </c>
      <c r="S61" s="346"/>
      <c r="T61" s="345">
        <v>0.5</v>
      </c>
      <c r="U61" s="346"/>
      <c r="V61" s="345">
        <v>0.2</v>
      </c>
      <c r="W61" s="346"/>
      <c r="X61" s="345"/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0</v>
      </c>
      <c r="AO61" s="289">
        <f>P!AK63</f>
        <v>620</v>
      </c>
      <c r="AP61" s="290">
        <f t="shared" si="6"/>
        <v>1.1999999999999997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3</v>
      </c>
      <c r="G62" s="281">
        <f t="shared" si="7"/>
        <v>3.46</v>
      </c>
      <c r="H62" s="314">
        <v>0.3</v>
      </c>
      <c r="I62" s="315"/>
      <c r="J62" s="314">
        <v>0.1</v>
      </c>
      <c r="K62" s="315"/>
      <c r="L62" s="345">
        <v>3</v>
      </c>
      <c r="M62" s="346"/>
      <c r="N62" s="345"/>
      <c r="O62" s="346"/>
      <c r="P62" s="345"/>
      <c r="Q62" s="346"/>
      <c r="R62" s="345">
        <v>0.3</v>
      </c>
      <c r="S62" s="346"/>
      <c r="T62" s="345">
        <v>0.5</v>
      </c>
      <c r="U62" s="346"/>
      <c r="V62" s="345">
        <v>0.3</v>
      </c>
      <c r="W62" s="346"/>
      <c r="X62" s="345"/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0</v>
      </c>
      <c r="AO62" s="289">
        <f>P!AK64</f>
        <v>640</v>
      </c>
      <c r="AP62" s="290">
        <f t="shared" si="6"/>
        <v>3.46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</v>
      </c>
      <c r="G63" s="281">
        <f t="shared" si="7"/>
        <v>0</v>
      </c>
      <c r="H63" s="314"/>
      <c r="I63" s="315"/>
      <c r="J63" s="314"/>
      <c r="K63" s="315"/>
      <c r="L63" s="345"/>
      <c r="M63" s="346"/>
      <c r="N63" s="345"/>
      <c r="O63" s="346"/>
      <c r="P63" s="345"/>
      <c r="Q63" s="346"/>
      <c r="R63" s="345"/>
      <c r="S63" s="346"/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</v>
      </c>
      <c r="AO63" s="289">
        <f>P!AK65</f>
        <v>500</v>
      </c>
      <c r="AP63" s="290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</v>
      </c>
      <c r="G65" s="281">
        <f t="shared" si="7"/>
        <v>1.05</v>
      </c>
      <c r="H65" s="314">
        <v>0.05</v>
      </c>
      <c r="I65" s="315"/>
      <c r="J65" s="314"/>
      <c r="K65" s="315"/>
      <c r="L65" s="345">
        <v>1</v>
      </c>
      <c r="M65" s="346"/>
      <c r="N65" s="345"/>
      <c r="O65" s="346"/>
      <c r="P65" s="345"/>
      <c r="Q65" s="346"/>
      <c r="R65" s="345">
        <v>0.1</v>
      </c>
      <c r="S65" s="346"/>
      <c r="T65" s="345">
        <v>0.1</v>
      </c>
      <c r="U65" s="346"/>
      <c r="V65" s="345">
        <v>0.05</v>
      </c>
      <c r="W65" s="346"/>
      <c r="X65" s="345"/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0</v>
      </c>
      <c r="AO65" s="289">
        <f>P!AK67</f>
        <v>840</v>
      </c>
      <c r="AP65" s="290">
        <f t="shared" si="6"/>
        <v>1.05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10</v>
      </c>
      <c r="G66" s="281">
        <f t="shared" si="7"/>
        <v>10</v>
      </c>
      <c r="H66" s="314"/>
      <c r="I66" s="315"/>
      <c r="J66" s="314"/>
      <c r="K66" s="315"/>
      <c r="L66" s="345">
        <v>10</v>
      </c>
      <c r="M66" s="346"/>
      <c r="N66" s="345"/>
      <c r="O66" s="346"/>
      <c r="P66" s="345"/>
      <c r="Q66" s="346"/>
      <c r="R66" s="345"/>
      <c r="S66" s="346"/>
      <c r="T66" s="345"/>
      <c r="U66" s="346"/>
      <c r="V66" s="345"/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0</v>
      </c>
      <c r="AO66" s="289">
        <f>P!AK68</f>
        <v>18</v>
      </c>
      <c r="AP66" s="290">
        <f t="shared" si="6"/>
        <v>10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10</v>
      </c>
      <c r="G67" s="281">
        <f t="shared" si="7"/>
        <v>10</v>
      </c>
      <c r="H67" s="314"/>
      <c r="I67" s="315"/>
      <c r="J67" s="314"/>
      <c r="K67" s="315"/>
      <c r="L67" s="345">
        <v>10</v>
      </c>
      <c r="M67" s="346"/>
      <c r="N67" s="345"/>
      <c r="O67" s="346"/>
      <c r="P67" s="345"/>
      <c r="Q67" s="346"/>
      <c r="R67" s="345"/>
      <c r="S67" s="346"/>
      <c r="T67" s="345"/>
      <c r="U67" s="346"/>
      <c r="V67" s="345"/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0</v>
      </c>
      <c r="AO67" s="289">
        <f>P!AK69</f>
        <v>18</v>
      </c>
      <c r="AP67" s="290">
        <f t="shared" ref="AP67:AP130" si="10">G67-AN67</f>
        <v>10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0.2</v>
      </c>
      <c r="G68" s="281">
        <f t="shared" ref="G68:G133" si="11">E68+F68</f>
        <v>0.20571428571</v>
      </c>
      <c r="H68" s="314">
        <v>0.02</v>
      </c>
      <c r="I68" s="315"/>
      <c r="J68" s="314"/>
      <c r="K68" s="315"/>
      <c r="L68" s="345">
        <v>0.2</v>
      </c>
      <c r="M68" s="346"/>
      <c r="N68" s="345"/>
      <c r="O68" s="346"/>
      <c r="P68" s="345"/>
      <c r="Q68" s="346"/>
      <c r="R68" s="345">
        <v>0.05</v>
      </c>
      <c r="S68" s="346"/>
      <c r="T68" s="345">
        <v>0.02</v>
      </c>
      <c r="U68" s="346"/>
      <c r="V68" s="345">
        <v>0.01</v>
      </c>
      <c r="W68" s="346"/>
      <c r="X68" s="345"/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</v>
      </c>
      <c r="AO68" s="289">
        <f>P!AK70</f>
        <v>5800</v>
      </c>
      <c r="AP68" s="290">
        <f t="shared" si="10"/>
        <v>0.20571428571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0.7</v>
      </c>
      <c r="G69" s="281">
        <f t="shared" si="11"/>
        <v>0.7</v>
      </c>
      <c r="H69" s="314">
        <v>0.05</v>
      </c>
      <c r="I69" s="315"/>
      <c r="J69" s="314"/>
      <c r="K69" s="315"/>
      <c r="L69" s="345">
        <v>0.7</v>
      </c>
      <c r="M69" s="346"/>
      <c r="N69" s="345"/>
      <c r="O69" s="346"/>
      <c r="P69" s="345"/>
      <c r="Q69" s="346"/>
      <c r="R69" s="345">
        <v>0.1</v>
      </c>
      <c r="S69" s="346"/>
      <c r="T69" s="345">
        <v>0.05</v>
      </c>
      <c r="U69" s="346"/>
      <c r="V69" s="345">
        <v>0.02</v>
      </c>
      <c r="W69" s="346"/>
      <c r="X69" s="345"/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0</v>
      </c>
      <c r="AO69" s="289">
        <f>P!AK71</f>
        <v>585.71428571428578</v>
      </c>
      <c r="AP69" s="290">
        <f t="shared" si="10"/>
        <v>0.7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0.2</v>
      </c>
      <c r="G70" s="281">
        <f t="shared" si="11"/>
        <v>0.2</v>
      </c>
      <c r="H70" s="314"/>
      <c r="I70" s="315"/>
      <c r="J70" s="314"/>
      <c r="K70" s="315"/>
      <c r="L70" s="345">
        <v>0.2</v>
      </c>
      <c r="M70" s="346"/>
      <c r="N70" s="345"/>
      <c r="O70" s="346"/>
      <c r="P70" s="345"/>
      <c r="Q70" s="346"/>
      <c r="R70" s="345"/>
      <c r="S70" s="346"/>
      <c r="T70" s="345">
        <v>0.01</v>
      </c>
      <c r="U70" s="346"/>
      <c r="V70" s="345"/>
      <c r="W70" s="346"/>
      <c r="X70" s="345"/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</v>
      </c>
      <c r="AO70" s="289">
        <f>P!AK72</f>
        <v>1800</v>
      </c>
      <c r="AP70" s="290">
        <f t="shared" si="10"/>
        <v>0.2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10</v>
      </c>
      <c r="G71" s="281">
        <f t="shared" si="11"/>
        <v>10</v>
      </c>
      <c r="H71" s="314"/>
      <c r="I71" s="315"/>
      <c r="J71" s="314"/>
      <c r="K71" s="315"/>
      <c r="L71" s="345">
        <v>10</v>
      </c>
      <c r="M71" s="346"/>
      <c r="N71" s="345"/>
      <c r="O71" s="346"/>
      <c r="P71" s="345"/>
      <c r="Q71" s="346"/>
      <c r="R71" s="345">
        <v>2</v>
      </c>
      <c r="S71" s="346"/>
      <c r="T71" s="345">
        <v>3</v>
      </c>
      <c r="U71" s="346"/>
      <c r="V71" s="345"/>
      <c r="W71" s="346"/>
      <c r="X71" s="345"/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0</v>
      </c>
      <c r="AO71" s="289">
        <f>P!AK73</f>
        <v>8</v>
      </c>
      <c r="AP71" s="290">
        <f t="shared" si="10"/>
        <v>10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2</v>
      </c>
      <c r="G72" s="281">
        <f t="shared" si="11"/>
        <v>2</v>
      </c>
      <c r="H72" s="314"/>
      <c r="I72" s="315"/>
      <c r="J72" s="314"/>
      <c r="K72" s="315"/>
      <c r="L72" s="345">
        <v>2</v>
      </c>
      <c r="M72" s="346"/>
      <c r="N72" s="345"/>
      <c r="O72" s="346"/>
      <c r="P72" s="345"/>
      <c r="Q72" s="346"/>
      <c r="R72" s="345"/>
      <c r="S72" s="346"/>
      <c r="T72" s="345"/>
      <c r="U72" s="346"/>
      <c r="V72" s="345"/>
      <c r="W72" s="346"/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0</v>
      </c>
      <c r="AO72" s="289">
        <f>P!AK74</f>
        <v>720</v>
      </c>
      <c r="AP72" s="290">
        <f t="shared" si="10"/>
        <v>2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2</v>
      </c>
      <c r="G73" s="281">
        <f t="shared" si="11"/>
        <v>2</v>
      </c>
      <c r="H73" s="314"/>
      <c r="I73" s="315"/>
      <c r="J73" s="314"/>
      <c r="K73" s="315"/>
      <c r="L73" s="345">
        <v>2</v>
      </c>
      <c r="M73" s="346"/>
      <c r="N73" s="345"/>
      <c r="O73" s="346"/>
      <c r="P73" s="345"/>
      <c r="Q73" s="346"/>
      <c r="R73" s="345"/>
      <c r="S73" s="346"/>
      <c r="T73" s="345"/>
      <c r="U73" s="346"/>
      <c r="V73" s="345"/>
      <c r="W73" s="346"/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0</v>
      </c>
      <c r="AO73" s="289">
        <f>P!AK75</f>
        <v>660</v>
      </c>
      <c r="AP73" s="290">
        <f t="shared" si="10"/>
        <v>2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4.5</v>
      </c>
      <c r="G75" s="281">
        <f t="shared" si="11"/>
        <v>4.5</v>
      </c>
      <c r="H75" s="314"/>
      <c r="I75" s="315"/>
      <c r="J75" s="314"/>
      <c r="K75" s="315"/>
      <c r="L75" s="345">
        <v>5</v>
      </c>
      <c r="M75" s="346"/>
      <c r="N75" s="345"/>
      <c r="O75" s="346"/>
      <c r="P75" s="345"/>
      <c r="Q75" s="346"/>
      <c r="R75" s="345"/>
      <c r="S75" s="346"/>
      <c r="T75" s="345">
        <v>0.4</v>
      </c>
      <c r="U75" s="346"/>
      <c r="V75" s="345"/>
      <c r="W75" s="346"/>
      <c r="X75" s="345"/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0</v>
      </c>
      <c r="AO75" s="289">
        <f>P!AK77</f>
        <v>1813.3333333333333</v>
      </c>
      <c r="AP75" s="290">
        <f t="shared" si="10"/>
        <v>4.5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0</v>
      </c>
      <c r="G76" s="281">
        <f t="shared" si="11"/>
        <v>0</v>
      </c>
      <c r="H76" s="314"/>
      <c r="I76" s="315"/>
      <c r="J76" s="314"/>
      <c r="K76" s="315"/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</v>
      </c>
      <c r="AO76" s="289">
        <f>P!AK78</f>
        <v>1700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0.3</v>
      </c>
      <c r="G77" s="281">
        <f t="shared" si="11"/>
        <v>0.375</v>
      </c>
      <c r="H77" s="314"/>
      <c r="I77" s="315"/>
      <c r="J77" s="314"/>
      <c r="K77" s="315"/>
      <c r="L77" s="345">
        <v>0.3</v>
      </c>
      <c r="M77" s="346"/>
      <c r="N77" s="345"/>
      <c r="O77" s="346"/>
      <c r="P77" s="345"/>
      <c r="Q77" s="346"/>
      <c r="R77" s="345"/>
      <c r="S77" s="346"/>
      <c r="T77" s="345">
        <v>0.05</v>
      </c>
      <c r="U77" s="346"/>
      <c r="V77" s="345"/>
      <c r="W77" s="346"/>
      <c r="X77" s="345"/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</v>
      </c>
      <c r="AO77" s="289">
        <f>P!AK79</f>
        <v>3600</v>
      </c>
      <c r="AP77" s="291">
        <f t="shared" si="10"/>
        <v>0.375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0.1</v>
      </c>
      <c r="G78" s="281">
        <f t="shared" si="11"/>
        <v>0.23</v>
      </c>
      <c r="H78" s="314">
        <v>0.1</v>
      </c>
      <c r="I78" s="315"/>
      <c r="J78" s="314"/>
      <c r="K78" s="315"/>
      <c r="L78" s="345">
        <v>0.1</v>
      </c>
      <c r="M78" s="346"/>
      <c r="N78" s="345"/>
      <c r="O78" s="346"/>
      <c r="P78" s="345"/>
      <c r="Q78" s="346"/>
      <c r="R78" s="345">
        <v>0.1</v>
      </c>
      <c r="S78" s="346"/>
      <c r="T78" s="345">
        <v>0.1</v>
      </c>
      <c r="U78" s="346"/>
      <c r="V78" s="345"/>
      <c r="W78" s="346"/>
      <c r="X78" s="345"/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0</v>
      </c>
      <c r="AO78" s="289">
        <f>P!AK80</f>
        <v>550</v>
      </c>
      <c r="AP78" s="290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</v>
      </c>
      <c r="G79" s="281">
        <f t="shared" si="11"/>
        <v>0.13500000000000006</v>
      </c>
      <c r="H79" s="314"/>
      <c r="I79" s="315"/>
      <c r="J79" s="314"/>
      <c r="K79" s="315"/>
      <c r="L79" s="345">
        <v>0.05</v>
      </c>
      <c r="M79" s="346"/>
      <c r="N79" s="345"/>
      <c r="O79" s="346"/>
      <c r="P79" s="345"/>
      <c r="Q79" s="346"/>
      <c r="R79" s="345"/>
      <c r="S79" s="346"/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</v>
      </c>
      <c r="AO79" s="289">
        <f>P!AK81</f>
        <v>311.46694214876027</v>
      </c>
      <c r="AP79" s="290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7</v>
      </c>
      <c r="G80" s="281">
        <f t="shared" si="11"/>
        <v>7.1499999999999995</v>
      </c>
      <c r="H80" s="314">
        <v>1</v>
      </c>
      <c r="I80" s="315"/>
      <c r="J80" s="314">
        <v>0.5</v>
      </c>
      <c r="K80" s="315"/>
      <c r="L80" s="345">
        <v>7</v>
      </c>
      <c r="M80" s="346"/>
      <c r="N80" s="345"/>
      <c r="O80" s="346"/>
      <c r="P80" s="345"/>
      <c r="Q80" s="346"/>
      <c r="R80" s="345">
        <v>0.5</v>
      </c>
      <c r="S80" s="346"/>
      <c r="T80" s="345">
        <v>1</v>
      </c>
      <c r="U80" s="346"/>
      <c r="V80" s="345"/>
      <c r="W80" s="346"/>
      <c r="X80" s="345"/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0</v>
      </c>
      <c r="AO80" s="289">
        <f>P!AK82</f>
        <v>180</v>
      </c>
      <c r="AP80" s="290">
        <f t="shared" si="10"/>
        <v>7.1499999999999995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0.2</v>
      </c>
      <c r="G84" s="281">
        <f t="shared" si="11"/>
        <v>0.2</v>
      </c>
      <c r="H84" s="314"/>
      <c r="I84" s="315"/>
      <c r="J84" s="314"/>
      <c r="K84" s="315"/>
      <c r="L84" s="345">
        <v>0.2</v>
      </c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0.2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0.4</v>
      </c>
      <c r="G86" s="281">
        <f t="shared" si="11"/>
        <v>0.50000000000000022</v>
      </c>
      <c r="H86" s="314"/>
      <c r="I86" s="315"/>
      <c r="J86" s="314"/>
      <c r="K86" s="315"/>
      <c r="L86" s="345">
        <v>0.4</v>
      </c>
      <c r="M86" s="346"/>
      <c r="N86" s="345"/>
      <c r="O86" s="346"/>
      <c r="P86" s="345"/>
      <c r="Q86" s="346"/>
      <c r="R86" s="345"/>
      <c r="S86" s="346"/>
      <c r="T86" s="345">
        <v>0.05</v>
      </c>
      <c r="U86" s="346"/>
      <c r="V86" s="345"/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</v>
      </c>
      <c r="AO86" s="289">
        <f>P!AK88</f>
        <v>1800</v>
      </c>
      <c r="AP86" s="291">
        <f t="shared" si="10"/>
        <v>0.50000000000000022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24</v>
      </c>
      <c r="G87" s="281">
        <f t="shared" si="11"/>
        <v>43</v>
      </c>
      <c r="H87" s="314">
        <v>1</v>
      </c>
      <c r="I87" s="315"/>
      <c r="J87" s="314"/>
      <c r="K87" s="315"/>
      <c r="L87" s="345">
        <v>17</v>
      </c>
      <c r="M87" s="346"/>
      <c r="N87" s="345"/>
      <c r="O87" s="346"/>
      <c r="P87" s="345"/>
      <c r="Q87" s="346"/>
      <c r="R87" s="345">
        <v>4</v>
      </c>
      <c r="S87" s="346"/>
      <c r="T87" s="345">
        <v>2</v>
      </c>
      <c r="U87" s="346"/>
      <c r="V87" s="345"/>
      <c r="W87" s="346"/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0</v>
      </c>
      <c r="AO87" s="289">
        <f>P!AK89</f>
        <v>67</v>
      </c>
      <c r="AP87" s="290">
        <f t="shared" si="10"/>
        <v>43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0</v>
      </c>
      <c r="G88" s="281">
        <f t="shared" si="11"/>
        <v>15.949999999999996</v>
      </c>
      <c r="H88" s="314"/>
      <c r="I88" s="315"/>
      <c r="J88" s="314"/>
      <c r="K88" s="315"/>
      <c r="L88" s="345">
        <v>3</v>
      </c>
      <c r="M88" s="346"/>
      <c r="N88" s="345"/>
      <c r="O88" s="346"/>
      <c r="P88" s="345"/>
      <c r="Q88" s="346"/>
      <c r="R88" s="345">
        <v>2</v>
      </c>
      <c r="S88" s="346"/>
      <c r="T88" s="345">
        <v>5</v>
      </c>
      <c r="U88" s="346"/>
      <c r="V88" s="345">
        <v>1</v>
      </c>
      <c r="W88" s="346"/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0</v>
      </c>
      <c r="AO88" s="289">
        <f>P!AK90</f>
        <v>115.18757439820037</v>
      </c>
      <c r="AP88" s="290">
        <f t="shared" si="10"/>
        <v>15.949999999999996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200</v>
      </c>
      <c r="G89" s="281">
        <f t="shared" si="11"/>
        <v>240</v>
      </c>
      <c r="H89" s="314">
        <v>40</v>
      </c>
      <c r="I89" s="315"/>
      <c r="J89" s="314">
        <v>40</v>
      </c>
      <c r="K89" s="315"/>
      <c r="L89" s="345">
        <v>120</v>
      </c>
      <c r="M89" s="346"/>
      <c r="N89" s="345"/>
      <c r="O89" s="346"/>
      <c r="P89" s="345"/>
      <c r="Q89" s="346"/>
      <c r="R89" s="345">
        <v>80</v>
      </c>
      <c r="S89" s="346"/>
      <c r="T89" s="345">
        <v>100</v>
      </c>
      <c r="U89" s="346"/>
      <c r="V89" s="345">
        <v>40</v>
      </c>
      <c r="W89" s="346"/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0</v>
      </c>
      <c r="AO89" s="289">
        <f>P!AK91</f>
        <v>10</v>
      </c>
      <c r="AP89" s="290">
        <f t="shared" si="10"/>
        <v>240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0</v>
      </c>
      <c r="G90" s="281">
        <f t="shared" si="11"/>
        <v>0</v>
      </c>
      <c r="H90" s="314"/>
      <c r="I90" s="315"/>
      <c r="J90" s="314"/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0</v>
      </c>
      <c r="G92" s="281">
        <f t="shared" si="11"/>
        <v>0.5</v>
      </c>
      <c r="H92" s="314"/>
      <c r="I92" s="315"/>
      <c r="J92" s="314"/>
      <c r="K92" s="315"/>
      <c r="L92" s="345"/>
      <c r="M92" s="346"/>
      <c r="N92" s="345"/>
      <c r="O92" s="346"/>
      <c r="P92" s="345"/>
      <c r="Q92" s="346"/>
      <c r="R92" s="345"/>
      <c r="S92" s="346"/>
      <c r="T92" s="345"/>
      <c r="U92" s="346"/>
      <c r="V92" s="345"/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0</v>
      </c>
      <c r="AO92" s="289">
        <f>P!AK94</f>
        <v>219.97727272727272</v>
      </c>
      <c r="AP92" s="290">
        <f t="shared" si="10"/>
        <v>0.5</v>
      </c>
      <c r="AQ92" s="87" t="str">
        <f t="shared" si="13"/>
        <v>NZ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0</v>
      </c>
      <c r="G94" s="281">
        <f t="shared" si="11"/>
        <v>0</v>
      </c>
      <c r="H94" s="314"/>
      <c r="I94" s="315"/>
      <c r="J94" s="314"/>
      <c r="K94" s="315"/>
      <c r="L94" s="345"/>
      <c r="M94" s="346"/>
      <c r="N94" s="345"/>
      <c r="O94" s="346"/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0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4</v>
      </c>
      <c r="G95" s="281">
        <f t="shared" si="11"/>
        <v>4.5</v>
      </c>
      <c r="H95" s="314"/>
      <c r="I95" s="315"/>
      <c r="J95" s="314"/>
      <c r="K95" s="315"/>
      <c r="L95" s="345">
        <v>4</v>
      </c>
      <c r="M95" s="346"/>
      <c r="N95" s="345"/>
      <c r="O95" s="346"/>
      <c r="P95" s="345"/>
      <c r="Q95" s="346"/>
      <c r="R95" s="345">
        <v>2</v>
      </c>
      <c r="S95" s="346"/>
      <c r="T95" s="345">
        <v>2</v>
      </c>
      <c r="U95" s="346"/>
      <c r="V95" s="345">
        <v>1</v>
      </c>
      <c r="W95" s="346"/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0</v>
      </c>
      <c r="AO95" s="289">
        <f>P!AK97</f>
        <v>85</v>
      </c>
      <c r="AP95" s="290">
        <f t="shared" si="10"/>
        <v>4.5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0</v>
      </c>
      <c r="G96" s="281">
        <f t="shared" si="11"/>
        <v>0</v>
      </c>
      <c r="H96" s="314"/>
      <c r="I96" s="315"/>
      <c r="J96" s="314"/>
      <c r="K96" s="315"/>
      <c r="L96" s="345"/>
      <c r="M96" s="346"/>
      <c r="N96" s="345"/>
      <c r="O96" s="346"/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0</v>
      </c>
      <c r="AO96" s="289">
        <f>P!AK98</f>
        <v>130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0</v>
      </c>
      <c r="G98" s="281">
        <f t="shared" si="11"/>
        <v>0.5</v>
      </c>
      <c r="H98" s="314"/>
      <c r="I98" s="315"/>
      <c r="J98" s="314"/>
      <c r="K98" s="315"/>
      <c r="L98" s="345">
        <v>2</v>
      </c>
      <c r="M98" s="346"/>
      <c r="N98" s="345"/>
      <c r="O98" s="346"/>
      <c r="P98" s="345"/>
      <c r="Q98" s="346"/>
      <c r="R98" s="345">
        <v>1</v>
      </c>
      <c r="S98" s="346"/>
      <c r="T98" s="345">
        <v>2</v>
      </c>
      <c r="U98" s="346"/>
      <c r="V98" s="345"/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0</v>
      </c>
      <c r="AO98" s="289">
        <f>P!AK100</f>
        <v>165</v>
      </c>
      <c r="AP98" s="290">
        <f t="shared" si="10"/>
        <v>0.5</v>
      </c>
      <c r="AQ98" s="87" t="str">
        <f t="shared" si="13"/>
        <v>NZ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</v>
      </c>
      <c r="G99" s="281">
        <f t="shared" si="11"/>
        <v>0.89900000000000024</v>
      </c>
      <c r="H99" s="314"/>
      <c r="I99" s="315"/>
      <c r="J99" s="314"/>
      <c r="K99" s="315"/>
      <c r="L99" s="345"/>
      <c r="M99" s="346"/>
      <c r="N99" s="345"/>
      <c r="O99" s="346"/>
      <c r="P99" s="345"/>
      <c r="Q99" s="346"/>
      <c r="R99" s="345"/>
      <c r="S99" s="346"/>
      <c r="T99" s="345"/>
      <c r="U99" s="346"/>
      <c r="V99" s="345"/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</v>
      </c>
      <c r="AO99" s="289">
        <f>P!AK101</f>
        <v>528.54104701879783</v>
      </c>
      <c r="AP99" s="291">
        <f t="shared" si="10"/>
        <v>0.89900000000000024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0</v>
      </c>
      <c r="G100" s="281">
        <f t="shared" si="11"/>
        <v>0</v>
      </c>
      <c r="H100" s="314"/>
      <c r="I100" s="315"/>
      <c r="J100" s="314"/>
      <c r="K100" s="315"/>
      <c r="L100" s="345"/>
      <c r="M100" s="346"/>
      <c r="N100" s="345"/>
      <c r="O100" s="346"/>
      <c r="P100" s="345"/>
      <c r="Q100" s="346"/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0</v>
      </c>
      <c r="AO100" s="289">
        <f>P!AK102</f>
        <v>168.75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0</v>
      </c>
      <c r="G101" s="281">
        <f t="shared" si="11"/>
        <v>0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0</v>
      </c>
      <c r="G103" s="281">
        <f t="shared" si="11"/>
        <v>0</v>
      </c>
      <c r="H103" s="314"/>
      <c r="I103" s="315"/>
      <c r="J103" s="314"/>
      <c r="K103" s="315"/>
      <c r="L103" s="345"/>
      <c r="M103" s="346"/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0</v>
      </c>
      <c r="AO103" s="289">
        <f>P!AK105</f>
        <v>233.33333333333334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0</v>
      </c>
      <c r="G104" s="281">
        <f t="shared" si="11"/>
        <v>8</v>
      </c>
      <c r="H104" s="314"/>
      <c r="I104" s="315"/>
      <c r="J104" s="314"/>
      <c r="K104" s="315"/>
      <c r="L104" s="345"/>
      <c r="M104" s="346"/>
      <c r="N104" s="345"/>
      <c r="O104" s="346"/>
      <c r="P104" s="345"/>
      <c r="Q104" s="346"/>
      <c r="R104" s="345"/>
      <c r="S104" s="346"/>
      <c r="T104" s="345">
        <v>2</v>
      </c>
      <c r="U104" s="346"/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0</v>
      </c>
      <c r="AO104" s="289">
        <f>P!AK106</f>
        <v>160</v>
      </c>
      <c r="AP104" s="290">
        <f t="shared" si="10"/>
        <v>8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0</v>
      </c>
      <c r="G105" s="281">
        <f t="shared" si="11"/>
        <v>0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181.81818181818181</v>
      </c>
      <c r="AP105" s="290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0</v>
      </c>
      <c r="G106" s="281">
        <f t="shared" si="11"/>
        <v>0</v>
      </c>
      <c r="H106" s="314"/>
      <c r="I106" s="315"/>
      <c r="J106" s="314"/>
      <c r="K106" s="315"/>
      <c r="L106" s="345"/>
      <c r="M106" s="346"/>
      <c r="N106" s="345"/>
      <c r="O106" s="346"/>
      <c r="P106" s="345"/>
      <c r="Q106" s="346"/>
      <c r="R106" s="345"/>
      <c r="S106" s="346"/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0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0</v>
      </c>
      <c r="G107" s="281">
        <f t="shared" si="11"/>
        <v>0.24999999999999992</v>
      </c>
      <c r="H107" s="314"/>
      <c r="I107" s="315"/>
      <c r="J107" s="314"/>
      <c r="K107" s="315"/>
      <c r="L107" s="345"/>
      <c r="M107" s="346"/>
      <c r="N107" s="345"/>
      <c r="O107" s="346"/>
      <c r="P107" s="345"/>
      <c r="Q107" s="346"/>
      <c r="R107" s="345"/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0</v>
      </c>
      <c r="AO107" s="289">
        <f>P!AK109</f>
        <v>883.5164835164835</v>
      </c>
      <c r="AP107" s="290">
        <f t="shared" si="10"/>
        <v>0.24999999999999992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2</v>
      </c>
      <c r="G109" s="281">
        <f t="shared" si="11"/>
        <v>2</v>
      </c>
      <c r="H109" s="314"/>
      <c r="I109" s="315"/>
      <c r="J109" s="314"/>
      <c r="K109" s="315"/>
      <c r="L109" s="345">
        <v>2</v>
      </c>
      <c r="M109" s="346"/>
      <c r="N109" s="345"/>
      <c r="O109" s="346"/>
      <c r="P109" s="345"/>
      <c r="Q109" s="346"/>
      <c r="R109" s="345">
        <v>1</v>
      </c>
      <c r="S109" s="346"/>
      <c r="T109" s="345">
        <v>1</v>
      </c>
      <c r="U109" s="346"/>
      <c r="V109" s="345"/>
      <c r="W109" s="346"/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0</v>
      </c>
      <c r="AO109" s="289">
        <f>P!AK111</f>
        <v>270</v>
      </c>
      <c r="AP109" s="290">
        <f t="shared" si="10"/>
        <v>2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0</v>
      </c>
      <c r="G110" s="281">
        <f t="shared" si="11"/>
        <v>0</v>
      </c>
      <c r="H110" s="314"/>
      <c r="I110" s="315"/>
      <c r="J110" s="314"/>
      <c r="K110" s="315"/>
      <c r="L110" s="345"/>
      <c r="M110" s="346"/>
      <c r="N110" s="345"/>
      <c r="O110" s="346"/>
      <c r="P110" s="345"/>
      <c r="Q110" s="346"/>
      <c r="R110" s="345"/>
      <c r="S110" s="346"/>
      <c r="T110" s="345"/>
      <c r="U110" s="346"/>
      <c r="V110" s="345"/>
      <c r="W110" s="346"/>
      <c r="X110" s="345"/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0</v>
      </c>
      <c r="AO110" s="289">
        <f>P!AK112</f>
        <v>0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480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/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/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0.5</v>
      </c>
      <c r="G112" s="281">
        <f t="shared" si="11"/>
        <v>0.5</v>
      </c>
      <c r="H112" s="314"/>
      <c r="I112" s="315"/>
      <c r="J112" s="314"/>
      <c r="K112" s="315"/>
      <c r="L112" s="345"/>
      <c r="M112" s="315"/>
      <c r="N112" s="345"/>
      <c r="O112" s="315"/>
      <c r="P112" s="345"/>
      <c r="Q112" s="315"/>
      <c r="R112" s="345"/>
      <c r="S112" s="315"/>
      <c r="T112" s="345">
        <v>2</v>
      </c>
      <c r="U112" s="315"/>
      <c r="V112" s="345"/>
      <c r="W112" s="315"/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0</v>
      </c>
      <c r="AO112" s="289">
        <f>P!AK114</f>
        <v>1700</v>
      </c>
      <c r="AP112" s="290">
        <f t="shared" si="10"/>
        <v>0.5</v>
      </c>
      <c r="AQ112" s="87" t="str">
        <f t="shared" si="13"/>
        <v>NZ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</v>
      </c>
      <c r="G113" s="281">
        <f t="shared" si="11"/>
        <v>0</v>
      </c>
      <c r="H113" s="314"/>
      <c r="I113" s="315"/>
      <c r="J113" s="314"/>
      <c r="K113" s="315"/>
      <c r="L113" s="345"/>
      <c r="M113" s="315"/>
      <c r="N113" s="345"/>
      <c r="O113" s="315"/>
      <c r="P113" s="345"/>
      <c r="Q113" s="315"/>
      <c r="R113" s="345"/>
      <c r="S113" s="315"/>
      <c r="T113" s="345"/>
      <c r="U113" s="315"/>
      <c r="V113" s="345"/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</v>
      </c>
      <c r="AO113" s="289">
        <f>P!AK115</f>
        <v>3360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</v>
      </c>
      <c r="G114" s="281">
        <f t="shared" si="11"/>
        <v>0</v>
      </c>
      <c r="H114" s="314"/>
      <c r="I114" s="315"/>
      <c r="J114" s="314"/>
      <c r="K114" s="315"/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/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</v>
      </c>
      <c r="AO114" s="289">
        <f>P!AK116</f>
        <v>480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0</v>
      </c>
      <c r="G115" s="281">
        <f t="shared" si="11"/>
        <v>0</v>
      </c>
      <c r="H115" s="314"/>
      <c r="I115" s="315"/>
      <c r="J115" s="314"/>
      <c r="K115" s="315"/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/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0</v>
      </c>
      <c r="AO115" s="289">
        <f>P!AK117</f>
        <v>203.7037037037037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0</v>
      </c>
      <c r="G116" s="281">
        <f t="shared" si="11"/>
        <v>122</v>
      </c>
      <c r="H116" s="314"/>
      <c r="I116" s="315"/>
      <c r="J116" s="314"/>
      <c r="K116" s="315"/>
      <c r="L116" s="345"/>
      <c r="M116" s="346"/>
      <c r="N116" s="345"/>
      <c r="O116" s="346"/>
      <c r="P116" s="345"/>
      <c r="Q116" s="346"/>
      <c r="R116" s="345"/>
      <c r="S116" s="346"/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0</v>
      </c>
      <c r="AO116" s="289">
        <f>P!AK118</f>
        <v>8.8547747747747749</v>
      </c>
      <c r="AP116" s="290">
        <f t="shared" si="10"/>
        <v>122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</v>
      </c>
      <c r="G118" s="281">
        <f t="shared" si="11"/>
        <v>0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/>
      <c r="U118" s="346"/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0</v>
      </c>
      <c r="G123" s="281">
        <f t="shared" si="11"/>
        <v>0</v>
      </c>
      <c r="H123" s="314"/>
      <c r="I123" s="315"/>
      <c r="J123" s="314"/>
      <c r="K123" s="315"/>
      <c r="L123" s="345"/>
      <c r="M123" s="346"/>
      <c r="N123" s="345"/>
      <c r="O123" s="346"/>
      <c r="P123" s="345"/>
      <c r="Q123" s="346"/>
      <c r="R123" s="345">
        <v>60</v>
      </c>
      <c r="S123" s="346"/>
      <c r="T123" s="345">
        <v>130</v>
      </c>
      <c r="U123" s="346"/>
      <c r="V123" s="345"/>
      <c r="W123" s="346"/>
      <c r="X123" s="345"/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0</v>
      </c>
      <c r="AO123" s="353">
        <f>P!AK125</f>
        <v>658</v>
      </c>
      <c r="AP123" s="354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80</v>
      </c>
      <c r="G124" s="281">
        <f t="shared" si="11"/>
        <v>80</v>
      </c>
      <c r="H124" s="358">
        <v>30</v>
      </c>
      <c r="I124" s="357">
        <f>P!D126</f>
        <v>25</v>
      </c>
      <c r="J124" s="358">
        <v>30</v>
      </c>
      <c r="K124" s="357">
        <f>P!F126</f>
        <v>25</v>
      </c>
      <c r="L124" s="358">
        <v>30</v>
      </c>
      <c r="M124" s="357">
        <f>P!H126</f>
        <v>30</v>
      </c>
      <c r="N124" s="358"/>
      <c r="O124" s="357">
        <f>P!J126</f>
        <v>0</v>
      </c>
      <c r="P124" s="358"/>
      <c r="Q124" s="357">
        <f>P!L126</f>
        <v>0</v>
      </c>
      <c r="R124" s="358">
        <v>50</v>
      </c>
      <c r="S124" s="357">
        <f>P!N126</f>
        <v>0</v>
      </c>
      <c r="T124" s="358">
        <v>30</v>
      </c>
      <c r="U124" s="357">
        <f>P!P126</f>
        <v>0</v>
      </c>
      <c r="V124" s="358">
        <v>30</v>
      </c>
      <c r="W124" s="357">
        <f>P!R126</f>
        <v>0</v>
      </c>
      <c r="X124" s="358"/>
      <c r="Y124" s="357">
        <f>P!T126</f>
        <v>0</v>
      </c>
      <c r="Z124" s="358"/>
      <c r="AA124" s="357">
        <f>P!V126</f>
        <v>0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80</v>
      </c>
      <c r="AO124" s="365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5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0</v>
      </c>
      <c r="G126" s="281">
        <f t="shared" si="11"/>
        <v>0</v>
      </c>
      <c r="H126" s="358"/>
      <c r="I126" s="357">
        <f>P!D128</f>
        <v>0</v>
      </c>
      <c r="J126" s="358"/>
      <c r="K126" s="357">
        <f>P!F128</f>
        <v>0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>
        <v>3</v>
      </c>
      <c r="S126" s="357">
        <f>P!N128</f>
        <v>0</v>
      </c>
      <c r="T126" s="358"/>
      <c r="U126" s="357">
        <f>P!P128</f>
        <v>0</v>
      </c>
      <c r="V126" s="358"/>
      <c r="W126" s="357">
        <f>P!R128</f>
        <v>0</v>
      </c>
      <c r="X126" s="358"/>
      <c r="Y126" s="357">
        <f>P!T128</f>
        <v>0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0</v>
      </c>
      <c r="AO126" s="365">
        <f>P!AK128</f>
        <v>40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0</v>
      </c>
      <c r="G127" s="281">
        <f t="shared" si="11"/>
        <v>0</v>
      </c>
      <c r="H127" s="358"/>
      <c r="I127" s="357">
        <f>P!D129</f>
        <v>0</v>
      </c>
      <c r="J127" s="358"/>
      <c r="K127" s="357">
        <f>P!F129</f>
        <v>0</v>
      </c>
      <c r="L127" s="358"/>
      <c r="M127" s="357">
        <f>P!H129</f>
        <v>0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0</v>
      </c>
      <c r="AO127" s="365">
        <f>P!AK129</f>
        <v>393.39805825242718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0</v>
      </c>
      <c r="G128" s="281">
        <f t="shared" si="11"/>
        <v>0</v>
      </c>
      <c r="H128" s="358"/>
      <c r="I128" s="357">
        <f>P!D130</f>
        <v>0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>
        <v>5</v>
      </c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0</v>
      </c>
      <c r="AO128" s="365">
        <f>P!AK130</f>
        <v>550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0</v>
      </c>
      <c r="G129" s="281">
        <f t="shared" si="11"/>
        <v>0</v>
      </c>
      <c r="H129" s="358"/>
      <c r="I129" s="357">
        <f>P!D131</f>
        <v>0</v>
      </c>
      <c r="J129" s="358"/>
      <c r="K129" s="357">
        <f>P!F131</f>
        <v>0</v>
      </c>
      <c r="L129" s="358"/>
      <c r="M129" s="357">
        <f>P!H131</f>
        <v>0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20</v>
      </c>
      <c r="U129" s="357">
        <f>P!P131</f>
        <v>0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0</v>
      </c>
      <c r="AO129" s="365">
        <f>P!AK131</f>
        <v>280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5</v>
      </c>
      <c r="G130" s="281">
        <f t="shared" si="11"/>
        <v>5</v>
      </c>
      <c r="H130" s="358">
        <v>3</v>
      </c>
      <c r="I130" s="357">
        <f>P!D132</f>
        <v>2</v>
      </c>
      <c r="J130" s="358"/>
      <c r="K130" s="357">
        <f>P!F132</f>
        <v>3</v>
      </c>
      <c r="L130" s="358"/>
      <c r="M130" s="357">
        <f>P!H132</f>
        <v>0</v>
      </c>
      <c r="N130" s="358"/>
      <c r="O130" s="357">
        <f>P!J132</f>
        <v>0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/>
      <c r="W130" s="357">
        <f>P!R132</f>
        <v>0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5</v>
      </c>
      <c r="AO130" s="365">
        <f>P!AK132</f>
        <v>76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5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0</v>
      </c>
      <c r="G132" s="281">
        <f t="shared" si="11"/>
        <v>0</v>
      </c>
      <c r="H132" s="358"/>
      <c r="I132" s="357">
        <f>P!D134</f>
        <v>0</v>
      </c>
      <c r="J132" s="358"/>
      <c r="K132" s="357">
        <f>P!F134</f>
        <v>0</v>
      </c>
      <c r="L132" s="358"/>
      <c r="M132" s="357">
        <f>P!H134</f>
        <v>0</v>
      </c>
      <c r="N132" s="358"/>
      <c r="O132" s="357">
        <f>P!J134</f>
        <v>0</v>
      </c>
      <c r="P132" s="358"/>
      <c r="Q132" s="357">
        <f>P!L134</f>
        <v>0</v>
      </c>
      <c r="R132" s="358">
        <v>4</v>
      </c>
      <c r="S132" s="357">
        <f>P!N134</f>
        <v>0</v>
      </c>
      <c r="T132" s="358"/>
      <c r="U132" s="357">
        <f>P!P134</f>
        <v>0</v>
      </c>
      <c r="V132" s="358"/>
      <c r="W132" s="357">
        <f>P!R134</f>
        <v>0</v>
      </c>
      <c r="X132" s="358"/>
      <c r="Y132" s="357">
        <f>P!T134</f>
        <v>0</v>
      </c>
      <c r="Z132" s="358"/>
      <c r="AA132" s="357">
        <f>P!V134</f>
        <v>0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0</v>
      </c>
      <c r="AO132" s="365">
        <f>P!AK134</f>
        <v>109.2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8</v>
      </c>
      <c r="G133" s="281">
        <f t="shared" si="11"/>
        <v>8</v>
      </c>
      <c r="H133" s="358"/>
      <c r="I133" s="357">
        <f>P!D135</f>
        <v>8</v>
      </c>
      <c r="J133" s="358"/>
      <c r="K133" s="357">
        <f>P!F135</f>
        <v>0</v>
      </c>
      <c r="L133" s="358"/>
      <c r="M133" s="357">
        <f>P!H135</f>
        <v>0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>
        <v>10</v>
      </c>
      <c r="U133" s="357">
        <f>P!P135</f>
        <v>0</v>
      </c>
      <c r="V133" s="358"/>
      <c r="W133" s="357">
        <f>P!R135</f>
        <v>0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8</v>
      </c>
      <c r="AO133" s="365">
        <f>P!AK135</f>
        <v>220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0</v>
      </c>
      <c r="G134" s="281">
        <f>E134+F134</f>
        <v>0</v>
      </c>
      <c r="H134" s="358"/>
      <c r="I134" s="357">
        <f>P!D136</f>
        <v>0</v>
      </c>
      <c r="J134" s="358"/>
      <c r="K134" s="357">
        <f>P!F136</f>
        <v>0</v>
      </c>
      <c r="L134" s="358"/>
      <c r="M134" s="357">
        <f>P!H136</f>
        <v>0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0</v>
      </c>
      <c r="AO134" s="365">
        <f>P!AK136</f>
        <v>50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1</v>
      </c>
      <c r="G135" s="281">
        <f>E135+F135</f>
        <v>1</v>
      </c>
      <c r="H135" s="358"/>
      <c r="I135" s="357">
        <f>P!D137</f>
        <v>1</v>
      </c>
      <c r="J135" s="358"/>
      <c r="K135" s="357">
        <f>P!F137</f>
        <v>0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>
        <v>0.5</v>
      </c>
      <c r="S135" s="357">
        <f>P!N137</f>
        <v>0</v>
      </c>
      <c r="T135" s="358"/>
      <c r="U135" s="357">
        <f>P!P137</f>
        <v>0</v>
      </c>
      <c r="V135" s="358"/>
      <c r="W135" s="357">
        <f>P!R137</f>
        <v>0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1</v>
      </c>
      <c r="AO135" s="365">
        <f>P!AK137</f>
        <v>280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0</v>
      </c>
      <c r="G136" s="281">
        <f t="shared" ref="G136:G196" si="17">E136+F136</f>
        <v>0</v>
      </c>
      <c r="H136" s="358"/>
      <c r="I136" s="357">
        <f>P!D138</f>
        <v>0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0</v>
      </c>
      <c r="P136" s="358"/>
      <c r="Q136" s="357">
        <f>P!L138</f>
        <v>0</v>
      </c>
      <c r="R136" s="358">
        <v>3</v>
      </c>
      <c r="S136" s="357">
        <f>P!N138</f>
        <v>0</v>
      </c>
      <c r="T136" s="358"/>
      <c r="U136" s="357">
        <f>P!P138</f>
        <v>0</v>
      </c>
      <c r="V136" s="358"/>
      <c r="W136" s="357">
        <f>P!R138</f>
        <v>0</v>
      </c>
      <c r="X136" s="358"/>
      <c r="Y136" s="357">
        <f>P!T138</f>
        <v>0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0</v>
      </c>
      <c r="AO136" s="365">
        <f>P!AK138</f>
        <v>120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5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480</v>
      </c>
      <c r="G141" s="281">
        <f t="shared" si="17"/>
        <v>480</v>
      </c>
      <c r="H141" s="314"/>
      <c r="I141" s="346"/>
      <c r="J141" s="345"/>
      <c r="K141" s="346"/>
      <c r="L141" s="345">
        <v>475</v>
      </c>
      <c r="M141" s="346"/>
      <c r="N141" s="345"/>
      <c r="O141" s="346"/>
      <c r="P141" s="345"/>
      <c r="Q141" s="346"/>
      <c r="R141" s="345"/>
      <c r="S141" s="346"/>
      <c r="T141" s="345">
        <v>22</v>
      </c>
      <c r="U141" s="346"/>
      <c r="V141" s="345"/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0</v>
      </c>
      <c r="AO141" s="289">
        <f>P!AK143</f>
        <v>22.35</v>
      </c>
      <c r="AP141" s="290">
        <f t="shared" si="14"/>
        <v>480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105</v>
      </c>
      <c r="G143" s="281">
        <f t="shared" si="17"/>
        <v>105</v>
      </c>
      <c r="H143" s="314"/>
      <c r="I143" s="346"/>
      <c r="J143" s="345"/>
      <c r="K143" s="346"/>
      <c r="L143" s="345">
        <v>100</v>
      </c>
      <c r="M143" s="346"/>
      <c r="N143" s="345"/>
      <c r="O143" s="346"/>
      <c r="P143" s="345"/>
      <c r="Q143" s="346"/>
      <c r="R143" s="345">
        <v>4.5</v>
      </c>
      <c r="S143" s="346"/>
      <c r="T143" s="345"/>
      <c r="U143" s="346"/>
      <c r="V143" s="345"/>
      <c r="W143" s="346"/>
      <c r="X143" s="345"/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0</v>
      </c>
      <c r="AO143" s="289">
        <f>P!AK145</f>
        <v>1150</v>
      </c>
      <c r="AP143" s="290">
        <f t="shared" si="14"/>
        <v>105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0</v>
      </c>
      <c r="G144" s="281">
        <f t="shared" si="17"/>
        <v>0</v>
      </c>
      <c r="H144" s="314"/>
      <c r="I144" s="346"/>
      <c r="J144" s="345"/>
      <c r="K144" s="346"/>
      <c r="L144" s="345">
        <v>5</v>
      </c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/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300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10</v>
      </c>
      <c r="G145" s="281">
        <f t="shared" si="17"/>
        <v>10</v>
      </c>
      <c r="H145" s="314"/>
      <c r="I145" s="346"/>
      <c r="J145" s="345"/>
      <c r="K145" s="346"/>
      <c r="L145" s="345">
        <v>10</v>
      </c>
      <c r="M145" s="346"/>
      <c r="N145" s="345"/>
      <c r="O145" s="346"/>
      <c r="P145" s="345"/>
      <c r="Q145" s="346"/>
      <c r="R145" s="345">
        <v>3</v>
      </c>
      <c r="S145" s="346"/>
      <c r="T145" s="345">
        <v>1</v>
      </c>
      <c r="U145" s="346"/>
      <c r="V145" s="345"/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0</v>
      </c>
      <c r="AO145" s="289">
        <f>P!AK147</f>
        <v>800</v>
      </c>
      <c r="AP145" s="290">
        <f t="shared" si="14"/>
        <v>10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9</v>
      </c>
      <c r="G146" s="281">
        <f t="shared" si="17"/>
        <v>9</v>
      </c>
      <c r="H146" s="314"/>
      <c r="I146" s="346"/>
      <c r="J146" s="345"/>
      <c r="K146" s="346"/>
      <c r="L146" s="345">
        <v>9</v>
      </c>
      <c r="M146" s="346"/>
      <c r="N146" s="345"/>
      <c r="O146" s="346"/>
      <c r="P146" s="345"/>
      <c r="Q146" s="346"/>
      <c r="R146" s="345"/>
      <c r="S146" s="346"/>
      <c r="T146" s="345"/>
      <c r="U146" s="346"/>
      <c r="V146" s="345"/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0</v>
      </c>
      <c r="AO146" s="289">
        <f>P!AK148</f>
        <v>1150</v>
      </c>
      <c r="AP146" s="290">
        <f t="shared" si="14"/>
        <v>9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0</v>
      </c>
      <c r="G147" s="281">
        <f t="shared" si="17"/>
        <v>0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/>
      <c r="S147" s="346"/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0</v>
      </c>
      <c r="AO147" s="289">
        <f>P!AK149</f>
        <v>793.33333333333337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0</v>
      </c>
      <c r="G149" s="281">
        <f t="shared" si="17"/>
        <v>0</v>
      </c>
      <c r="H149" s="314"/>
      <c r="I149" s="346"/>
      <c r="J149" s="345"/>
      <c r="K149" s="346"/>
      <c r="L149" s="345"/>
      <c r="M149" s="346"/>
      <c r="N149" s="345"/>
      <c r="O149" s="346"/>
      <c r="P149" s="345"/>
      <c r="Q149" s="346"/>
      <c r="R149" s="345"/>
      <c r="S149" s="346"/>
      <c r="T149" s="345">
        <v>8</v>
      </c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0</v>
      </c>
      <c r="AO149" s="289">
        <f>P!AK151</f>
        <v>543.52941176470586</v>
      </c>
      <c r="AP149" s="290">
        <f t="shared" si="14"/>
        <v>0</v>
      </c>
      <c r="AQ149" s="87" t="str">
        <f t="shared" si="16"/>
        <v>০</v>
      </c>
    </row>
    <row r="150" spans="1:43" ht="99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155</v>
      </c>
      <c r="G150" s="281">
        <f t="shared" si="17"/>
        <v>174.99000000000021</v>
      </c>
      <c r="H150" s="314">
        <v>12</v>
      </c>
      <c r="I150" s="346"/>
      <c r="J150" s="345">
        <v>8</v>
      </c>
      <c r="K150" s="346"/>
      <c r="L150" s="345">
        <v>135</v>
      </c>
      <c r="M150" s="346"/>
      <c r="N150" s="345"/>
      <c r="O150" s="346"/>
      <c r="P150" s="345"/>
      <c r="Q150" s="346"/>
      <c r="R150" s="345">
        <v>14</v>
      </c>
      <c r="S150" s="346"/>
      <c r="T150" s="345">
        <v>10</v>
      </c>
      <c r="U150" s="346"/>
      <c r="V150" s="345">
        <v>12</v>
      </c>
      <c r="W150" s="346"/>
      <c r="X150" s="345"/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0</v>
      </c>
      <c r="AO150" s="289">
        <f>P!AK152</f>
        <v>251.03225806451613</v>
      </c>
      <c r="AP150" s="290">
        <f t="shared" si="14"/>
        <v>174.99000000000021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0</v>
      </c>
      <c r="G151" s="281">
        <f t="shared" si="17"/>
        <v>0</v>
      </c>
      <c r="H151" s="314"/>
      <c r="I151" s="346"/>
      <c r="J151" s="345"/>
      <c r="K151" s="346"/>
      <c r="L151" s="345"/>
      <c r="M151" s="346"/>
      <c r="N151" s="345"/>
      <c r="O151" s="346"/>
      <c r="P151" s="345"/>
      <c r="Q151" s="346"/>
      <c r="R151" s="345"/>
      <c r="S151" s="346"/>
      <c r="T151" s="345"/>
      <c r="U151" s="346"/>
      <c r="V151" s="345"/>
      <c r="W151" s="346"/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0</v>
      </c>
      <c r="AO151" s="289">
        <f>P!AK153</f>
        <v>0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0</v>
      </c>
      <c r="G152" s="281">
        <f t="shared" si="17"/>
        <v>0</v>
      </c>
      <c r="H152" s="314"/>
      <c r="I152" s="346"/>
      <c r="J152" s="345"/>
      <c r="K152" s="346"/>
      <c r="L152" s="345"/>
      <c r="M152" s="346"/>
      <c r="N152" s="345"/>
      <c r="O152" s="346"/>
      <c r="P152" s="345"/>
      <c r="Q152" s="346"/>
      <c r="R152" s="345">
        <v>3</v>
      </c>
      <c r="S152" s="346"/>
      <c r="T152" s="345">
        <v>5</v>
      </c>
      <c r="U152" s="346"/>
      <c r="V152" s="345"/>
      <c r="W152" s="346"/>
      <c r="X152" s="345"/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0</v>
      </c>
      <c r="AO152" s="289">
        <f>P!AK154</f>
        <v>154.58015267175574</v>
      </c>
      <c r="AP152" s="290">
        <f t="shared" si="14"/>
        <v>0</v>
      </c>
      <c r="AQ152" s="87" t="str">
        <f t="shared" si="16"/>
        <v>০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11.1</v>
      </c>
      <c r="G153" s="281">
        <f t="shared" si="17"/>
        <v>17.600000000000016</v>
      </c>
      <c r="H153" s="314">
        <v>5</v>
      </c>
      <c r="I153" s="346"/>
      <c r="J153" s="345"/>
      <c r="K153" s="346"/>
      <c r="L153" s="345">
        <v>5</v>
      </c>
      <c r="M153" s="346"/>
      <c r="N153" s="345"/>
      <c r="O153" s="346"/>
      <c r="P153" s="345"/>
      <c r="Q153" s="346"/>
      <c r="R153" s="345">
        <v>5</v>
      </c>
      <c r="S153" s="346"/>
      <c r="T153" s="345"/>
      <c r="U153" s="346"/>
      <c r="V153" s="345">
        <v>5</v>
      </c>
      <c r="W153" s="346"/>
      <c r="X153" s="345"/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0</v>
      </c>
      <c r="AO153" s="289">
        <f>P!AK155</f>
        <v>374.59459459459458</v>
      </c>
      <c r="AP153" s="290">
        <f t="shared" si="14"/>
        <v>17.600000000000016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0</v>
      </c>
      <c r="G154" s="281">
        <f t="shared" si="17"/>
        <v>0</v>
      </c>
      <c r="H154" s="314"/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/>
      <c r="U154" s="346"/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0</v>
      </c>
      <c r="AO154" s="289">
        <f>P!AK156</f>
        <v>313.59349957135936</v>
      </c>
      <c r="AP154" s="290">
        <f t="shared" si="14"/>
        <v>0</v>
      </c>
      <c r="AQ154" s="87" t="str">
        <f t="shared" si="16"/>
        <v>০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0</v>
      </c>
      <c r="G155" s="281">
        <f t="shared" si="17"/>
        <v>0</v>
      </c>
      <c r="H155" s="314"/>
      <c r="I155" s="346"/>
      <c r="J155" s="345"/>
      <c r="K155" s="346"/>
      <c r="L155" s="345"/>
      <c r="M155" s="346"/>
      <c r="N155" s="345"/>
      <c r="O155" s="346"/>
      <c r="P155" s="345"/>
      <c r="Q155" s="346"/>
      <c r="R155" s="345"/>
      <c r="S155" s="346"/>
      <c r="T155" s="345">
        <v>3.5</v>
      </c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0</v>
      </c>
      <c r="AO155" s="289">
        <f>P!AK157</f>
        <v>2172.2741433021806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3.5</v>
      </c>
      <c r="G156" s="281">
        <f t="shared" si="17"/>
        <v>3.5</v>
      </c>
      <c r="H156" s="314"/>
      <c r="I156" s="346"/>
      <c r="J156" s="345"/>
      <c r="K156" s="346"/>
      <c r="L156" s="345">
        <v>27</v>
      </c>
      <c r="M156" s="346"/>
      <c r="N156" s="345"/>
      <c r="O156" s="346"/>
      <c r="P156" s="345"/>
      <c r="Q156" s="346"/>
      <c r="R156" s="345"/>
      <c r="S156" s="346"/>
      <c r="T156" s="345"/>
      <c r="U156" s="346"/>
      <c r="V156" s="345"/>
      <c r="W156" s="346"/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0</v>
      </c>
      <c r="AO156" s="289">
        <f>P!AK158</f>
        <v>1160</v>
      </c>
      <c r="AP156" s="290">
        <f t="shared" si="14"/>
        <v>3.5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/>
      <c r="O158" s="346"/>
      <c r="P158" s="345"/>
      <c r="Q158" s="346"/>
      <c r="R158" s="345"/>
      <c r="S158" s="346"/>
      <c r="T158" s="345"/>
      <c r="U158" s="346"/>
      <c r="V158" s="345"/>
      <c r="W158" s="346"/>
      <c r="X158" s="345"/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0</v>
      </c>
      <c r="G160" s="281">
        <f t="shared" si="17"/>
        <v>0</v>
      </c>
      <c r="H160" s="314"/>
      <c r="I160" s="346"/>
      <c r="J160" s="345"/>
      <c r="K160" s="346"/>
      <c r="L160" s="345"/>
      <c r="M160" s="346"/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0</v>
      </c>
      <c r="AO160" s="289">
        <f>P!AK162</f>
        <v>600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0</v>
      </c>
      <c r="G161" s="281">
        <f t="shared" si="17"/>
        <v>0</v>
      </c>
      <c r="H161" s="314"/>
      <c r="I161" s="346"/>
      <c r="J161" s="345"/>
      <c r="K161" s="346"/>
      <c r="L161" s="345"/>
      <c r="M161" s="346"/>
      <c r="N161" s="345"/>
      <c r="O161" s="346"/>
      <c r="P161" s="345"/>
      <c r="Q161" s="346"/>
      <c r="R161" s="345">
        <v>2</v>
      </c>
      <c r="S161" s="346"/>
      <c r="T161" s="345"/>
      <c r="U161" s="346"/>
      <c r="V161" s="345"/>
      <c r="W161" s="346"/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0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3</v>
      </c>
      <c r="G162" s="281">
        <f t="shared" si="17"/>
        <v>3</v>
      </c>
      <c r="H162" s="314"/>
      <c r="I162" s="346"/>
      <c r="J162" s="345"/>
      <c r="K162" s="346"/>
      <c r="L162" s="345">
        <v>3</v>
      </c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0</v>
      </c>
      <c r="AO162" s="289">
        <f>P!AK164</f>
        <v>1200</v>
      </c>
      <c r="AP162" s="290">
        <f t="shared" si="14"/>
        <v>3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0</v>
      </c>
      <c r="G163" s="281">
        <f t="shared" si="17"/>
        <v>0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1</v>
      </c>
      <c r="G167" s="281">
        <f t="shared" si="17"/>
        <v>1</v>
      </c>
      <c r="H167" s="314"/>
      <c r="I167" s="346"/>
      <c r="J167" s="345"/>
      <c r="K167" s="346"/>
      <c r="L167" s="345">
        <v>1</v>
      </c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350</v>
      </c>
      <c r="AP167" s="290">
        <f t="shared" si="14"/>
        <v>1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3</v>
      </c>
      <c r="G168" s="281">
        <f t="shared" si="17"/>
        <v>6</v>
      </c>
      <c r="H168" s="314"/>
      <c r="I168" s="346"/>
      <c r="J168" s="345">
        <v>3</v>
      </c>
      <c r="K168" s="346"/>
      <c r="L168" s="345"/>
      <c r="M168" s="346"/>
      <c r="N168" s="345"/>
      <c r="O168" s="346"/>
      <c r="P168" s="345"/>
      <c r="Q168" s="346"/>
      <c r="R168" s="345"/>
      <c r="S168" s="346"/>
      <c r="T168" s="345"/>
      <c r="U168" s="346"/>
      <c r="V168" s="345"/>
      <c r="W168" s="346"/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0</v>
      </c>
      <c r="AO168" s="289">
        <f>P!AK170</f>
        <v>723.33333333333337</v>
      </c>
      <c r="AP168" s="290">
        <f t="shared" si="14"/>
        <v>6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0</v>
      </c>
      <c r="G169" s="281">
        <f t="shared" si="17"/>
        <v>0</v>
      </c>
      <c r="H169" s="314"/>
      <c r="I169" s="346"/>
      <c r="J169" s="345"/>
      <c r="K169" s="346"/>
      <c r="L169" s="345"/>
      <c r="M169" s="346"/>
      <c r="N169" s="345"/>
      <c r="O169" s="346"/>
      <c r="P169" s="345"/>
      <c r="Q169" s="346"/>
      <c r="R169" s="345"/>
      <c r="S169" s="346"/>
      <c r="T169" s="345">
        <v>5</v>
      </c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0</v>
      </c>
      <c r="AO169" s="289">
        <f>P!AK171</f>
        <v>370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0</v>
      </c>
      <c r="G172" s="281">
        <f t="shared" si="17"/>
        <v>0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>
        <v>4</v>
      </c>
      <c r="S172" s="346"/>
      <c r="T172" s="345"/>
      <c r="U172" s="346"/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0</v>
      </c>
      <c r="AO172" s="289">
        <f>P!AK174</f>
        <v>0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10.1</v>
      </c>
      <c r="G173" s="281">
        <f t="shared" si="17"/>
        <v>10.1</v>
      </c>
      <c r="H173" s="314"/>
      <c r="I173" s="346"/>
      <c r="J173" s="345"/>
      <c r="K173" s="346"/>
      <c r="L173" s="345">
        <v>5</v>
      </c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739.60396039603961</v>
      </c>
      <c r="AP173" s="290">
        <f t="shared" si="14"/>
        <v>10.1</v>
      </c>
      <c r="AQ173" s="87" t="str">
        <f t="shared" si="16"/>
        <v xml:space="preserve"> 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>
        <v>5</v>
      </c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30</v>
      </c>
      <c r="G177" s="329">
        <f t="shared" si="17"/>
        <v>30</v>
      </c>
      <c r="H177" s="352">
        <v>5</v>
      </c>
      <c r="I177" s="357">
        <f>P!D179</f>
        <v>0</v>
      </c>
      <c r="J177" s="358"/>
      <c r="K177" s="357">
        <f>P!F179</f>
        <v>0</v>
      </c>
      <c r="L177" s="358">
        <v>30</v>
      </c>
      <c r="M177" s="357">
        <f>P!H179</f>
        <v>30</v>
      </c>
      <c r="N177" s="358"/>
      <c r="O177" s="357">
        <f>P!J179</f>
        <v>0</v>
      </c>
      <c r="P177" s="358"/>
      <c r="Q177" s="357">
        <f>P!L179</f>
        <v>0</v>
      </c>
      <c r="R177" s="358">
        <v>7</v>
      </c>
      <c r="S177" s="357">
        <f>P!N179</f>
        <v>0</v>
      </c>
      <c r="T177" s="358">
        <v>3</v>
      </c>
      <c r="U177" s="357">
        <f>P!P179</f>
        <v>0</v>
      </c>
      <c r="V177" s="358">
        <v>5</v>
      </c>
      <c r="W177" s="357">
        <f>P!R179</f>
        <v>0</v>
      </c>
      <c r="X177" s="358"/>
      <c r="Y177" s="357">
        <f>P!T179</f>
        <v>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30</v>
      </c>
      <c r="AO177" s="365">
        <f>P!AK179</f>
        <v>24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35</v>
      </c>
      <c r="G178" s="329">
        <f t="shared" si="17"/>
        <v>35</v>
      </c>
      <c r="H178" s="352">
        <v>5</v>
      </c>
      <c r="I178" s="357">
        <f>P!D180</f>
        <v>5</v>
      </c>
      <c r="J178" s="358">
        <v>3</v>
      </c>
      <c r="K178" s="357">
        <f>P!F180</f>
        <v>0</v>
      </c>
      <c r="L178" s="358">
        <v>30</v>
      </c>
      <c r="M178" s="357">
        <f>P!H180</f>
        <v>30</v>
      </c>
      <c r="N178" s="358"/>
      <c r="O178" s="357">
        <f>P!J180</f>
        <v>0</v>
      </c>
      <c r="P178" s="358"/>
      <c r="Q178" s="357">
        <f>P!L180</f>
        <v>0</v>
      </c>
      <c r="R178" s="358">
        <v>5</v>
      </c>
      <c r="S178" s="357">
        <f>P!N180</f>
        <v>0</v>
      </c>
      <c r="T178" s="358">
        <v>7</v>
      </c>
      <c r="U178" s="357">
        <f>P!P180</f>
        <v>0</v>
      </c>
      <c r="V178" s="358">
        <v>4</v>
      </c>
      <c r="W178" s="357">
        <f>P!R180</f>
        <v>0</v>
      </c>
      <c r="X178" s="358"/>
      <c r="Y178" s="357">
        <f>P!T180</f>
        <v>0</v>
      </c>
      <c r="Z178" s="358"/>
      <c r="AA178" s="357">
        <f>P!V180</f>
        <v>0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35</v>
      </c>
      <c r="AO178" s="365">
        <f>P!AK180</f>
        <v>60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6.5</v>
      </c>
      <c r="G179" s="329">
        <f t="shared" si="17"/>
        <v>6.5</v>
      </c>
      <c r="H179" s="352">
        <v>0.5</v>
      </c>
      <c r="I179" s="357">
        <f>P!D181</f>
        <v>0.5</v>
      </c>
      <c r="J179" s="358">
        <v>0.5</v>
      </c>
      <c r="K179" s="357">
        <f>P!F181</f>
        <v>0</v>
      </c>
      <c r="L179" s="358">
        <v>6</v>
      </c>
      <c r="M179" s="357">
        <f>P!H181</f>
        <v>6</v>
      </c>
      <c r="N179" s="358"/>
      <c r="O179" s="357">
        <f>P!J181</f>
        <v>0</v>
      </c>
      <c r="P179" s="358"/>
      <c r="Q179" s="357">
        <f>P!L181</f>
        <v>0</v>
      </c>
      <c r="R179" s="358">
        <v>0.5</v>
      </c>
      <c r="S179" s="357">
        <f>P!N181</f>
        <v>0</v>
      </c>
      <c r="T179" s="358">
        <v>0.5</v>
      </c>
      <c r="U179" s="357">
        <f>P!P181</f>
        <v>0</v>
      </c>
      <c r="V179" s="358">
        <v>0.5</v>
      </c>
      <c r="W179" s="357">
        <f>P!R181</f>
        <v>0</v>
      </c>
      <c r="X179" s="358"/>
      <c r="Y179" s="357">
        <f>P!T181</f>
        <v>0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6.5</v>
      </c>
      <c r="AO179" s="365">
        <f>P!AK181</f>
        <v>159.23076923076923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3.5</v>
      </c>
      <c r="G180" s="329">
        <f t="shared" si="17"/>
        <v>3.5</v>
      </c>
      <c r="H180" s="352">
        <v>0.5</v>
      </c>
      <c r="I180" s="357">
        <f>P!D182</f>
        <v>0</v>
      </c>
      <c r="J180" s="358">
        <v>0.5</v>
      </c>
      <c r="K180" s="357">
        <f>P!F182</f>
        <v>0.5</v>
      </c>
      <c r="L180" s="358">
        <v>3</v>
      </c>
      <c r="M180" s="357">
        <f>P!H182</f>
        <v>3</v>
      </c>
      <c r="N180" s="358"/>
      <c r="O180" s="357">
        <f>P!J182</f>
        <v>0</v>
      </c>
      <c r="P180" s="358"/>
      <c r="Q180" s="357">
        <f>P!L182</f>
        <v>0</v>
      </c>
      <c r="R180" s="358">
        <v>0.5</v>
      </c>
      <c r="S180" s="357">
        <f>P!N182</f>
        <v>0</v>
      </c>
      <c r="T180" s="358">
        <v>0.5</v>
      </c>
      <c r="U180" s="357">
        <f>P!P182</f>
        <v>0</v>
      </c>
      <c r="V180" s="358">
        <v>0.5</v>
      </c>
      <c r="W180" s="357">
        <f>P!R182</f>
        <v>0</v>
      </c>
      <c r="X180" s="358"/>
      <c r="Y180" s="357">
        <f>P!T182</f>
        <v>0</v>
      </c>
      <c r="Z180" s="358"/>
      <c r="AA180" s="357">
        <f>P!V182</f>
        <v>0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3.5</v>
      </c>
      <c r="AO180" s="365">
        <f>P!AK182</f>
        <v>160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9</v>
      </c>
      <c r="G181" s="329">
        <f t="shared" si="17"/>
        <v>9</v>
      </c>
      <c r="H181" s="352">
        <v>0.5</v>
      </c>
      <c r="I181" s="357">
        <f>P!D183</f>
        <v>0.5</v>
      </c>
      <c r="J181" s="358">
        <v>0.5</v>
      </c>
      <c r="K181" s="357">
        <f>P!F183</f>
        <v>0.5</v>
      </c>
      <c r="L181" s="358">
        <v>8</v>
      </c>
      <c r="M181" s="357">
        <f>P!H183</f>
        <v>8</v>
      </c>
      <c r="N181" s="358"/>
      <c r="O181" s="357">
        <f>P!J183</f>
        <v>0</v>
      </c>
      <c r="P181" s="358"/>
      <c r="Q181" s="357">
        <f>P!L183</f>
        <v>0</v>
      </c>
      <c r="R181" s="358">
        <v>1</v>
      </c>
      <c r="S181" s="357">
        <f>P!N183</f>
        <v>0</v>
      </c>
      <c r="T181" s="358">
        <v>1</v>
      </c>
      <c r="U181" s="357">
        <f>P!P183</f>
        <v>0</v>
      </c>
      <c r="V181" s="358">
        <v>0.5</v>
      </c>
      <c r="W181" s="357">
        <f>P!R183</f>
        <v>0</v>
      </c>
      <c r="X181" s="358"/>
      <c r="Y181" s="357">
        <f>P!T183</f>
        <v>0</v>
      </c>
      <c r="Z181" s="358"/>
      <c r="AA181" s="357">
        <f>P!V183</f>
        <v>0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9</v>
      </c>
      <c r="AO181" s="365">
        <f>P!AK183</f>
        <v>151.11111111111111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177</v>
      </c>
      <c r="G182" s="329">
        <f t="shared" si="17"/>
        <v>177</v>
      </c>
      <c r="H182" s="352">
        <v>15</v>
      </c>
      <c r="I182" s="357">
        <f>P!D184</f>
        <v>15</v>
      </c>
      <c r="J182" s="358">
        <v>12</v>
      </c>
      <c r="K182" s="357">
        <f>P!F184</f>
        <v>12</v>
      </c>
      <c r="L182" s="358">
        <v>140</v>
      </c>
      <c r="M182" s="357">
        <f>P!H184</f>
        <v>150</v>
      </c>
      <c r="N182" s="358"/>
      <c r="O182" s="357">
        <f>P!J184</f>
        <v>0</v>
      </c>
      <c r="P182" s="358"/>
      <c r="Q182" s="357">
        <f>P!L184</f>
        <v>0</v>
      </c>
      <c r="R182" s="358">
        <v>20</v>
      </c>
      <c r="S182" s="357">
        <f>P!N184</f>
        <v>0</v>
      </c>
      <c r="T182" s="358">
        <v>20</v>
      </c>
      <c r="U182" s="357">
        <f>P!P184</f>
        <v>0</v>
      </c>
      <c r="V182" s="358">
        <v>12</v>
      </c>
      <c r="W182" s="357">
        <f>P!R184</f>
        <v>0</v>
      </c>
      <c r="X182" s="358"/>
      <c r="Y182" s="357">
        <f>P!T184</f>
        <v>0</v>
      </c>
      <c r="Z182" s="358"/>
      <c r="AA182" s="357">
        <f>P!V184</f>
        <v>0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177</v>
      </c>
      <c r="AO182" s="365">
        <f>P!AK184</f>
        <v>4.2203389830508478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31</v>
      </c>
      <c r="G183" s="329">
        <f t="shared" si="17"/>
        <v>31</v>
      </c>
      <c r="H183" s="352">
        <v>3</v>
      </c>
      <c r="I183" s="357">
        <f>P!D185</f>
        <v>4</v>
      </c>
      <c r="J183" s="358">
        <v>2</v>
      </c>
      <c r="K183" s="357">
        <f>P!F185</f>
        <v>2</v>
      </c>
      <c r="L183" s="358">
        <v>25</v>
      </c>
      <c r="M183" s="357">
        <f>P!H185</f>
        <v>25</v>
      </c>
      <c r="N183" s="358"/>
      <c r="O183" s="357">
        <f>P!J185</f>
        <v>0</v>
      </c>
      <c r="P183" s="358"/>
      <c r="Q183" s="357">
        <f>P!L185</f>
        <v>0</v>
      </c>
      <c r="R183" s="358">
        <v>5</v>
      </c>
      <c r="S183" s="357">
        <f>P!N185</f>
        <v>0</v>
      </c>
      <c r="T183" s="358">
        <v>5</v>
      </c>
      <c r="U183" s="357">
        <f>P!P185</f>
        <v>0</v>
      </c>
      <c r="V183" s="358">
        <v>3</v>
      </c>
      <c r="W183" s="357">
        <f>P!R185</f>
        <v>0</v>
      </c>
      <c r="X183" s="358"/>
      <c r="Y183" s="357">
        <f>P!T185</f>
        <v>0</v>
      </c>
      <c r="Z183" s="358"/>
      <c r="AA183" s="357">
        <f>P!V185</f>
        <v>0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31</v>
      </c>
      <c r="AO183" s="365">
        <f>P!AK185</f>
        <v>82.58064516129032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6.5</v>
      </c>
      <c r="G184" s="329">
        <f t="shared" si="17"/>
        <v>6.5</v>
      </c>
      <c r="H184" s="352">
        <v>1</v>
      </c>
      <c r="I184" s="357">
        <f>P!D186</f>
        <v>1</v>
      </c>
      <c r="J184" s="358">
        <v>0.53</v>
      </c>
      <c r="K184" s="357">
        <f>P!F186</f>
        <v>0.5</v>
      </c>
      <c r="L184" s="358">
        <v>5</v>
      </c>
      <c r="M184" s="357">
        <f>P!H186</f>
        <v>5</v>
      </c>
      <c r="N184" s="358"/>
      <c r="O184" s="357">
        <f>P!J186</f>
        <v>0</v>
      </c>
      <c r="P184" s="358"/>
      <c r="Q184" s="357">
        <f>P!L186</f>
        <v>0</v>
      </c>
      <c r="R184" s="358">
        <v>2</v>
      </c>
      <c r="S184" s="357">
        <f>P!N186</f>
        <v>0</v>
      </c>
      <c r="T184" s="358">
        <v>2</v>
      </c>
      <c r="U184" s="357">
        <f>P!P186</f>
        <v>0</v>
      </c>
      <c r="V184" s="358">
        <v>1</v>
      </c>
      <c r="W184" s="357">
        <f>P!R186</f>
        <v>0</v>
      </c>
      <c r="X184" s="358"/>
      <c r="Y184" s="357">
        <f>P!T186</f>
        <v>0</v>
      </c>
      <c r="Z184" s="358"/>
      <c r="AA184" s="357">
        <f>P!V186</f>
        <v>0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6.5</v>
      </c>
      <c r="AO184" s="365">
        <f>P!AK186</f>
        <v>69.230769230769226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0</v>
      </c>
      <c r="G185" s="329">
        <f t="shared" si="17"/>
        <v>0</v>
      </c>
      <c r="H185" s="352"/>
      <c r="I185" s="357">
        <f>P!D187</f>
        <v>0</v>
      </c>
      <c r="J185" s="358"/>
      <c r="K185" s="357">
        <f>P!F187</f>
        <v>0</v>
      </c>
      <c r="L185" s="358"/>
      <c r="M185" s="357">
        <f>P!H187</f>
        <v>0</v>
      </c>
      <c r="N185" s="358"/>
      <c r="O185" s="357">
        <f>P!J187</f>
        <v>0</v>
      </c>
      <c r="P185" s="358"/>
      <c r="Q185" s="357">
        <f>P!L187</f>
        <v>0</v>
      </c>
      <c r="R185" s="358">
        <v>5</v>
      </c>
      <c r="S185" s="357">
        <f>P!N187</f>
        <v>0</v>
      </c>
      <c r="T185" s="358"/>
      <c r="U185" s="357">
        <f>P!P187</f>
        <v>0</v>
      </c>
      <c r="V185" s="358"/>
      <c r="W185" s="357">
        <f>P!R187</f>
        <v>0</v>
      </c>
      <c r="X185" s="358"/>
      <c r="Y185" s="357">
        <f>P!T187</f>
        <v>0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0</v>
      </c>
      <c r="AO185" s="365">
        <f>P!AK187</f>
        <v>51.666666666666664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3</v>
      </c>
      <c r="G186" s="329">
        <f t="shared" si="17"/>
        <v>3</v>
      </c>
      <c r="H186" s="352"/>
      <c r="I186" s="357">
        <f>P!D188</f>
        <v>0</v>
      </c>
      <c r="J186" s="358">
        <v>3</v>
      </c>
      <c r="K186" s="357">
        <f>P!F188</f>
        <v>3</v>
      </c>
      <c r="L186" s="358"/>
      <c r="M186" s="357">
        <f>P!H188</f>
        <v>0</v>
      </c>
      <c r="N186" s="358"/>
      <c r="O186" s="357">
        <f>P!J188</f>
        <v>0</v>
      </c>
      <c r="P186" s="358"/>
      <c r="Q186" s="357">
        <f>P!L188</f>
        <v>0</v>
      </c>
      <c r="R186" s="358"/>
      <c r="S186" s="357">
        <f>P!N188</f>
        <v>0</v>
      </c>
      <c r="T186" s="358">
        <v>10</v>
      </c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0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3</v>
      </c>
      <c r="AO186" s="365">
        <f>P!AK188</f>
        <v>70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0</v>
      </c>
      <c r="G187" s="329">
        <f t="shared" si="17"/>
        <v>0</v>
      </c>
      <c r="H187" s="352"/>
      <c r="I187" s="357">
        <f>P!D189</f>
        <v>0</v>
      </c>
      <c r="J187" s="358"/>
      <c r="K187" s="357">
        <f>P!F189</f>
        <v>0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14</v>
      </c>
      <c r="S187" s="357">
        <f>P!N189</f>
        <v>0</v>
      </c>
      <c r="T187" s="358"/>
      <c r="U187" s="357">
        <f>P!P189</f>
        <v>0</v>
      </c>
      <c r="V187" s="358"/>
      <c r="W187" s="357">
        <f>P!R189</f>
        <v>0</v>
      </c>
      <c r="X187" s="358"/>
      <c r="Y187" s="357">
        <f>P!T189</f>
        <v>0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0</v>
      </c>
      <c r="AO187" s="365">
        <f>P!AK189</f>
        <v>45.555555555555557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56</v>
      </c>
      <c r="G188" s="329">
        <f t="shared" si="17"/>
        <v>56</v>
      </c>
      <c r="H188" s="352"/>
      <c r="I188" s="357">
        <f>P!D190</f>
        <v>0</v>
      </c>
      <c r="J188" s="358">
        <v>30</v>
      </c>
      <c r="K188" s="357">
        <f>P!F190</f>
        <v>32</v>
      </c>
      <c r="L188" s="358">
        <v>24</v>
      </c>
      <c r="M188" s="357">
        <f>P!H190</f>
        <v>24</v>
      </c>
      <c r="N188" s="358"/>
      <c r="O188" s="357">
        <f>P!J190</f>
        <v>0</v>
      </c>
      <c r="P188" s="358"/>
      <c r="Q188" s="357">
        <f>P!L190</f>
        <v>0</v>
      </c>
      <c r="R188" s="358"/>
      <c r="S188" s="357">
        <f>P!N190</f>
        <v>0</v>
      </c>
      <c r="T188" s="358">
        <v>50</v>
      </c>
      <c r="U188" s="357">
        <f>P!P190</f>
        <v>0</v>
      </c>
      <c r="V188" s="358"/>
      <c r="W188" s="357">
        <f>P!R190</f>
        <v>0</v>
      </c>
      <c r="X188" s="358"/>
      <c r="Y188" s="357">
        <f>P!T190</f>
        <v>0</v>
      </c>
      <c r="Z188" s="358"/>
      <c r="AA188" s="357">
        <f>P!V190</f>
        <v>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56</v>
      </c>
      <c r="AO188" s="365">
        <f>P!AK190</f>
        <v>5.5714285714285712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5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30</v>
      </c>
      <c r="G190" s="329">
        <f t="shared" si="17"/>
        <v>30</v>
      </c>
      <c r="H190" s="352"/>
      <c r="I190" s="357">
        <f>P!D192</f>
        <v>0</v>
      </c>
      <c r="J190" s="358">
        <v>10</v>
      </c>
      <c r="K190" s="357">
        <f>P!F192</f>
        <v>30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0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30</v>
      </c>
      <c r="AO190" s="365">
        <f>P!AK192</f>
        <v>13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0</v>
      </c>
      <c r="G191" s="329">
        <f t="shared" si="17"/>
        <v>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/>
      <c r="O191" s="357">
        <f>P!J193</f>
        <v>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/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0</v>
      </c>
      <c r="AO191" s="365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5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7</v>
      </c>
      <c r="G193" s="329">
        <f t="shared" si="17"/>
        <v>7</v>
      </c>
      <c r="H193" s="352"/>
      <c r="I193" s="357">
        <f>P!D195</f>
        <v>0</v>
      </c>
      <c r="J193" s="358">
        <v>7</v>
      </c>
      <c r="K193" s="357">
        <f>P!F195</f>
        <v>7</v>
      </c>
      <c r="L193" s="358"/>
      <c r="M193" s="357">
        <f>P!H195</f>
        <v>0</v>
      </c>
      <c r="N193" s="358"/>
      <c r="O193" s="357">
        <f>P!J195</f>
        <v>0</v>
      </c>
      <c r="P193" s="358"/>
      <c r="Q193" s="357">
        <f>P!L195</f>
        <v>0</v>
      </c>
      <c r="R193" s="358"/>
      <c r="S193" s="357">
        <f>P!N195</f>
        <v>0</v>
      </c>
      <c r="T193" s="358"/>
      <c r="U193" s="357">
        <f>P!P195</f>
        <v>0</v>
      </c>
      <c r="V193" s="358"/>
      <c r="W193" s="357">
        <f>P!R195</f>
        <v>0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7</v>
      </c>
      <c r="AO193" s="365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0</v>
      </c>
      <c r="G194" s="329">
        <f t="shared" si="17"/>
        <v>0</v>
      </c>
      <c r="H194" s="352"/>
      <c r="I194" s="357">
        <f>P!D196</f>
        <v>0</v>
      </c>
      <c r="J194" s="358"/>
      <c r="K194" s="357">
        <f>P!F196</f>
        <v>0</v>
      </c>
      <c r="L194" s="358"/>
      <c r="M194" s="357">
        <f>P!H196</f>
        <v>0</v>
      </c>
      <c r="N194" s="358"/>
      <c r="O194" s="357">
        <f>P!J196</f>
        <v>0</v>
      </c>
      <c r="P194" s="358"/>
      <c r="Q194" s="357">
        <f>P!L196</f>
        <v>0</v>
      </c>
      <c r="R194" s="358"/>
      <c r="S194" s="357">
        <f>P!N196</f>
        <v>0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0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0</v>
      </c>
      <c r="AO194" s="365">
        <f>P!AK196</f>
        <v>23.212560386473431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10</v>
      </c>
      <c r="G195" s="329">
        <f t="shared" si="17"/>
        <v>10</v>
      </c>
      <c r="H195" s="352">
        <v>5</v>
      </c>
      <c r="I195" s="357">
        <f>P!D197</f>
        <v>5</v>
      </c>
      <c r="J195" s="358"/>
      <c r="K195" s="357">
        <f>P!F197</f>
        <v>0</v>
      </c>
      <c r="L195" s="358">
        <v>5</v>
      </c>
      <c r="M195" s="357">
        <f>P!H197</f>
        <v>5</v>
      </c>
      <c r="N195" s="358"/>
      <c r="O195" s="357">
        <f>P!J197</f>
        <v>0</v>
      </c>
      <c r="P195" s="358"/>
      <c r="Q195" s="357">
        <f>P!L197</f>
        <v>0</v>
      </c>
      <c r="R195" s="358"/>
      <c r="S195" s="357">
        <f>P!N197</f>
        <v>0</v>
      </c>
      <c r="T195" s="358"/>
      <c r="U195" s="357">
        <f>P!P197</f>
        <v>0</v>
      </c>
      <c r="V195" s="358">
        <v>5</v>
      </c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10</v>
      </c>
      <c r="AO195" s="365">
        <f>P!AK197</f>
        <v>20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5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4.5</v>
      </c>
      <c r="G197" s="329">
        <f t="shared" ref="G197:G252" si="21">E197+F197</f>
        <v>4.5</v>
      </c>
      <c r="H197" s="352">
        <v>1</v>
      </c>
      <c r="I197" s="357">
        <f>P!D199</f>
        <v>1</v>
      </c>
      <c r="J197" s="358">
        <v>0.5</v>
      </c>
      <c r="K197" s="357">
        <f>P!F199</f>
        <v>0.5</v>
      </c>
      <c r="L197" s="358">
        <v>3</v>
      </c>
      <c r="M197" s="357">
        <f>P!H199</f>
        <v>3</v>
      </c>
      <c r="N197" s="358"/>
      <c r="O197" s="357">
        <f>P!J199</f>
        <v>0</v>
      </c>
      <c r="P197" s="358"/>
      <c r="Q197" s="357">
        <f>P!L199</f>
        <v>0</v>
      </c>
      <c r="R197" s="358">
        <v>1</v>
      </c>
      <c r="S197" s="357">
        <f>P!N199</f>
        <v>0</v>
      </c>
      <c r="T197" s="358">
        <v>1</v>
      </c>
      <c r="U197" s="357">
        <f>P!P199</f>
        <v>0</v>
      </c>
      <c r="V197" s="358">
        <v>1</v>
      </c>
      <c r="W197" s="357">
        <f>P!R199</f>
        <v>0</v>
      </c>
      <c r="X197" s="358"/>
      <c r="Y197" s="357">
        <f>P!T199</f>
        <v>0</v>
      </c>
      <c r="Z197" s="358"/>
      <c r="AA197" s="357">
        <f>P!V199</f>
        <v>0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4.5</v>
      </c>
      <c r="AO197" s="365">
        <f>P!AK199</f>
        <v>123.33333333333333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3.5</v>
      </c>
      <c r="G198" s="329">
        <f t="shared" si="21"/>
        <v>3.5</v>
      </c>
      <c r="H198" s="352">
        <v>0.5</v>
      </c>
      <c r="I198" s="357">
        <f>P!D200</f>
        <v>0.5</v>
      </c>
      <c r="J198" s="358">
        <v>0.5</v>
      </c>
      <c r="K198" s="357">
        <f>P!F200</f>
        <v>0.5</v>
      </c>
      <c r="L198" s="358">
        <v>2.5</v>
      </c>
      <c r="M198" s="357">
        <f>P!H200</f>
        <v>2.5</v>
      </c>
      <c r="N198" s="358"/>
      <c r="O198" s="357">
        <f>P!J200</f>
        <v>0</v>
      </c>
      <c r="P198" s="358"/>
      <c r="Q198" s="357">
        <f>P!L200</f>
        <v>0</v>
      </c>
      <c r="R198" s="358">
        <v>0.5</v>
      </c>
      <c r="S198" s="357">
        <f>P!N200</f>
        <v>0</v>
      </c>
      <c r="T198" s="358">
        <v>0.5</v>
      </c>
      <c r="U198" s="357">
        <f>P!P200</f>
        <v>0</v>
      </c>
      <c r="V198" s="358">
        <v>0.5</v>
      </c>
      <c r="W198" s="357">
        <f>P!R200</f>
        <v>0</v>
      </c>
      <c r="X198" s="358"/>
      <c r="Y198" s="357">
        <f>P!T200</f>
        <v>0</v>
      </c>
      <c r="Z198" s="358"/>
      <c r="AA198" s="357">
        <f>P!V200</f>
        <v>0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3.5</v>
      </c>
      <c r="AO198" s="365">
        <f>P!AK200</f>
        <v>155.71428571428572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1</v>
      </c>
      <c r="G199" s="329">
        <f t="shared" si="21"/>
        <v>1</v>
      </c>
      <c r="H199" s="352"/>
      <c r="I199" s="357">
        <f>P!D201</f>
        <v>0</v>
      </c>
      <c r="J199" s="358"/>
      <c r="K199" s="357">
        <f>P!F201</f>
        <v>0</v>
      </c>
      <c r="L199" s="358">
        <v>1</v>
      </c>
      <c r="M199" s="357">
        <f>P!H201</f>
        <v>1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/>
      <c r="W199" s="357">
        <f>P!R201</f>
        <v>0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1</v>
      </c>
      <c r="AO199" s="365">
        <f>P!AK201</f>
        <v>220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0</v>
      </c>
      <c r="G200" s="329">
        <f t="shared" si="21"/>
        <v>0</v>
      </c>
      <c r="H200" s="352"/>
      <c r="I200" s="357">
        <f>P!D202</f>
        <v>0</v>
      </c>
      <c r="J200" s="358"/>
      <c r="K200" s="357">
        <f>P!F202</f>
        <v>0</v>
      </c>
      <c r="L200" s="358"/>
      <c r="M200" s="357">
        <f>P!H202</f>
        <v>0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>
        <v>0.5</v>
      </c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0</v>
      </c>
      <c r="AO200" s="365">
        <f>P!AK202</f>
        <v>166.66666666666669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0</v>
      </c>
      <c r="G201" s="329">
        <f t="shared" si="21"/>
        <v>0</v>
      </c>
      <c r="H201" s="352"/>
      <c r="I201" s="357">
        <f>P!D203</f>
        <v>0</v>
      </c>
      <c r="J201" s="358"/>
      <c r="K201" s="357">
        <f>P!F203</f>
        <v>0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0</v>
      </c>
      <c r="AO201" s="365">
        <f>P!AK203</f>
        <v>162.5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5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0</v>
      </c>
      <c r="G203" s="329">
        <f t="shared" si="21"/>
        <v>0</v>
      </c>
      <c r="H203" s="352"/>
      <c r="I203" s="357">
        <f>P!D205</f>
        <v>0</v>
      </c>
      <c r="J203" s="358"/>
      <c r="K203" s="357">
        <f>P!F205</f>
        <v>0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>
        <v>3</v>
      </c>
      <c r="S203" s="357">
        <f>P!N205</f>
        <v>0</v>
      </c>
      <c r="T203" s="358"/>
      <c r="U203" s="357">
        <f>P!P205</f>
        <v>0</v>
      </c>
      <c r="V203" s="358"/>
      <c r="W203" s="357">
        <f>P!R205</f>
        <v>0</v>
      </c>
      <c r="X203" s="358"/>
      <c r="Y203" s="357">
        <f>P!T205</f>
        <v>0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0</v>
      </c>
      <c r="AO203" s="365">
        <f>P!AK205</f>
        <v>40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0</v>
      </c>
      <c r="G204" s="329">
        <f t="shared" si="21"/>
        <v>0</v>
      </c>
      <c r="H204" s="352"/>
      <c r="I204" s="357">
        <f>P!D206</f>
        <v>0</v>
      </c>
      <c r="J204" s="358"/>
      <c r="K204" s="357">
        <f>P!F206</f>
        <v>0</v>
      </c>
      <c r="L204" s="358"/>
      <c r="M204" s="357">
        <f>P!H206</f>
        <v>0</v>
      </c>
      <c r="N204" s="358"/>
      <c r="O204" s="357">
        <f>P!J206</f>
        <v>0</v>
      </c>
      <c r="P204" s="358"/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0</v>
      </c>
      <c r="AO204" s="365">
        <f>P!AK206</f>
        <v>39.375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0</v>
      </c>
      <c r="G205" s="329">
        <f t="shared" si="21"/>
        <v>0</v>
      </c>
      <c r="H205" s="352"/>
      <c r="I205" s="357">
        <f>P!D207</f>
        <v>0</v>
      </c>
      <c r="J205" s="358"/>
      <c r="K205" s="357">
        <f>P!F207</f>
        <v>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0</v>
      </c>
      <c r="AO205" s="365">
        <f>P!AK207</f>
        <v>45.909090909090907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</v>
      </c>
      <c r="G206" s="329">
        <f t="shared" si="21"/>
        <v>5</v>
      </c>
      <c r="H206" s="352">
        <v>5</v>
      </c>
      <c r="I206" s="357">
        <f>P!D208</f>
        <v>5</v>
      </c>
      <c r="J206" s="358"/>
      <c r="K206" s="357">
        <f>P!F208</f>
        <v>0</v>
      </c>
      <c r="L206" s="358"/>
      <c r="M206" s="357">
        <f>P!H208</f>
        <v>0</v>
      </c>
      <c r="N206" s="358"/>
      <c r="O206" s="357">
        <f>P!J208</f>
        <v>0</v>
      </c>
      <c r="P206" s="358"/>
      <c r="Q206" s="357">
        <f>P!L208</f>
        <v>0</v>
      </c>
      <c r="R206" s="358"/>
      <c r="S206" s="357">
        <f>P!N208</f>
        <v>0</v>
      </c>
      <c r="T206" s="358"/>
      <c r="U206" s="357">
        <f>P!P208</f>
        <v>0</v>
      </c>
      <c r="V206" s="358">
        <v>5</v>
      </c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</v>
      </c>
      <c r="AO206" s="365">
        <f>P!AK208</f>
        <v>40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10</v>
      </c>
      <c r="G207" s="329">
        <f t="shared" si="21"/>
        <v>10</v>
      </c>
      <c r="H207" s="352">
        <v>10</v>
      </c>
      <c r="I207" s="357">
        <f>P!D209</f>
        <v>10</v>
      </c>
      <c r="J207" s="358"/>
      <c r="K207" s="357">
        <f>P!F209</f>
        <v>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/>
      <c r="U207" s="357">
        <f>P!P209</f>
        <v>0</v>
      </c>
      <c r="V207" s="358">
        <v>5</v>
      </c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10</v>
      </c>
      <c r="AO207" s="365">
        <f>P!AK209</f>
        <v>60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5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5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5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5</v>
      </c>
      <c r="G211" s="329">
        <f t="shared" si="21"/>
        <v>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/>
      <c r="S211" s="357">
        <f>P!N213</f>
        <v>0</v>
      </c>
      <c r="T211" s="358">
        <v>5</v>
      </c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0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5</v>
      </c>
      <c r="AO211" s="365">
        <f>P!AK213</f>
        <v>40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0</v>
      </c>
      <c r="G212" s="329">
        <f t="shared" si="21"/>
        <v>0</v>
      </c>
      <c r="H212" s="352"/>
      <c r="I212" s="357">
        <f>P!D214</f>
        <v>0</v>
      </c>
      <c r="J212" s="358"/>
      <c r="K212" s="357">
        <f>P!F214</f>
        <v>0</v>
      </c>
      <c r="L212" s="358"/>
      <c r="M212" s="357">
        <f>P!H214</f>
        <v>0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>
        <v>1</v>
      </c>
      <c r="U212" s="357">
        <f>P!P214</f>
        <v>0</v>
      </c>
      <c r="V212" s="358"/>
      <c r="W212" s="357">
        <f>P!R214</f>
        <v>0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0</v>
      </c>
      <c r="AO212" s="365">
        <f>P!AK214</f>
        <v>250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5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26</v>
      </c>
      <c r="G214" s="281">
        <f t="shared" si="21"/>
        <v>26</v>
      </c>
      <c r="H214" s="314">
        <v>1</v>
      </c>
      <c r="I214" s="346"/>
      <c r="J214" s="345"/>
      <c r="K214" s="346"/>
      <c r="L214" s="345">
        <v>25</v>
      </c>
      <c r="M214" s="346"/>
      <c r="N214" s="345"/>
      <c r="O214" s="346"/>
      <c r="P214" s="345"/>
      <c r="Q214" s="346"/>
      <c r="R214" s="345">
        <v>3</v>
      </c>
      <c r="S214" s="346"/>
      <c r="T214" s="345">
        <v>2</v>
      </c>
      <c r="U214" s="346"/>
      <c r="V214" s="345"/>
      <c r="W214" s="346"/>
      <c r="X214" s="345"/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0</v>
      </c>
      <c r="AO214" s="355">
        <f>P!AK216</f>
        <v>60</v>
      </c>
      <c r="AP214" s="356">
        <f t="shared" si="18"/>
        <v>26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>
        <v>100</v>
      </c>
      <c r="S215" s="346"/>
      <c r="T215" s="345">
        <v>7</v>
      </c>
      <c r="U215" s="346"/>
      <c r="V215" s="345"/>
      <c r="W215" s="346"/>
      <c r="X215" s="345"/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0</v>
      </c>
      <c r="G218" s="281">
        <f t="shared" si="21"/>
        <v>0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/>
      <c r="W218" s="346"/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0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0</v>
      </c>
      <c r="G221" s="281">
        <f t="shared" si="21"/>
        <v>0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/>
      <c r="W221" s="346"/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</v>
      </c>
      <c r="AO221" s="289">
        <f>P!AK223</f>
        <v>1000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>
        <v>475</v>
      </c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>
        <v>35</v>
      </c>
      <c r="I227" s="346"/>
      <c r="J227" s="345"/>
      <c r="K227" s="346"/>
      <c r="L227" s="345">
        <v>400</v>
      </c>
      <c r="M227" s="346"/>
      <c r="N227" s="345"/>
      <c r="O227" s="346"/>
      <c r="P227" s="345"/>
      <c r="Q227" s="346"/>
      <c r="R227" s="345">
        <v>70</v>
      </c>
      <c r="S227" s="346"/>
      <c r="T227" s="345">
        <v>60</v>
      </c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5">
        <f>P!AK230</f>
        <v>400</v>
      </c>
      <c r="AP228" s="366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2.9340000000000002</v>
      </c>
      <c r="G229" s="281">
        <f t="shared" si="21"/>
        <v>2.9340000000000002</v>
      </c>
      <c r="H229" s="352">
        <v>35</v>
      </c>
      <c r="I229" s="357">
        <f>P!D231</f>
        <v>2.9340000000000002</v>
      </c>
      <c r="J229" s="358"/>
      <c r="K229" s="357">
        <f>P!F231</f>
        <v>0</v>
      </c>
      <c r="L229" s="358"/>
      <c r="M229" s="357">
        <f>P!H231</f>
        <v>0</v>
      </c>
      <c r="N229" s="358"/>
      <c r="O229" s="357">
        <f>P!J231</f>
        <v>0</v>
      </c>
      <c r="P229" s="358"/>
      <c r="Q229" s="357">
        <f>P!L231</f>
        <v>0</v>
      </c>
      <c r="R229" s="358">
        <v>95</v>
      </c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2.9340000000000002</v>
      </c>
      <c r="AO229" s="365">
        <f>P!AK231</f>
        <v>679.9591002044989</v>
      </c>
      <c r="AP229" s="366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0</v>
      </c>
      <c r="G230" s="281">
        <f>E230+F230</f>
        <v>34.949999999999989</v>
      </c>
      <c r="H230" s="314">
        <v>1.5</v>
      </c>
      <c r="I230" s="346"/>
      <c r="J230" s="345">
        <v>0.5</v>
      </c>
      <c r="K230" s="346"/>
      <c r="L230" s="345">
        <v>8</v>
      </c>
      <c r="M230" s="346"/>
      <c r="N230" s="345"/>
      <c r="O230" s="346"/>
      <c r="P230" s="345"/>
      <c r="Q230" s="346"/>
      <c r="R230" s="345">
        <v>3</v>
      </c>
      <c r="S230" s="346"/>
      <c r="T230" s="345">
        <v>2</v>
      </c>
      <c r="U230" s="346"/>
      <c r="V230" s="345"/>
      <c r="W230" s="346"/>
      <c r="X230" s="345"/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0</v>
      </c>
      <c r="AO230" s="355">
        <f>P!AK232</f>
        <v>819.22726065528821</v>
      </c>
      <c r="AP230" s="356">
        <f t="shared" si="18"/>
        <v>34.949999999999989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0</v>
      </c>
      <c r="G231" s="281">
        <f>E231+F231</f>
        <v>3734</v>
      </c>
      <c r="H231" s="314">
        <v>75</v>
      </c>
      <c r="I231" s="346"/>
      <c r="J231" s="345">
        <v>30</v>
      </c>
      <c r="K231" s="346"/>
      <c r="L231" s="345">
        <v>450</v>
      </c>
      <c r="M231" s="346"/>
      <c r="N231" s="345"/>
      <c r="O231" s="346"/>
      <c r="P231" s="345"/>
      <c r="Q231" s="346"/>
      <c r="R231" s="345">
        <v>170</v>
      </c>
      <c r="S231" s="346"/>
      <c r="T231" s="345">
        <v>112</v>
      </c>
      <c r="U231" s="346"/>
      <c r="V231" s="345"/>
      <c r="W231" s="346"/>
      <c r="X231" s="345"/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0</v>
      </c>
      <c r="AO231" s="289">
        <f>P!AK233</f>
        <v>1.4000306668640521</v>
      </c>
      <c r="AP231" s="290">
        <f t="shared" si="18"/>
        <v>3734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562</v>
      </c>
      <c r="G232" s="281">
        <f t="shared" si="21"/>
        <v>583</v>
      </c>
      <c r="H232" s="314"/>
      <c r="I232" s="346"/>
      <c r="J232" s="345">
        <v>20</v>
      </c>
      <c r="K232" s="346"/>
      <c r="L232" s="345">
        <v>510</v>
      </c>
      <c r="M232" s="346"/>
      <c r="N232" s="345"/>
      <c r="O232" s="346"/>
      <c r="P232" s="345"/>
      <c r="Q232" s="346"/>
      <c r="R232" s="345"/>
      <c r="S232" s="346"/>
      <c r="T232" s="345"/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0</v>
      </c>
      <c r="AO232" s="289">
        <f>P!AK234</f>
        <v>25.587188612099645</v>
      </c>
      <c r="AP232" s="290">
        <f t="shared" si="18"/>
        <v>583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0</v>
      </c>
      <c r="G233" s="281">
        <f t="shared" si="21"/>
        <v>0.10000000000000053</v>
      </c>
      <c r="H233" s="314"/>
      <c r="I233" s="346"/>
      <c r="J233" s="345"/>
      <c r="K233" s="346"/>
      <c r="L233" s="345"/>
      <c r="M233" s="346"/>
      <c r="N233" s="345"/>
      <c r="O233" s="346"/>
      <c r="P233" s="345"/>
      <c r="Q233" s="346"/>
      <c r="R233" s="345"/>
      <c r="S233" s="346"/>
      <c r="T233" s="345"/>
      <c r="U233" s="346"/>
      <c r="V233" s="345"/>
      <c r="W233" s="346"/>
      <c r="X233" s="345"/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0</v>
      </c>
      <c r="AO233" s="289">
        <f>P!AK235</f>
        <v>500</v>
      </c>
      <c r="AP233" s="290">
        <f>G233-AN233</f>
        <v>0.10000000000000053</v>
      </c>
      <c r="AQ233" s="87" t="str">
        <f t="shared" si="20"/>
        <v>NZ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0</v>
      </c>
      <c r="G234" s="281">
        <f t="shared" si="21"/>
        <v>0</v>
      </c>
      <c r="H234" s="314"/>
      <c r="I234" s="346"/>
      <c r="J234" s="345"/>
      <c r="K234" s="346"/>
      <c r="L234" s="345"/>
      <c r="M234" s="346"/>
      <c r="N234" s="345"/>
      <c r="O234" s="346"/>
      <c r="P234" s="345"/>
      <c r="Q234" s="346"/>
      <c r="R234" s="345">
        <v>2</v>
      </c>
      <c r="S234" s="346"/>
      <c r="T234" s="345"/>
      <c r="U234" s="346"/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0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/>
      <c r="M235" s="346"/>
      <c r="N235" s="345"/>
      <c r="O235" s="346"/>
      <c r="P235" s="345"/>
      <c r="Q235" s="346"/>
      <c r="R235" s="345"/>
      <c r="S235" s="346"/>
      <c r="T235" s="345"/>
      <c r="U235" s="346"/>
      <c r="V235" s="345"/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0</v>
      </c>
      <c r="G237" s="281">
        <f t="shared" si="21"/>
        <v>0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>
        <v>4</v>
      </c>
      <c r="S237" s="346"/>
      <c r="T237" s="345">
        <v>2</v>
      </c>
      <c r="U237" s="346"/>
      <c r="V237" s="345">
        <v>3</v>
      </c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70</v>
      </c>
      <c r="AP237" s="290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3</v>
      </c>
      <c r="G238" s="281">
        <f t="shared" si="21"/>
        <v>3</v>
      </c>
      <c r="H238" s="314"/>
      <c r="I238" s="346"/>
      <c r="J238" s="345"/>
      <c r="K238" s="346"/>
      <c r="L238" s="345">
        <v>3</v>
      </c>
      <c r="M238" s="346"/>
      <c r="N238" s="345"/>
      <c r="O238" s="346"/>
      <c r="P238" s="345"/>
      <c r="Q238" s="346"/>
      <c r="R238" s="345"/>
      <c r="S238" s="346"/>
      <c r="T238" s="345"/>
      <c r="U238" s="346"/>
      <c r="V238" s="345"/>
      <c r="W238" s="346"/>
      <c r="X238" s="345"/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0</v>
      </c>
      <c r="AO238" s="289">
        <f>P!AK240</f>
        <v>566.66666666666663</v>
      </c>
      <c r="AP238" s="290">
        <f t="shared" si="18"/>
        <v>3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20</v>
      </c>
      <c r="G239" s="281">
        <f t="shared" si="21"/>
        <v>20</v>
      </c>
      <c r="H239" s="314"/>
      <c r="I239" s="346"/>
      <c r="J239" s="345"/>
      <c r="K239" s="346"/>
      <c r="L239" s="345">
        <v>20</v>
      </c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320</v>
      </c>
      <c r="AP239" s="290">
        <f t="shared" si="18"/>
        <v>20</v>
      </c>
      <c r="AQ239" s="87" t="str">
        <f t="shared" si="20"/>
        <v xml:space="preserve"> 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122</v>
      </c>
      <c r="G243" s="334">
        <f t="shared" si="21"/>
        <v>122</v>
      </c>
      <c r="H243" s="333"/>
      <c r="I243" s="357">
        <f>P!D245</f>
        <v>69</v>
      </c>
      <c r="J243" s="358"/>
      <c r="K243" s="357">
        <f>P!F245</f>
        <v>53</v>
      </c>
      <c r="L243" s="358"/>
      <c r="M243" s="357">
        <f>P!H245</f>
        <v>0</v>
      </c>
      <c r="N243" s="358"/>
      <c r="O243" s="357">
        <f>P!J245</f>
        <v>0</v>
      </c>
      <c r="P243" s="358"/>
      <c r="Q243" s="357">
        <f>P!L245</f>
        <v>0</v>
      </c>
      <c r="R243" s="358"/>
      <c r="S243" s="357">
        <f>P!N245</f>
        <v>0</v>
      </c>
      <c r="T243" s="358"/>
      <c r="U243" s="357">
        <f>P!P245</f>
        <v>0</v>
      </c>
      <c r="V243" s="358"/>
      <c r="W243" s="357">
        <f>P!R245</f>
        <v>0</v>
      </c>
      <c r="X243" s="358"/>
      <c r="Y243" s="357">
        <f>P!T245</f>
        <v>0</v>
      </c>
      <c r="Z243" s="358"/>
      <c r="AA243" s="357">
        <f>P!V245</f>
        <v>0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122</v>
      </c>
      <c r="AO243" s="363">
        <f>P!AK245</f>
        <v>9.4344262295081975</v>
      </c>
      <c r="AP243" s="364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5">
        <f>P!AK246</f>
        <v>338.66666666666669</v>
      </c>
      <c r="AP244" s="366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0</v>
      </c>
      <c r="G245" s="281">
        <f t="shared" si="21"/>
        <v>7.25</v>
      </c>
      <c r="H245" s="314"/>
      <c r="I245" s="346"/>
      <c r="J245" s="345"/>
      <c r="K245" s="346"/>
      <c r="L245" s="345"/>
      <c r="M245" s="346"/>
      <c r="N245" s="345"/>
      <c r="O245" s="346"/>
      <c r="P245" s="345"/>
      <c r="Q245" s="346"/>
      <c r="R245" s="345"/>
      <c r="S245" s="346"/>
      <c r="T245" s="345"/>
      <c r="U245" s="346"/>
      <c r="V245" s="345"/>
      <c r="W245" s="346"/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0</v>
      </c>
      <c r="AO245" s="355">
        <f>P!AK247</f>
        <v>349.99560665130838</v>
      </c>
      <c r="AP245" s="356">
        <f t="shared" si="18"/>
        <v>7.25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0</v>
      </c>
      <c r="G246" s="334">
        <f>E246+F246</f>
        <v>0</v>
      </c>
      <c r="H246" s="352"/>
      <c r="I246" s="357">
        <f>P!D248</f>
        <v>0</v>
      </c>
      <c r="J246" s="358"/>
      <c r="K246" s="357">
        <f>P!F248</f>
        <v>0</v>
      </c>
      <c r="L246" s="358"/>
      <c r="M246" s="357">
        <f>P!H248</f>
        <v>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0</v>
      </c>
      <c r="AO246" s="289">
        <f>P!AK248</f>
        <v>20</v>
      </c>
      <c r="AP246" s="366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1440</v>
      </c>
      <c r="G247" s="339">
        <f t="shared" si="21"/>
        <v>1440</v>
      </c>
      <c r="H247" s="333"/>
      <c r="I247" s="357">
        <f>P!D249</f>
        <v>0</v>
      </c>
      <c r="J247" s="358"/>
      <c r="K247" s="357">
        <f>P!F249</f>
        <v>0</v>
      </c>
      <c r="L247" s="358"/>
      <c r="M247" s="357">
        <f>P!H249</f>
        <v>1440</v>
      </c>
      <c r="N247" s="358"/>
      <c r="O247" s="357">
        <f>P!J249</f>
        <v>0</v>
      </c>
      <c r="P247" s="358"/>
      <c r="Q247" s="357">
        <f>P!L249</f>
        <v>0</v>
      </c>
      <c r="R247" s="358"/>
      <c r="S247" s="357">
        <f>P!N249</f>
        <v>0</v>
      </c>
      <c r="T247" s="358"/>
      <c r="U247" s="357">
        <f>P!P249</f>
        <v>0</v>
      </c>
      <c r="V247" s="358"/>
      <c r="W247" s="357">
        <f>P!R249</f>
        <v>0</v>
      </c>
      <c r="X247" s="358"/>
      <c r="Y247" s="357">
        <f>P!T249</f>
        <v>0</v>
      </c>
      <c r="Z247" s="358"/>
      <c r="AA247" s="357">
        <f>P!V249</f>
        <v>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7">
        <f>P!AH249</f>
        <v>0</v>
      </c>
      <c r="AN247" s="288">
        <f t="shared" si="19"/>
        <v>1440</v>
      </c>
      <c r="AO247" s="288">
        <f>P!AK249</f>
        <v>1</v>
      </c>
      <c r="AP247" s="367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180</v>
      </c>
      <c r="G248" s="329">
        <f t="shared" si="21"/>
        <v>180</v>
      </c>
      <c r="H248" s="352"/>
      <c r="I248" s="357">
        <f>P!D250</f>
        <v>60</v>
      </c>
      <c r="J248" s="358"/>
      <c r="K248" s="357">
        <f>P!F250</f>
        <v>60</v>
      </c>
      <c r="L248" s="358"/>
      <c r="M248" s="357">
        <f>P!H250</f>
        <v>60</v>
      </c>
      <c r="N248" s="358"/>
      <c r="O248" s="357">
        <f>P!J250</f>
        <v>0</v>
      </c>
      <c r="P248" s="358"/>
      <c r="Q248" s="357">
        <f>P!L250</f>
        <v>0</v>
      </c>
      <c r="R248" s="358"/>
      <c r="S248" s="357">
        <f>P!N250</f>
        <v>0</v>
      </c>
      <c r="T248" s="358"/>
      <c r="U248" s="357">
        <f>P!P250</f>
        <v>0</v>
      </c>
      <c r="V248" s="358"/>
      <c r="W248" s="357">
        <f>P!R250</f>
        <v>0</v>
      </c>
      <c r="X248" s="358"/>
      <c r="Y248" s="357">
        <f>P!T250</f>
        <v>0</v>
      </c>
      <c r="Z248" s="358"/>
      <c r="AA248" s="357">
        <f>P!V250</f>
        <v>0</v>
      </c>
      <c r="AB248" s="358"/>
      <c r="AC248" s="357">
        <f>P!X250</f>
        <v>0</v>
      </c>
      <c r="AD248" s="358"/>
      <c r="AE248" s="357">
        <f>P!Z250</f>
        <v>0</v>
      </c>
      <c r="AF248" s="358"/>
      <c r="AG248" s="357">
        <f>P!AB250</f>
        <v>0</v>
      </c>
      <c r="AH248" s="358"/>
      <c r="AI248" s="357">
        <f>P!AD250</f>
        <v>0</v>
      </c>
      <c r="AJ248" s="358"/>
      <c r="AK248" s="357">
        <f>P!AF250</f>
        <v>0</v>
      </c>
      <c r="AL248" s="358"/>
      <c r="AM248" s="357">
        <f>P!AH250</f>
        <v>0</v>
      </c>
      <c r="AN248" s="288">
        <f t="shared" si="19"/>
        <v>180</v>
      </c>
      <c r="AO248" s="289">
        <f>P!AK250</f>
        <v>1</v>
      </c>
      <c r="AP248" s="366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1300</v>
      </c>
      <c r="G249" s="329">
        <f t="shared" si="21"/>
        <v>1300</v>
      </c>
      <c r="H249" s="352"/>
      <c r="I249" s="357">
        <f>P!D251</f>
        <v>0</v>
      </c>
      <c r="J249" s="358"/>
      <c r="K249" s="357">
        <f>P!F251</f>
        <v>0</v>
      </c>
      <c r="L249" s="358"/>
      <c r="M249" s="357">
        <f>P!H251</f>
        <v>1300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7">
        <f>P!P251</f>
        <v>0</v>
      </c>
      <c r="V249" s="358"/>
      <c r="W249" s="357">
        <f>P!R251</f>
        <v>0</v>
      </c>
      <c r="X249" s="358"/>
      <c r="Y249" s="357">
        <f>P!T251</f>
        <v>0</v>
      </c>
      <c r="Z249" s="358"/>
      <c r="AA249" s="357">
        <f>P!V251</f>
        <v>0</v>
      </c>
      <c r="AB249" s="358"/>
      <c r="AC249" s="357">
        <f>P!X251</f>
        <v>0</v>
      </c>
      <c r="AD249" s="358"/>
      <c r="AE249" s="357">
        <f>P!Z251</f>
        <v>0</v>
      </c>
      <c r="AF249" s="358"/>
      <c r="AG249" s="357">
        <f>P!AB251</f>
        <v>0</v>
      </c>
      <c r="AH249" s="358"/>
      <c r="AI249" s="357">
        <f>P!AD251</f>
        <v>0</v>
      </c>
      <c r="AJ249" s="358"/>
      <c r="AK249" s="357">
        <f>P!AF251</f>
        <v>0</v>
      </c>
      <c r="AL249" s="358"/>
      <c r="AM249" s="357">
        <f>P!AH251</f>
        <v>0</v>
      </c>
      <c r="AN249" s="288">
        <f t="shared" si="19"/>
        <v>1300</v>
      </c>
      <c r="AO249" s="289">
        <f>P!AK251</f>
        <v>1</v>
      </c>
      <c r="AP249" s="366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360</v>
      </c>
      <c r="G250" s="329">
        <f t="shared" si="21"/>
        <v>360</v>
      </c>
      <c r="H250" s="352"/>
      <c r="I250" s="357">
        <f>P!D252</f>
        <v>50</v>
      </c>
      <c r="J250" s="358"/>
      <c r="K250" s="357">
        <f>P!F252</f>
        <v>60</v>
      </c>
      <c r="L250" s="358"/>
      <c r="M250" s="357">
        <f>P!H252</f>
        <v>250</v>
      </c>
      <c r="N250" s="358"/>
      <c r="O250" s="357">
        <f>P!J252</f>
        <v>0</v>
      </c>
      <c r="P250" s="358"/>
      <c r="Q250" s="357">
        <f>P!L252</f>
        <v>0</v>
      </c>
      <c r="R250" s="358"/>
      <c r="S250" s="357">
        <f>P!N252</f>
        <v>0</v>
      </c>
      <c r="T250" s="358"/>
      <c r="U250" s="357">
        <f>P!P252</f>
        <v>0</v>
      </c>
      <c r="V250" s="358"/>
      <c r="W250" s="357">
        <f>P!R252</f>
        <v>0</v>
      </c>
      <c r="X250" s="358"/>
      <c r="Y250" s="357">
        <f>P!T252</f>
        <v>0</v>
      </c>
      <c r="Z250" s="358"/>
      <c r="AA250" s="357">
        <f>P!V252</f>
        <v>0</v>
      </c>
      <c r="AB250" s="358"/>
      <c r="AC250" s="357">
        <f>P!X252</f>
        <v>0</v>
      </c>
      <c r="AD250" s="358"/>
      <c r="AE250" s="357">
        <f>P!Z252</f>
        <v>0</v>
      </c>
      <c r="AF250" s="358"/>
      <c r="AG250" s="357">
        <f>P!AB252</f>
        <v>0</v>
      </c>
      <c r="AH250" s="358"/>
      <c r="AI250" s="357">
        <f>P!AD252</f>
        <v>0</v>
      </c>
      <c r="AJ250" s="358"/>
      <c r="AK250" s="357">
        <f>P!AF252</f>
        <v>0</v>
      </c>
      <c r="AL250" s="358"/>
      <c r="AM250" s="357">
        <f>P!AH252</f>
        <v>0</v>
      </c>
      <c r="AN250" s="288">
        <f t="shared" si="19"/>
        <v>360</v>
      </c>
      <c r="AO250" s="289">
        <f>P!AK252</f>
        <v>1</v>
      </c>
      <c r="AP250" s="366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2500</v>
      </c>
      <c r="G251" s="329">
        <f t="shared" si="21"/>
        <v>2500</v>
      </c>
      <c r="H251" s="352"/>
      <c r="I251" s="357">
        <f>P!D253</f>
        <v>220</v>
      </c>
      <c r="J251" s="358"/>
      <c r="K251" s="357">
        <f>P!F253</f>
        <v>400</v>
      </c>
      <c r="L251" s="358"/>
      <c r="M251" s="357">
        <f>P!H253</f>
        <v>1880</v>
      </c>
      <c r="N251" s="358"/>
      <c r="O251" s="357">
        <f>P!J253</f>
        <v>0</v>
      </c>
      <c r="P251" s="358"/>
      <c r="Q251" s="357">
        <f>P!L253</f>
        <v>0</v>
      </c>
      <c r="R251" s="358"/>
      <c r="S251" s="357">
        <f>P!N253</f>
        <v>0</v>
      </c>
      <c r="T251" s="358"/>
      <c r="U251" s="357">
        <f>P!P253</f>
        <v>0</v>
      </c>
      <c r="V251" s="358"/>
      <c r="W251" s="357">
        <f>P!R253</f>
        <v>0</v>
      </c>
      <c r="X251" s="358"/>
      <c r="Y251" s="357">
        <f>P!T253</f>
        <v>0</v>
      </c>
      <c r="Z251" s="358"/>
      <c r="AA251" s="357">
        <f>P!V253</f>
        <v>0</v>
      </c>
      <c r="AB251" s="358"/>
      <c r="AC251" s="357">
        <f>P!X253</f>
        <v>0</v>
      </c>
      <c r="AD251" s="358"/>
      <c r="AE251" s="357">
        <f>P!Z253</f>
        <v>0</v>
      </c>
      <c r="AF251" s="358"/>
      <c r="AG251" s="357">
        <f>P!AB253</f>
        <v>0</v>
      </c>
      <c r="AH251" s="358"/>
      <c r="AI251" s="357">
        <f>P!AD253</f>
        <v>0</v>
      </c>
      <c r="AJ251" s="358"/>
      <c r="AK251" s="357">
        <f>P!AF253</f>
        <v>0</v>
      </c>
      <c r="AL251" s="358"/>
      <c r="AM251" s="357">
        <f>P!AH253</f>
        <v>0</v>
      </c>
      <c r="AN251" s="288">
        <f t="shared" si="19"/>
        <v>2500</v>
      </c>
      <c r="AO251" s="289">
        <f>P!AK253</f>
        <v>1</v>
      </c>
      <c r="AP251" s="366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0</v>
      </c>
      <c r="G252" s="329">
        <f t="shared" si="21"/>
        <v>0</v>
      </c>
      <c r="H252" s="352"/>
      <c r="I252" s="357">
        <f>P!D254</f>
        <v>0</v>
      </c>
      <c r="J252" s="358"/>
      <c r="K252" s="357">
        <f>P!F254</f>
        <v>0</v>
      </c>
      <c r="L252" s="358"/>
      <c r="M252" s="357">
        <f>P!H254</f>
        <v>0</v>
      </c>
      <c r="N252" s="358"/>
      <c r="O252" s="357">
        <f>P!J254</f>
        <v>0</v>
      </c>
      <c r="P252" s="358"/>
      <c r="Q252" s="357">
        <f>P!L254</f>
        <v>0</v>
      </c>
      <c r="R252" s="358"/>
      <c r="S252" s="357">
        <f>P!N254</f>
        <v>0</v>
      </c>
      <c r="T252" s="358"/>
      <c r="U252" s="357">
        <f>P!P254</f>
        <v>0</v>
      </c>
      <c r="V252" s="358"/>
      <c r="W252" s="357">
        <f>P!R254</f>
        <v>0</v>
      </c>
      <c r="X252" s="358"/>
      <c r="Y252" s="357">
        <f>P!T254</f>
        <v>0</v>
      </c>
      <c r="Z252" s="358"/>
      <c r="AA252" s="357">
        <f>P!V254</f>
        <v>0</v>
      </c>
      <c r="AB252" s="358"/>
      <c r="AC252" s="357">
        <f>P!X254</f>
        <v>0</v>
      </c>
      <c r="AD252" s="358"/>
      <c r="AE252" s="357">
        <f>P!Z254</f>
        <v>0</v>
      </c>
      <c r="AF252" s="358"/>
      <c r="AG252" s="357">
        <f>P!AB254</f>
        <v>0</v>
      </c>
      <c r="AH252" s="358"/>
      <c r="AI252" s="357">
        <f>P!AD254</f>
        <v>0</v>
      </c>
      <c r="AJ252" s="358"/>
      <c r="AK252" s="357">
        <f>P!AF254</f>
        <v>0</v>
      </c>
      <c r="AL252" s="358"/>
      <c r="AM252" s="357">
        <f>P!AH254</f>
        <v>0</v>
      </c>
      <c r="AN252" s="288">
        <f t="shared" si="19"/>
        <v>0</v>
      </c>
      <c r="AO252" s="289">
        <f>P!AK254</f>
        <v>1</v>
      </c>
      <c r="AP252" s="366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357">
        <f>P!P255</f>
        <v>0</v>
      </c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10" priority="477" operator="lessThan">
      <formula>0</formula>
    </cfRule>
  </conditionalFormatting>
  <conditionalFormatting sqref="AN3:AP252">
    <cfRule type="cellIs" dxfId="309" priority="490" operator="lessThan">
      <formula>0</formula>
    </cfRule>
  </conditionalFormatting>
  <conditionalFormatting sqref="AQ3:AQ252">
    <cfRule type="cellIs" dxfId="308" priority="493" operator="equal">
      <formula>"NZ"</formula>
    </cfRule>
    <cfRule type="cellIs" dxfId="307" priority="494" operator="equal">
      <formula>"OK"</formula>
    </cfRule>
  </conditionalFormatting>
  <conditionalFormatting sqref="AS2">
    <cfRule type="cellIs" dxfId="306" priority="473" operator="lessThan">
      <formula>0</formula>
    </cfRule>
  </conditionalFormatting>
  <conditionalFormatting sqref="AS2">
    <cfRule type="cellIs" dxfId="305" priority="474" operator="lessThan">
      <formula>0</formula>
    </cfRule>
  </conditionalFormatting>
  <conditionalFormatting sqref="H243:H244 H177:H213">
    <cfRule type="cellIs" dxfId="304" priority="434" operator="lessThan">
      <formula>0</formula>
    </cfRule>
  </conditionalFormatting>
  <conditionalFormatting sqref="H247:H252">
    <cfRule type="cellIs" dxfId="303" priority="273" operator="lessThan">
      <formula>0</formula>
    </cfRule>
  </conditionalFormatting>
  <conditionalFormatting sqref="J8:K38 J41:K111 J39:J40 J116:K123 J112:J115">
    <cfRule type="cellIs" dxfId="302" priority="269" operator="lessThan">
      <formula>0</formula>
    </cfRule>
  </conditionalFormatting>
  <conditionalFormatting sqref="H8:I123">
    <cfRule type="cellIs" dxfId="301" priority="267" operator="lessThan">
      <formula>0</formula>
    </cfRule>
  </conditionalFormatting>
  <conditionalFormatting sqref="H229">
    <cfRule type="cellIs" dxfId="300" priority="255" operator="lessThan">
      <formula>0</formula>
    </cfRule>
  </conditionalFormatting>
  <conditionalFormatting sqref="H138:H176">
    <cfRule type="cellIs" dxfId="299" priority="227" operator="lessThan">
      <formula>0</formula>
    </cfRule>
  </conditionalFormatting>
  <conditionalFormatting sqref="H214:H228">
    <cfRule type="cellIs" dxfId="298" priority="221" operator="lessThan">
      <formula>0</formula>
    </cfRule>
  </conditionalFormatting>
  <conditionalFormatting sqref="H230:H242">
    <cfRule type="cellIs" dxfId="297" priority="214" operator="lessThan">
      <formula>0</formula>
    </cfRule>
  </conditionalFormatting>
  <conditionalFormatting sqref="H245:H246">
    <cfRule type="cellIs" dxfId="296" priority="208" operator="lessThan">
      <formula>0</formula>
    </cfRule>
  </conditionalFormatting>
  <conditionalFormatting sqref="AD39 AF39 AH39 AJ39">
    <cfRule type="cellIs" dxfId="295" priority="193" operator="lessThan">
      <formula>0</formula>
    </cfRule>
  </conditionalFormatting>
  <conditionalFormatting sqref="AD40 AF40 AH40 AJ40">
    <cfRule type="cellIs" dxfId="294" priority="182" operator="lessThan">
      <formula>0</formula>
    </cfRule>
  </conditionalFormatting>
  <conditionalFormatting sqref="K112">
    <cfRule type="cellIs" dxfId="293" priority="180" operator="lessThan">
      <formula>0</formula>
    </cfRule>
  </conditionalFormatting>
  <conditionalFormatting sqref="M112">
    <cfRule type="cellIs" dxfId="292" priority="179" operator="lessThan">
      <formula>0</formula>
    </cfRule>
  </conditionalFormatting>
  <conditionalFormatting sqref="O112">
    <cfRule type="cellIs" dxfId="291" priority="178" operator="lessThan">
      <formula>0</formula>
    </cfRule>
  </conditionalFormatting>
  <conditionalFormatting sqref="Q112">
    <cfRule type="cellIs" dxfId="290" priority="177" operator="lessThan">
      <formula>0</formula>
    </cfRule>
  </conditionalFormatting>
  <conditionalFormatting sqref="S112">
    <cfRule type="cellIs" dxfId="289" priority="176" operator="lessThan">
      <formula>0</formula>
    </cfRule>
  </conditionalFormatting>
  <conditionalFormatting sqref="U112">
    <cfRule type="cellIs" dxfId="288" priority="175" operator="lessThan">
      <formula>0</formula>
    </cfRule>
  </conditionalFormatting>
  <conditionalFormatting sqref="W112">
    <cfRule type="cellIs" dxfId="287" priority="174" operator="lessThan">
      <formula>0</formula>
    </cfRule>
  </conditionalFormatting>
  <conditionalFormatting sqref="Y112">
    <cfRule type="cellIs" dxfId="286" priority="173" operator="lessThan">
      <formula>0</formula>
    </cfRule>
  </conditionalFormatting>
  <conditionalFormatting sqref="AA112">
    <cfRule type="cellIs" dxfId="285" priority="172" operator="lessThan">
      <formula>0</formula>
    </cfRule>
  </conditionalFormatting>
  <conditionalFormatting sqref="AC112:AK112">
    <cfRule type="cellIs" dxfId="284" priority="171" operator="lessThan">
      <formula>0</formula>
    </cfRule>
  </conditionalFormatting>
  <conditionalFormatting sqref="AM112">
    <cfRule type="cellIs" dxfId="283" priority="170" operator="lessThan">
      <formula>0</formula>
    </cfRule>
  </conditionalFormatting>
  <conditionalFormatting sqref="K113">
    <cfRule type="cellIs" dxfId="282" priority="169" operator="lessThan">
      <formula>0</formula>
    </cfRule>
  </conditionalFormatting>
  <conditionalFormatting sqref="M113">
    <cfRule type="cellIs" dxfId="281" priority="168" operator="lessThan">
      <formula>0</formula>
    </cfRule>
  </conditionalFormatting>
  <conditionalFormatting sqref="O113">
    <cfRule type="cellIs" dxfId="280" priority="167" operator="lessThan">
      <formula>0</formula>
    </cfRule>
  </conditionalFormatting>
  <conditionalFormatting sqref="Q113">
    <cfRule type="cellIs" dxfId="279" priority="166" operator="lessThan">
      <formula>0</formula>
    </cfRule>
  </conditionalFormatting>
  <conditionalFormatting sqref="S113">
    <cfRule type="cellIs" dxfId="278" priority="165" operator="lessThan">
      <formula>0</formula>
    </cfRule>
  </conditionalFormatting>
  <conditionalFormatting sqref="U113">
    <cfRule type="cellIs" dxfId="277" priority="164" operator="lessThan">
      <formula>0</formula>
    </cfRule>
  </conditionalFormatting>
  <conditionalFormatting sqref="W113">
    <cfRule type="cellIs" dxfId="276" priority="163" operator="lessThan">
      <formula>0</formula>
    </cfRule>
  </conditionalFormatting>
  <conditionalFormatting sqref="Y113">
    <cfRule type="cellIs" dxfId="275" priority="162" operator="lessThan">
      <formula>0</formula>
    </cfRule>
  </conditionalFormatting>
  <conditionalFormatting sqref="AA113">
    <cfRule type="cellIs" dxfId="274" priority="161" operator="lessThan">
      <formula>0</formula>
    </cfRule>
  </conditionalFormatting>
  <conditionalFormatting sqref="AC113:AK113">
    <cfRule type="cellIs" dxfId="273" priority="160" operator="lessThan">
      <formula>0</formula>
    </cfRule>
  </conditionalFormatting>
  <conditionalFormatting sqref="AM113">
    <cfRule type="cellIs" dxfId="272" priority="159" operator="lessThan">
      <formula>0</formula>
    </cfRule>
  </conditionalFormatting>
  <conditionalFormatting sqref="K114">
    <cfRule type="cellIs" dxfId="271" priority="158" operator="lessThan">
      <formula>0</formula>
    </cfRule>
  </conditionalFormatting>
  <conditionalFormatting sqref="O114">
    <cfRule type="cellIs" dxfId="270" priority="157" operator="lessThan">
      <formula>0</formula>
    </cfRule>
  </conditionalFormatting>
  <conditionalFormatting sqref="M114">
    <cfRule type="cellIs" dxfId="269" priority="156" operator="lessThan">
      <formula>0</formula>
    </cfRule>
  </conditionalFormatting>
  <conditionalFormatting sqref="Q114">
    <cfRule type="cellIs" dxfId="268" priority="155" operator="lessThan">
      <formula>0</formula>
    </cfRule>
  </conditionalFormatting>
  <conditionalFormatting sqref="S114">
    <cfRule type="cellIs" dxfId="267" priority="154" operator="lessThan">
      <formula>0</formula>
    </cfRule>
  </conditionalFormatting>
  <conditionalFormatting sqref="U114">
    <cfRule type="cellIs" dxfId="266" priority="153" operator="lessThan">
      <formula>0</formula>
    </cfRule>
  </conditionalFormatting>
  <conditionalFormatting sqref="W114">
    <cfRule type="cellIs" dxfId="265" priority="152" operator="lessThan">
      <formula>0</formula>
    </cfRule>
  </conditionalFormatting>
  <conditionalFormatting sqref="AM114">
    <cfRule type="cellIs" dxfId="264" priority="151" operator="lessThan">
      <formula>0</formula>
    </cfRule>
  </conditionalFormatting>
  <conditionalFormatting sqref="AC114:AK114">
    <cfRule type="cellIs" dxfId="263" priority="150" operator="lessThan">
      <formula>0</formula>
    </cfRule>
  </conditionalFormatting>
  <conditionalFormatting sqref="AA114">
    <cfRule type="cellIs" dxfId="262" priority="149" operator="lessThan">
      <formula>0</formula>
    </cfRule>
  </conditionalFormatting>
  <conditionalFormatting sqref="Y114">
    <cfRule type="cellIs" dxfId="261" priority="148" operator="lessThan">
      <formula>0</formula>
    </cfRule>
  </conditionalFormatting>
  <conditionalFormatting sqref="K115">
    <cfRule type="cellIs" dxfId="260" priority="137" operator="lessThan">
      <formula>0</formula>
    </cfRule>
  </conditionalFormatting>
  <conditionalFormatting sqref="M115">
    <cfRule type="cellIs" dxfId="259" priority="136" operator="lessThan">
      <formula>0</formula>
    </cfRule>
  </conditionalFormatting>
  <conditionalFormatting sqref="O115">
    <cfRule type="cellIs" dxfId="258" priority="135" operator="lessThan">
      <formula>0</formula>
    </cfRule>
  </conditionalFormatting>
  <conditionalFormatting sqref="Q115">
    <cfRule type="cellIs" dxfId="257" priority="134" operator="lessThan">
      <formula>0</formula>
    </cfRule>
  </conditionalFormatting>
  <conditionalFormatting sqref="S115">
    <cfRule type="cellIs" dxfId="256" priority="133" operator="lessThan">
      <formula>0</formula>
    </cfRule>
  </conditionalFormatting>
  <conditionalFormatting sqref="U115">
    <cfRule type="cellIs" dxfId="255" priority="132" operator="lessThan">
      <formula>0</formula>
    </cfRule>
  </conditionalFormatting>
  <conditionalFormatting sqref="W115">
    <cfRule type="cellIs" dxfId="254" priority="131" operator="lessThan">
      <formula>0</formula>
    </cfRule>
  </conditionalFormatting>
  <conditionalFormatting sqref="Y115">
    <cfRule type="cellIs" dxfId="253" priority="130" operator="lessThan">
      <formula>0</formula>
    </cfRule>
  </conditionalFormatting>
  <conditionalFormatting sqref="AA115">
    <cfRule type="cellIs" dxfId="252" priority="129" operator="lessThan">
      <formula>0</formula>
    </cfRule>
  </conditionalFormatting>
  <conditionalFormatting sqref="AC115:AK115">
    <cfRule type="cellIs" dxfId="251" priority="128" operator="lessThan">
      <formula>0</formula>
    </cfRule>
  </conditionalFormatting>
  <conditionalFormatting sqref="AM115">
    <cfRule type="cellIs" dxfId="250" priority="127" operator="lessThan">
      <formula>0</formula>
    </cfRule>
  </conditionalFormatting>
  <conditionalFormatting sqref="K39:K40">
    <cfRule type="cellIs" dxfId="249" priority="126" operator="lessThan">
      <formula>0</formula>
    </cfRule>
  </conditionalFormatting>
  <conditionalFormatting sqref="M39:M40">
    <cfRule type="cellIs" dxfId="248" priority="125" operator="lessThan">
      <formula>0</formula>
    </cfRule>
  </conditionalFormatting>
  <conditionalFormatting sqref="O39:O40">
    <cfRule type="cellIs" dxfId="247" priority="124" operator="lessThan">
      <formula>0</formula>
    </cfRule>
  </conditionalFormatting>
  <conditionalFormatting sqref="Q39:Q40">
    <cfRule type="cellIs" dxfId="246" priority="123" operator="lessThan">
      <formula>0</formula>
    </cfRule>
  </conditionalFormatting>
  <conditionalFormatting sqref="S39:S40">
    <cfRule type="cellIs" dxfId="245" priority="122" operator="lessThan">
      <formula>0</formula>
    </cfRule>
  </conditionalFormatting>
  <conditionalFormatting sqref="U39:U40">
    <cfRule type="cellIs" dxfId="244" priority="121" operator="lessThan">
      <formula>0</formula>
    </cfRule>
  </conditionalFormatting>
  <conditionalFormatting sqref="W39:W40">
    <cfRule type="cellIs" dxfId="243" priority="120" operator="lessThan">
      <formula>0</formula>
    </cfRule>
  </conditionalFormatting>
  <conditionalFormatting sqref="Y39:Y40">
    <cfRule type="cellIs" dxfId="242" priority="119" operator="lessThan">
      <formula>0</formula>
    </cfRule>
  </conditionalFormatting>
  <conditionalFormatting sqref="AA39:AA40">
    <cfRule type="cellIs" dxfId="241" priority="118" operator="lessThan">
      <formula>0</formula>
    </cfRule>
  </conditionalFormatting>
  <conditionalFormatting sqref="AC39:AC40">
    <cfRule type="cellIs" dxfId="240" priority="117" operator="lessThan">
      <formula>0</formula>
    </cfRule>
  </conditionalFormatting>
  <conditionalFormatting sqref="AE39:AE40">
    <cfRule type="cellIs" dxfId="239" priority="116" operator="lessThan">
      <formula>0</formula>
    </cfRule>
  </conditionalFormatting>
  <conditionalFormatting sqref="AG39:AG40">
    <cfRule type="cellIs" dxfId="238" priority="115" operator="lessThan">
      <formula>0</formula>
    </cfRule>
  </conditionalFormatting>
  <conditionalFormatting sqref="AI39:AI40">
    <cfRule type="cellIs" dxfId="237" priority="114" operator="lessThan">
      <formula>0</formula>
    </cfRule>
  </conditionalFormatting>
  <conditionalFormatting sqref="AK39:AK40">
    <cfRule type="cellIs" dxfId="236" priority="113" operator="lessThan">
      <formula>0</formula>
    </cfRule>
  </conditionalFormatting>
  <conditionalFormatting sqref="AM39:AM40">
    <cfRule type="cellIs" dxfId="235" priority="112" operator="lessThan">
      <formula>0</formula>
    </cfRule>
  </conditionalFormatting>
  <conditionalFormatting sqref="I124:I137">
    <cfRule type="cellIs" dxfId="234" priority="111" operator="lessThan">
      <formula>0</formula>
    </cfRule>
  </conditionalFormatting>
  <conditionalFormatting sqref="K124:K137">
    <cfRule type="cellIs" dxfId="233" priority="110" operator="lessThan">
      <formula>0</formula>
    </cfRule>
  </conditionalFormatting>
  <conditionalFormatting sqref="M124:M137">
    <cfRule type="cellIs" dxfId="232" priority="109" operator="lessThan">
      <formula>0</formula>
    </cfRule>
  </conditionalFormatting>
  <conditionalFormatting sqref="O124:O137">
    <cfRule type="cellIs" dxfId="231" priority="108" operator="lessThan">
      <formula>0</formula>
    </cfRule>
  </conditionalFormatting>
  <conditionalFormatting sqref="Q124:Q137">
    <cfRule type="cellIs" dxfId="230" priority="107" operator="lessThan">
      <formula>0</formula>
    </cfRule>
  </conditionalFormatting>
  <conditionalFormatting sqref="S124:S137">
    <cfRule type="cellIs" dxfId="229" priority="106" operator="lessThan">
      <formula>0</formula>
    </cfRule>
  </conditionalFormatting>
  <conditionalFormatting sqref="U124:U137">
    <cfRule type="cellIs" dxfId="228" priority="105" operator="lessThan">
      <formula>0</formula>
    </cfRule>
  </conditionalFormatting>
  <conditionalFormatting sqref="W124:W137">
    <cfRule type="cellIs" dxfId="227" priority="104" operator="lessThan">
      <formula>0</formula>
    </cfRule>
  </conditionalFormatting>
  <conditionalFormatting sqref="Y124:Y137">
    <cfRule type="cellIs" dxfId="226" priority="103" operator="lessThan">
      <formula>0</formula>
    </cfRule>
  </conditionalFormatting>
  <conditionalFormatting sqref="AA124:AA137">
    <cfRule type="cellIs" dxfId="225" priority="102" operator="lessThan">
      <formula>0</formula>
    </cfRule>
  </conditionalFormatting>
  <conditionalFormatting sqref="AC124:AC137">
    <cfRule type="cellIs" dxfId="224" priority="101" operator="lessThan">
      <formula>0</formula>
    </cfRule>
  </conditionalFormatting>
  <conditionalFormatting sqref="AE124:AE137">
    <cfRule type="cellIs" dxfId="223" priority="100" operator="lessThan">
      <formula>0</formula>
    </cfRule>
  </conditionalFormatting>
  <conditionalFormatting sqref="AG124:AG137">
    <cfRule type="cellIs" dxfId="222" priority="99" operator="lessThan">
      <formula>0</formula>
    </cfRule>
  </conditionalFormatting>
  <conditionalFormatting sqref="AI124:AI137">
    <cfRule type="cellIs" dxfId="221" priority="98" operator="lessThan">
      <formula>0</formula>
    </cfRule>
  </conditionalFormatting>
  <conditionalFormatting sqref="AK124:AK137">
    <cfRule type="cellIs" dxfId="220" priority="97" operator="lessThan">
      <formula>0</formula>
    </cfRule>
  </conditionalFormatting>
  <conditionalFormatting sqref="AM124:AM137">
    <cfRule type="cellIs" dxfId="219" priority="96" operator="lessThan">
      <formula>0</formula>
    </cfRule>
  </conditionalFormatting>
  <conditionalFormatting sqref="I177:I213">
    <cfRule type="cellIs" dxfId="218" priority="95" operator="lessThan">
      <formula>0</formula>
    </cfRule>
  </conditionalFormatting>
  <conditionalFormatting sqref="K177:K213">
    <cfRule type="cellIs" dxfId="217" priority="94" operator="lessThan">
      <formula>0</formula>
    </cfRule>
  </conditionalFormatting>
  <conditionalFormatting sqref="M177:M213">
    <cfRule type="cellIs" dxfId="216" priority="93" operator="lessThan">
      <formula>0</formula>
    </cfRule>
  </conditionalFormatting>
  <conditionalFormatting sqref="O177:O213">
    <cfRule type="cellIs" dxfId="215" priority="92" operator="lessThan">
      <formula>0</formula>
    </cfRule>
  </conditionalFormatting>
  <conditionalFormatting sqref="Q177:Q213">
    <cfRule type="cellIs" dxfId="214" priority="91" operator="lessThan">
      <formula>0</formula>
    </cfRule>
  </conditionalFormatting>
  <conditionalFormatting sqref="S177:S213">
    <cfRule type="cellIs" dxfId="213" priority="90" operator="lessThan">
      <formula>0</formula>
    </cfRule>
  </conditionalFormatting>
  <conditionalFormatting sqref="U177:U213">
    <cfRule type="cellIs" dxfId="212" priority="89" operator="lessThan">
      <formula>0</formula>
    </cfRule>
  </conditionalFormatting>
  <conditionalFormatting sqref="W177:W213">
    <cfRule type="cellIs" dxfId="211" priority="88" operator="lessThan">
      <formula>0</formula>
    </cfRule>
  </conditionalFormatting>
  <conditionalFormatting sqref="Y177:Y213">
    <cfRule type="cellIs" dxfId="210" priority="87" operator="lessThan">
      <formula>0</formula>
    </cfRule>
  </conditionalFormatting>
  <conditionalFormatting sqref="AA177:AA213">
    <cfRule type="cellIs" dxfId="209" priority="86" operator="lessThan">
      <formula>0</formula>
    </cfRule>
  </conditionalFormatting>
  <conditionalFormatting sqref="AC177:AC213">
    <cfRule type="cellIs" dxfId="208" priority="85" operator="lessThan">
      <formula>0</formula>
    </cfRule>
  </conditionalFormatting>
  <conditionalFormatting sqref="AE177:AE213">
    <cfRule type="cellIs" dxfId="207" priority="84" operator="lessThan">
      <formula>0</formula>
    </cfRule>
  </conditionalFormatting>
  <conditionalFormatting sqref="AG177:AG213">
    <cfRule type="cellIs" dxfId="206" priority="83" operator="lessThan">
      <formula>0</formula>
    </cfRule>
  </conditionalFormatting>
  <conditionalFormatting sqref="AI177:AI213">
    <cfRule type="cellIs" dxfId="205" priority="82" operator="lessThan">
      <formula>0</formula>
    </cfRule>
  </conditionalFormatting>
  <conditionalFormatting sqref="AK177:AK213">
    <cfRule type="cellIs" dxfId="204" priority="81" operator="lessThan">
      <formula>0</formula>
    </cfRule>
  </conditionalFormatting>
  <conditionalFormatting sqref="AM177:AM213">
    <cfRule type="cellIs" dxfId="203" priority="80" operator="lessThan">
      <formula>0</formula>
    </cfRule>
  </conditionalFormatting>
  <conditionalFormatting sqref="I228:I229">
    <cfRule type="cellIs" dxfId="202" priority="79" operator="lessThan">
      <formula>0</formula>
    </cfRule>
  </conditionalFormatting>
  <conditionalFormatting sqref="K228:K229">
    <cfRule type="cellIs" dxfId="201" priority="78" operator="lessThan">
      <formula>0</formula>
    </cfRule>
  </conditionalFormatting>
  <conditionalFormatting sqref="M228:M229">
    <cfRule type="cellIs" dxfId="200" priority="77" operator="lessThan">
      <formula>0</formula>
    </cfRule>
  </conditionalFormatting>
  <conditionalFormatting sqref="O228:O229">
    <cfRule type="cellIs" dxfId="199" priority="76" operator="lessThan">
      <formula>0</formula>
    </cfRule>
  </conditionalFormatting>
  <conditionalFormatting sqref="Q228:Q229">
    <cfRule type="cellIs" dxfId="198" priority="75" operator="lessThan">
      <formula>0</formula>
    </cfRule>
  </conditionalFormatting>
  <conditionalFormatting sqref="S228:S229">
    <cfRule type="cellIs" dxfId="197" priority="74" operator="lessThan">
      <formula>0</formula>
    </cfRule>
  </conditionalFormatting>
  <conditionalFormatting sqref="U228:U229">
    <cfRule type="cellIs" dxfId="196" priority="73" operator="lessThan">
      <formula>0</formula>
    </cfRule>
  </conditionalFormatting>
  <conditionalFormatting sqref="W228:W229">
    <cfRule type="cellIs" dxfId="195" priority="72" operator="lessThan">
      <formula>0</formula>
    </cfRule>
  </conditionalFormatting>
  <conditionalFormatting sqref="Y228:Y229">
    <cfRule type="cellIs" dxfId="194" priority="71" operator="lessThan">
      <formula>0</formula>
    </cfRule>
  </conditionalFormatting>
  <conditionalFormatting sqref="AA228:AA229">
    <cfRule type="cellIs" dxfId="193" priority="70" operator="lessThan">
      <formula>0</formula>
    </cfRule>
  </conditionalFormatting>
  <conditionalFormatting sqref="AC228:AC229">
    <cfRule type="cellIs" dxfId="192" priority="69" operator="lessThan">
      <formula>0</formula>
    </cfRule>
  </conditionalFormatting>
  <conditionalFormatting sqref="AE228:AE229">
    <cfRule type="cellIs" dxfId="191" priority="68" operator="lessThan">
      <formula>0</formula>
    </cfRule>
  </conditionalFormatting>
  <conditionalFormatting sqref="AG228:AG229">
    <cfRule type="cellIs" dxfId="190" priority="67" operator="lessThan">
      <formula>0</formula>
    </cfRule>
  </conditionalFormatting>
  <conditionalFormatting sqref="AI228:AI229">
    <cfRule type="cellIs" dxfId="189" priority="66" operator="lessThan">
      <formula>0</formula>
    </cfRule>
  </conditionalFormatting>
  <conditionalFormatting sqref="AK228:AK229">
    <cfRule type="cellIs" dxfId="188" priority="65" operator="lessThan">
      <formula>0</formula>
    </cfRule>
  </conditionalFormatting>
  <conditionalFormatting sqref="AM228:AM229">
    <cfRule type="cellIs" dxfId="187" priority="64" operator="lessThan">
      <formula>0</formula>
    </cfRule>
  </conditionalFormatting>
  <conditionalFormatting sqref="I243">
    <cfRule type="cellIs" dxfId="186" priority="63" operator="lessThan">
      <formula>0</formula>
    </cfRule>
  </conditionalFormatting>
  <conditionalFormatting sqref="K243">
    <cfRule type="cellIs" dxfId="185" priority="62" operator="lessThan">
      <formula>0</formula>
    </cfRule>
  </conditionalFormatting>
  <conditionalFormatting sqref="M243">
    <cfRule type="cellIs" dxfId="184" priority="61" operator="lessThan">
      <formula>0</formula>
    </cfRule>
  </conditionalFormatting>
  <conditionalFormatting sqref="O243">
    <cfRule type="cellIs" dxfId="183" priority="60" operator="lessThan">
      <formula>0</formula>
    </cfRule>
  </conditionalFormatting>
  <conditionalFormatting sqref="Q243">
    <cfRule type="cellIs" dxfId="182" priority="59" operator="lessThan">
      <formula>0</formula>
    </cfRule>
  </conditionalFormatting>
  <conditionalFormatting sqref="S243">
    <cfRule type="cellIs" dxfId="181" priority="58" operator="lessThan">
      <formula>0</formula>
    </cfRule>
  </conditionalFormatting>
  <conditionalFormatting sqref="U243">
    <cfRule type="cellIs" dxfId="180" priority="57" operator="lessThan">
      <formula>0</formula>
    </cfRule>
  </conditionalFormatting>
  <conditionalFormatting sqref="W243">
    <cfRule type="cellIs" dxfId="179" priority="56" operator="lessThan">
      <formula>0</formula>
    </cfRule>
  </conditionalFormatting>
  <conditionalFormatting sqref="Y243">
    <cfRule type="cellIs" dxfId="178" priority="55" operator="lessThan">
      <formula>0</formula>
    </cfRule>
  </conditionalFormatting>
  <conditionalFormatting sqref="AA243">
    <cfRule type="cellIs" dxfId="177" priority="54" operator="lessThan">
      <formula>0</formula>
    </cfRule>
  </conditionalFormatting>
  <conditionalFormatting sqref="AC243">
    <cfRule type="cellIs" dxfId="176" priority="53" operator="lessThan">
      <formula>0</formula>
    </cfRule>
  </conditionalFormatting>
  <conditionalFormatting sqref="AE243">
    <cfRule type="cellIs" dxfId="175" priority="52" operator="lessThan">
      <formula>0</formula>
    </cfRule>
  </conditionalFormatting>
  <conditionalFormatting sqref="AG243">
    <cfRule type="cellIs" dxfId="174" priority="51" operator="lessThan">
      <formula>0</formula>
    </cfRule>
  </conditionalFormatting>
  <conditionalFormatting sqref="AI243">
    <cfRule type="cellIs" dxfId="173" priority="50" operator="lessThan">
      <formula>0</formula>
    </cfRule>
  </conditionalFormatting>
  <conditionalFormatting sqref="AK243">
    <cfRule type="cellIs" dxfId="172" priority="49" operator="lessThan">
      <formula>0</formula>
    </cfRule>
  </conditionalFormatting>
  <conditionalFormatting sqref="AM243">
    <cfRule type="cellIs" dxfId="171" priority="48" operator="lessThan">
      <formula>0</formula>
    </cfRule>
  </conditionalFormatting>
  <conditionalFormatting sqref="I244">
    <cfRule type="cellIs" dxfId="170" priority="47" operator="lessThan">
      <formula>0</formula>
    </cfRule>
  </conditionalFormatting>
  <conditionalFormatting sqref="K244">
    <cfRule type="cellIs" dxfId="169" priority="46" operator="lessThan">
      <formula>0</formula>
    </cfRule>
  </conditionalFormatting>
  <conditionalFormatting sqref="M244">
    <cfRule type="cellIs" dxfId="168" priority="45" operator="lessThan">
      <formula>0</formula>
    </cfRule>
  </conditionalFormatting>
  <conditionalFormatting sqref="O244">
    <cfRule type="cellIs" dxfId="167" priority="44" operator="lessThan">
      <formula>0</formula>
    </cfRule>
  </conditionalFormatting>
  <conditionalFormatting sqref="Q244">
    <cfRule type="cellIs" dxfId="166" priority="43" operator="lessThan">
      <formula>0</formula>
    </cfRule>
  </conditionalFormatting>
  <conditionalFormatting sqref="S244">
    <cfRule type="cellIs" dxfId="165" priority="42" operator="lessThan">
      <formula>0</formula>
    </cfRule>
  </conditionalFormatting>
  <conditionalFormatting sqref="U244">
    <cfRule type="cellIs" dxfId="164" priority="41" operator="lessThan">
      <formula>0</formula>
    </cfRule>
  </conditionalFormatting>
  <conditionalFormatting sqref="W244">
    <cfRule type="cellIs" dxfId="163" priority="40" operator="lessThan">
      <formula>0</formula>
    </cfRule>
  </conditionalFormatting>
  <conditionalFormatting sqref="Y244">
    <cfRule type="cellIs" dxfId="162" priority="39" operator="lessThan">
      <formula>0</formula>
    </cfRule>
  </conditionalFormatting>
  <conditionalFormatting sqref="AA244">
    <cfRule type="cellIs" dxfId="161" priority="38" operator="lessThan">
      <formula>0</formula>
    </cfRule>
  </conditionalFormatting>
  <conditionalFormatting sqref="AC244">
    <cfRule type="cellIs" dxfId="160" priority="37" operator="lessThan">
      <formula>0</formula>
    </cfRule>
  </conditionalFormatting>
  <conditionalFormatting sqref="AE244">
    <cfRule type="cellIs" dxfId="159" priority="36" operator="lessThan">
      <formula>0</formula>
    </cfRule>
  </conditionalFormatting>
  <conditionalFormatting sqref="AG244">
    <cfRule type="cellIs" dxfId="158" priority="35" operator="lessThan">
      <formula>0</formula>
    </cfRule>
  </conditionalFormatting>
  <conditionalFormatting sqref="AI244">
    <cfRule type="cellIs" dxfId="157" priority="34" operator="lessThan">
      <formula>0</formula>
    </cfRule>
  </conditionalFormatting>
  <conditionalFormatting sqref="AK244">
    <cfRule type="cellIs" dxfId="156" priority="33" operator="lessThan">
      <formula>0</formula>
    </cfRule>
  </conditionalFormatting>
  <conditionalFormatting sqref="AM244">
    <cfRule type="cellIs" dxfId="155" priority="32" operator="lessThan">
      <formula>0</formula>
    </cfRule>
  </conditionalFormatting>
  <conditionalFormatting sqref="I246:I252">
    <cfRule type="cellIs" dxfId="154" priority="31" operator="lessThan">
      <formula>0</formula>
    </cfRule>
  </conditionalFormatting>
  <conditionalFormatting sqref="K246:K252">
    <cfRule type="cellIs" dxfId="153" priority="30" operator="lessThan">
      <formula>0</formula>
    </cfRule>
  </conditionalFormatting>
  <conditionalFormatting sqref="M246:M252">
    <cfRule type="cellIs" dxfId="152" priority="29" operator="lessThan">
      <formula>0</formula>
    </cfRule>
  </conditionalFormatting>
  <conditionalFormatting sqref="O246:O252">
    <cfRule type="cellIs" dxfId="151" priority="28" operator="lessThan">
      <formula>0</formula>
    </cfRule>
  </conditionalFormatting>
  <conditionalFormatting sqref="Q246:Q252">
    <cfRule type="cellIs" dxfId="150" priority="27" operator="lessThan">
      <formula>0</formula>
    </cfRule>
  </conditionalFormatting>
  <conditionalFormatting sqref="S246:S252">
    <cfRule type="cellIs" dxfId="149" priority="26" operator="lessThan">
      <formula>0</formula>
    </cfRule>
  </conditionalFormatting>
  <conditionalFormatting sqref="U246:U253">
    <cfRule type="cellIs" dxfId="148" priority="25" operator="lessThan">
      <formula>0</formula>
    </cfRule>
  </conditionalFormatting>
  <conditionalFormatting sqref="W246:W252">
    <cfRule type="cellIs" dxfId="147" priority="24" operator="lessThan">
      <formula>0</formula>
    </cfRule>
  </conditionalFormatting>
  <conditionalFormatting sqref="Y246:Y252">
    <cfRule type="cellIs" dxfId="146" priority="23" operator="lessThan">
      <formula>0</formula>
    </cfRule>
  </conditionalFormatting>
  <conditionalFormatting sqref="AA246:AA252">
    <cfRule type="cellIs" dxfId="145" priority="22" operator="lessThan">
      <formula>0</formula>
    </cfRule>
  </conditionalFormatting>
  <conditionalFormatting sqref="AC246:AC252">
    <cfRule type="cellIs" dxfId="144" priority="21" operator="lessThan">
      <formula>0</formula>
    </cfRule>
  </conditionalFormatting>
  <conditionalFormatting sqref="AE246:AE252">
    <cfRule type="cellIs" dxfId="143" priority="20" operator="lessThan">
      <formula>0</formula>
    </cfRule>
  </conditionalFormatting>
  <conditionalFormatting sqref="AG246:AG252">
    <cfRule type="cellIs" dxfId="142" priority="19" operator="lessThan">
      <formula>0</formula>
    </cfRule>
  </conditionalFormatting>
  <conditionalFormatting sqref="AI246:AI252">
    <cfRule type="cellIs" dxfId="141" priority="18" operator="lessThan">
      <formula>0</formula>
    </cfRule>
  </conditionalFormatting>
  <conditionalFormatting sqref="AK246:AK252">
    <cfRule type="cellIs" dxfId="140" priority="17" operator="lessThan">
      <formula>0</formula>
    </cfRule>
  </conditionalFormatting>
  <conditionalFormatting sqref="AM246:AM252">
    <cfRule type="cellIs" dxfId="139" priority="1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20" activePane="bottomLeft" state="frozen"/>
      <selection pane="bottomLeft" activeCell="B30" sqref="B3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1440</v>
      </c>
    </row>
    <row r="2" spans="1:8">
      <c r="D2" s="15"/>
    </row>
    <row r="3" spans="1:8">
      <c r="A3" s="11"/>
      <c r="B3" s="246">
        <f>P!D3</f>
        <v>45862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45863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504</v>
      </c>
      <c r="C28" s="12">
        <v>240</v>
      </c>
      <c r="D28"/>
      <c r="E28"/>
      <c r="F28"/>
      <c r="G28"/>
      <c r="H28"/>
    </row>
    <row r="29" spans="1:8">
      <c r="A29" s="21">
        <v>2</v>
      </c>
      <c r="B29" s="11" t="s">
        <v>510</v>
      </c>
      <c r="C29" s="16">
        <v>990</v>
      </c>
      <c r="D29"/>
      <c r="E29"/>
      <c r="F29"/>
      <c r="G29"/>
      <c r="H29"/>
    </row>
    <row r="30" spans="1:8">
      <c r="A30" s="21">
        <v>3</v>
      </c>
      <c r="B30" s="11" t="s">
        <v>511</v>
      </c>
      <c r="C30" s="16">
        <v>210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1440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45865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5"/>
      <c r="C193" s="392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5"/>
      <c r="C208" s="392"/>
    </row>
    <row r="209" spans="1:3">
      <c r="A209" s="22"/>
      <c r="B209" s="385"/>
      <c r="C209" s="392"/>
    </row>
    <row r="210" spans="1:3">
      <c r="A210" s="22"/>
      <c r="B210" s="385"/>
      <c r="C210" s="392"/>
    </row>
    <row r="211" spans="1:3">
      <c r="A211" s="22"/>
      <c r="B211" s="385"/>
      <c r="C211" s="392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abSelected="1" zoomScaleNormal="100" workbookViewId="0">
      <selection activeCell="B15" sqref="B15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8" t="s">
        <v>245</v>
      </c>
      <c r="B1" s="478"/>
      <c r="C1" s="478"/>
      <c r="H1" s="158">
        <f>P!D3</f>
        <v>45862</v>
      </c>
    </row>
    <row r="2" spans="1:8" ht="27.75" customHeight="1">
      <c r="A2" s="479" t="s">
        <v>481</v>
      </c>
      <c r="B2" s="480"/>
      <c r="C2" s="481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6" t="s">
        <v>489</v>
      </c>
      <c r="C4" s="201">
        <v>6818</v>
      </c>
      <c r="D4" s="161">
        <f>C4</f>
        <v>6818</v>
      </c>
      <c r="E4" s="164">
        <f>SUM($D$3:D4)</f>
        <v>6818</v>
      </c>
      <c r="F4" s="165">
        <f>A4</f>
        <v>1</v>
      </c>
    </row>
    <row r="5" spans="1:8">
      <c r="A5" s="185">
        <f>SUBTOTAL(103,B$4:B5)</f>
        <v>2</v>
      </c>
      <c r="B5" s="396" t="s">
        <v>490</v>
      </c>
      <c r="C5" s="201">
        <v>460</v>
      </c>
      <c r="D5" s="161">
        <f t="shared" ref="D5:D34" si="0">C5</f>
        <v>460</v>
      </c>
      <c r="E5" s="164">
        <f>SUM($D$3:D5)</f>
        <v>7278</v>
      </c>
      <c r="F5" s="165">
        <f t="shared" ref="F5:F34" si="1">A5</f>
        <v>2</v>
      </c>
    </row>
    <row r="6" spans="1:8">
      <c r="A6" s="185">
        <f>SUBTOTAL(103,B$4:B6)</f>
        <v>3</v>
      </c>
      <c r="B6" s="396" t="s">
        <v>491</v>
      </c>
      <c r="C6" s="201">
        <v>480</v>
      </c>
      <c r="D6" s="161">
        <f t="shared" si="0"/>
        <v>480</v>
      </c>
      <c r="E6" s="164">
        <f>SUM($D$3:D6)</f>
        <v>7758</v>
      </c>
      <c r="F6" s="165">
        <f t="shared" si="1"/>
        <v>3</v>
      </c>
    </row>
    <row r="7" spans="1:8">
      <c r="A7" s="185">
        <f>SUBTOTAL(103,B$4:B7)</f>
        <v>4</v>
      </c>
      <c r="B7" s="396" t="s">
        <v>492</v>
      </c>
      <c r="C7" s="201">
        <v>3060</v>
      </c>
      <c r="D7" s="161">
        <f t="shared" si="0"/>
        <v>3060</v>
      </c>
      <c r="E7" s="164">
        <f>SUM($D$3:D7)</f>
        <v>10818</v>
      </c>
      <c r="F7" s="165">
        <f t="shared" si="1"/>
        <v>4</v>
      </c>
    </row>
    <row r="8" spans="1:8">
      <c r="A8" s="185">
        <f>SUBTOTAL(103,B$4:B8)</f>
        <v>5</v>
      </c>
      <c r="B8" s="396" t="s">
        <v>493</v>
      </c>
      <c r="C8" s="201">
        <v>240</v>
      </c>
      <c r="D8" s="161">
        <f t="shared" si="0"/>
        <v>240</v>
      </c>
      <c r="E8" s="164">
        <f>SUM($D$3:D8)</f>
        <v>11058</v>
      </c>
      <c r="F8" s="165">
        <f t="shared" si="1"/>
        <v>5</v>
      </c>
    </row>
    <row r="9" spans="1:8">
      <c r="A9" s="185">
        <f>SUBTOTAL(103,B$4:B9)</f>
        <v>6</v>
      </c>
      <c r="B9" s="396" t="s">
        <v>494</v>
      </c>
      <c r="C9" s="201">
        <v>2055</v>
      </c>
      <c r="D9" s="161">
        <f t="shared" si="0"/>
        <v>2055</v>
      </c>
      <c r="E9" s="164">
        <f>SUM($D$3:D9)</f>
        <v>13113</v>
      </c>
      <c r="F9" s="165">
        <f t="shared" si="1"/>
        <v>6</v>
      </c>
    </row>
    <row r="10" spans="1:8">
      <c r="A10" s="185">
        <f>SUBTOTAL(103,B$4:B10)</f>
        <v>7</v>
      </c>
      <c r="B10" s="396" t="s">
        <v>495</v>
      </c>
      <c r="C10" s="201">
        <v>621</v>
      </c>
      <c r="D10" s="161">
        <f t="shared" si="0"/>
        <v>621</v>
      </c>
      <c r="E10" s="164">
        <f>SUM($D$3:D10)</f>
        <v>13734</v>
      </c>
      <c r="F10" s="165">
        <f t="shared" si="1"/>
        <v>7</v>
      </c>
    </row>
    <row r="11" spans="1:8">
      <c r="A11" s="185">
        <f>SUBTOTAL(103,B$4:B11)</f>
        <v>8</v>
      </c>
      <c r="B11" s="396" t="s">
        <v>496</v>
      </c>
      <c r="C11" s="201">
        <v>0</v>
      </c>
      <c r="D11" s="161">
        <f t="shared" si="0"/>
        <v>0</v>
      </c>
      <c r="E11" s="164">
        <f>SUM($D$3:D11)</f>
        <v>13734</v>
      </c>
      <c r="F11" s="165">
        <f t="shared" si="1"/>
        <v>8</v>
      </c>
    </row>
    <row r="12" spans="1:8">
      <c r="A12" s="185">
        <f>SUBTOTAL(103,B$4:B12)</f>
        <v>8</v>
      </c>
      <c r="B12" s="157"/>
      <c r="C12" s="201"/>
      <c r="D12" s="161">
        <f t="shared" si="0"/>
        <v>0</v>
      </c>
      <c r="E12" s="164">
        <f>SUM($D$3:D12)</f>
        <v>13734</v>
      </c>
      <c r="F12" s="165">
        <f t="shared" si="1"/>
        <v>8</v>
      </c>
    </row>
    <row r="13" spans="1:8">
      <c r="A13" s="185">
        <f>SUBTOTAL(103,B$4:B13)</f>
        <v>8</v>
      </c>
      <c r="B13" s="157"/>
      <c r="C13" s="201"/>
      <c r="D13" s="161">
        <f t="shared" si="0"/>
        <v>0</v>
      </c>
      <c r="E13" s="164">
        <f>SUM($D$3:D13)</f>
        <v>13734</v>
      </c>
      <c r="F13" s="165">
        <f t="shared" si="1"/>
        <v>8</v>
      </c>
    </row>
    <row r="14" spans="1:8">
      <c r="A14" s="185">
        <f>SUBTOTAL(103,B$4:B14)</f>
        <v>8</v>
      </c>
      <c r="B14" s="157"/>
      <c r="C14" s="201"/>
      <c r="D14" s="161">
        <f t="shared" si="0"/>
        <v>0</v>
      </c>
      <c r="E14" s="164">
        <f>SUM($D$3:D14)</f>
        <v>13734</v>
      </c>
      <c r="F14" s="165">
        <f t="shared" si="1"/>
        <v>8</v>
      </c>
    </row>
    <row r="15" spans="1:8">
      <c r="A15" s="185">
        <f>SUBTOTAL(103,B$4:B15)</f>
        <v>8</v>
      </c>
      <c r="B15" s="202"/>
      <c r="C15" s="168"/>
      <c r="D15" s="161">
        <f t="shared" si="0"/>
        <v>0</v>
      </c>
      <c r="E15" s="164">
        <f>SUM($D$3:D15)</f>
        <v>13734</v>
      </c>
      <c r="F15" s="165">
        <f t="shared" si="1"/>
        <v>8</v>
      </c>
    </row>
    <row r="16" spans="1:8">
      <c r="A16" s="185">
        <f>SUBTOTAL(103,B$4:B16)</f>
        <v>8</v>
      </c>
      <c r="B16" s="157"/>
      <c r="C16" s="201"/>
      <c r="D16" s="161">
        <f t="shared" si="0"/>
        <v>0</v>
      </c>
      <c r="E16" s="164">
        <f>SUM($D$3:D16)</f>
        <v>13734</v>
      </c>
      <c r="F16" s="165">
        <f t="shared" si="1"/>
        <v>8</v>
      </c>
    </row>
    <row r="17" spans="1:6">
      <c r="A17" s="185">
        <f>SUBTOTAL(103,B$4:B17)</f>
        <v>8</v>
      </c>
      <c r="B17" s="202"/>
      <c r="C17" s="201"/>
      <c r="D17" s="161">
        <f t="shared" si="0"/>
        <v>0</v>
      </c>
      <c r="E17" s="164">
        <f>SUM($D$3:D17)</f>
        <v>13734</v>
      </c>
      <c r="F17" s="165">
        <f t="shared" si="1"/>
        <v>8</v>
      </c>
    </row>
    <row r="18" spans="1:6">
      <c r="A18" s="185">
        <f>SUBTOTAL(103,B$4:B18)</f>
        <v>8</v>
      </c>
      <c r="B18" s="157"/>
      <c r="C18" s="201"/>
      <c r="D18" s="161">
        <f t="shared" si="0"/>
        <v>0</v>
      </c>
      <c r="E18" s="164">
        <f>SUM($D$3:D18)</f>
        <v>13734</v>
      </c>
      <c r="F18" s="165">
        <f t="shared" si="1"/>
        <v>8</v>
      </c>
    </row>
    <row r="19" spans="1:6">
      <c r="A19" s="185">
        <f>SUBTOTAL(103,B$4:B19)</f>
        <v>8</v>
      </c>
      <c r="B19" s="157"/>
      <c r="C19" s="201"/>
      <c r="D19" s="161">
        <f t="shared" si="0"/>
        <v>0</v>
      </c>
      <c r="E19" s="164">
        <f>SUM($D$3:D19)</f>
        <v>13734</v>
      </c>
      <c r="F19" s="165">
        <f t="shared" si="1"/>
        <v>8</v>
      </c>
    </row>
    <row r="20" spans="1:6">
      <c r="A20" s="185">
        <f>SUBTOTAL(103,B$4:B20)</f>
        <v>8</v>
      </c>
      <c r="B20" s="157"/>
      <c r="C20" s="201"/>
      <c r="D20" s="161">
        <f t="shared" si="0"/>
        <v>0</v>
      </c>
      <c r="E20" s="164">
        <f>SUM($D$3:D20)</f>
        <v>13734</v>
      </c>
      <c r="F20" s="165">
        <f t="shared" si="1"/>
        <v>8</v>
      </c>
    </row>
    <row r="21" spans="1:6">
      <c r="A21" s="185">
        <f>SUBTOTAL(103,B$4:B21)</f>
        <v>8</v>
      </c>
      <c r="B21" s="320"/>
      <c r="C21" s="201"/>
      <c r="D21" s="161">
        <f t="shared" si="0"/>
        <v>0</v>
      </c>
      <c r="E21" s="164">
        <f>SUM($D$3:D21)</f>
        <v>13734</v>
      </c>
      <c r="F21" s="165">
        <f t="shared" si="1"/>
        <v>8</v>
      </c>
    </row>
    <row r="22" spans="1:6">
      <c r="A22" s="185">
        <f>SUBTOTAL(103,B$4:B22)</f>
        <v>8</v>
      </c>
      <c r="B22" s="320"/>
      <c r="C22" s="201"/>
      <c r="D22" s="161">
        <f t="shared" si="0"/>
        <v>0</v>
      </c>
      <c r="E22" s="164">
        <f>SUM($D$3:D22)</f>
        <v>13734</v>
      </c>
      <c r="F22" s="165">
        <f t="shared" si="1"/>
        <v>8</v>
      </c>
    </row>
    <row r="23" spans="1:6">
      <c r="A23" s="185">
        <f>SUBTOTAL(103,B$4:B23)</f>
        <v>8</v>
      </c>
      <c r="B23" s="320"/>
      <c r="C23" s="201"/>
      <c r="D23" s="161">
        <f t="shared" si="0"/>
        <v>0</v>
      </c>
      <c r="E23" s="164">
        <f>SUM($D$3:D23)</f>
        <v>13734</v>
      </c>
      <c r="F23" s="165">
        <f t="shared" si="1"/>
        <v>8</v>
      </c>
    </row>
    <row r="24" spans="1:6">
      <c r="A24" s="185">
        <f>SUBTOTAL(103,B$4:B24)</f>
        <v>8</v>
      </c>
      <c r="B24" s="320"/>
      <c r="C24" s="201"/>
      <c r="D24" s="161">
        <f t="shared" si="0"/>
        <v>0</v>
      </c>
      <c r="E24" s="164">
        <f>SUM($D$3:D24)</f>
        <v>13734</v>
      </c>
      <c r="F24" s="165">
        <f t="shared" si="1"/>
        <v>8</v>
      </c>
    </row>
    <row r="25" spans="1:6">
      <c r="A25" s="185">
        <f>SUBTOTAL(103,B$4:B25)</f>
        <v>8</v>
      </c>
      <c r="B25" s="320"/>
      <c r="C25" s="201"/>
      <c r="D25" s="161">
        <f t="shared" si="0"/>
        <v>0</v>
      </c>
      <c r="E25" s="164">
        <f>SUM($D$3:D25)</f>
        <v>13734</v>
      </c>
      <c r="F25" s="165">
        <f t="shared" si="1"/>
        <v>8</v>
      </c>
    </row>
    <row r="26" spans="1:6">
      <c r="A26" s="185">
        <f>SUBTOTAL(103,B$4:B26)</f>
        <v>8</v>
      </c>
      <c r="B26" s="320"/>
      <c r="C26" s="201"/>
      <c r="D26" s="161">
        <f t="shared" si="0"/>
        <v>0</v>
      </c>
      <c r="E26" s="164">
        <f>SUM($D$3:D26)</f>
        <v>13734</v>
      </c>
      <c r="F26" s="165">
        <f t="shared" si="1"/>
        <v>8</v>
      </c>
    </row>
    <row r="27" spans="1:6">
      <c r="A27" s="185">
        <f>SUBTOTAL(103,B$4:B27)</f>
        <v>8</v>
      </c>
      <c r="B27" s="320"/>
      <c r="C27" s="201"/>
      <c r="D27" s="161">
        <f t="shared" si="0"/>
        <v>0</v>
      </c>
      <c r="E27" s="164">
        <f>SUM($D$3:D27)</f>
        <v>13734</v>
      </c>
      <c r="F27" s="165">
        <f t="shared" si="1"/>
        <v>8</v>
      </c>
    </row>
    <row r="28" spans="1:6">
      <c r="A28" s="185">
        <f>SUBTOTAL(103,B$4:B28)</f>
        <v>8</v>
      </c>
      <c r="B28" s="320"/>
      <c r="C28" s="201"/>
      <c r="D28" s="161">
        <f t="shared" si="0"/>
        <v>0</v>
      </c>
      <c r="E28" s="164">
        <f>SUM($D$3:D28)</f>
        <v>13734</v>
      </c>
      <c r="F28" s="165">
        <f t="shared" si="1"/>
        <v>8</v>
      </c>
    </row>
    <row r="29" spans="1:6">
      <c r="A29" s="185">
        <f>SUBTOTAL(103,B$4:B29)</f>
        <v>8</v>
      </c>
      <c r="B29" s="320"/>
      <c r="C29" s="201"/>
      <c r="D29" s="161">
        <f t="shared" si="0"/>
        <v>0</v>
      </c>
      <c r="E29" s="164">
        <f>SUM($D$3:D29)</f>
        <v>13734</v>
      </c>
      <c r="F29" s="165">
        <f t="shared" si="1"/>
        <v>8</v>
      </c>
    </row>
    <row r="30" spans="1:6">
      <c r="A30" s="185">
        <f>SUBTOTAL(103,B$4:B30)</f>
        <v>8</v>
      </c>
      <c r="B30" s="320"/>
      <c r="C30" s="201"/>
      <c r="D30" s="161">
        <f t="shared" si="0"/>
        <v>0</v>
      </c>
      <c r="E30" s="164">
        <f>SUM($D$3:D30)</f>
        <v>13734</v>
      </c>
      <c r="F30" s="165">
        <f t="shared" si="1"/>
        <v>8</v>
      </c>
    </row>
    <row r="31" spans="1:6">
      <c r="A31" s="185">
        <f>SUBTOTAL(103,B$4:B31)</f>
        <v>8</v>
      </c>
      <c r="B31" s="320"/>
      <c r="C31" s="201"/>
      <c r="D31" s="161">
        <f t="shared" si="0"/>
        <v>0</v>
      </c>
      <c r="E31" s="164">
        <f>SUM($D$3:D31)</f>
        <v>13734</v>
      </c>
      <c r="F31" s="165">
        <f t="shared" si="1"/>
        <v>8</v>
      </c>
    </row>
    <row r="32" spans="1:6">
      <c r="A32" s="185">
        <f>SUBTOTAL(103,B$4:B32)</f>
        <v>8</v>
      </c>
      <c r="B32" s="320"/>
      <c r="C32" s="201"/>
      <c r="D32" s="161">
        <f t="shared" si="0"/>
        <v>0</v>
      </c>
      <c r="E32" s="164">
        <f>SUM($D$3:D32)</f>
        <v>13734</v>
      </c>
      <c r="F32" s="165">
        <f t="shared" si="1"/>
        <v>8</v>
      </c>
    </row>
    <row r="33" spans="1:6">
      <c r="A33" s="185">
        <f>SUBTOTAL(103,B$4:B33)</f>
        <v>8</v>
      </c>
      <c r="B33" s="320"/>
      <c r="C33" s="201"/>
      <c r="D33" s="161">
        <f t="shared" si="0"/>
        <v>0</v>
      </c>
      <c r="E33" s="164">
        <f>SUM($D$3:D33)</f>
        <v>13734</v>
      </c>
      <c r="F33" s="165">
        <f t="shared" si="1"/>
        <v>8</v>
      </c>
    </row>
    <row r="34" spans="1:6">
      <c r="A34" s="185">
        <f>SUBTOTAL(103,B$4:B34)</f>
        <v>8</v>
      </c>
      <c r="B34" s="157"/>
      <c r="C34" s="201"/>
      <c r="D34" s="161">
        <f t="shared" si="0"/>
        <v>0</v>
      </c>
      <c r="E34" s="164">
        <f>SUM($D$3:D34)</f>
        <v>13734</v>
      </c>
      <c r="F34" s="165">
        <f t="shared" si="1"/>
        <v>8</v>
      </c>
    </row>
    <row r="35" spans="1:6">
      <c r="A35" s="166"/>
      <c r="B35" s="167" t="s">
        <v>243</v>
      </c>
      <c r="C35" s="168">
        <f>SUM(C4:C34)</f>
        <v>13734</v>
      </c>
      <c r="D35" s="169"/>
      <c r="E35" s="170"/>
    </row>
    <row r="36" spans="1:6">
      <c r="A36" s="482" t="s">
        <v>456</v>
      </c>
      <c r="B36" s="483"/>
      <c r="C36" s="484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2025-07-31T06:51:59Z</dcterms:modified>
</cp:coreProperties>
</file>