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AA5F00FA-AD46-49AF-ACAB-4AE83B5DBDBF}" xr6:coauthVersionLast="43" xr6:coauthVersionMax="43" xr10:uidLastSave="{00000000-0000-0000-0000-000000000000}"/>
  <bookViews>
    <workbookView xWindow="-120" yWindow="-120" windowWidth="20730" windowHeight="11310" tabRatio="909" firstSheet="1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23" i="1" l="1"/>
  <c r="AA123" i="1"/>
  <c r="Y123" i="1"/>
  <c r="W123" i="1"/>
  <c r="U123" i="1"/>
  <c r="S123" i="1"/>
  <c r="Q123" i="1"/>
  <c r="O123" i="1"/>
  <c r="M123" i="1"/>
  <c r="K123" i="1"/>
  <c r="I123" i="1"/>
  <c r="AC112" i="1"/>
  <c r="AA112" i="1"/>
  <c r="Y112" i="1"/>
  <c r="W112" i="1"/>
  <c r="U112" i="1"/>
  <c r="S112" i="1"/>
  <c r="Q112" i="1"/>
  <c r="O112" i="1"/>
  <c r="M112" i="1"/>
  <c r="K112" i="1"/>
  <c r="I112" i="1"/>
  <c r="O124" i="1"/>
  <c r="AM1" i="1" l="1"/>
  <c r="AL1" i="1"/>
  <c r="AK1" i="1"/>
  <c r="AJ1" i="1"/>
  <c r="B6" i="33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H1" i="1" l="1"/>
  <c r="AF1" i="1"/>
  <c r="AD1" i="1"/>
  <c r="AB1" i="1"/>
  <c r="Z1" i="1"/>
  <c r="X1" i="1"/>
  <c r="V1" i="1"/>
  <c r="T1" i="1"/>
  <c r="R1" i="1"/>
  <c r="P1" i="1"/>
  <c r="N1" i="1"/>
  <c r="L1" i="1"/>
  <c r="J1" i="1"/>
  <c r="H1" i="1"/>
  <c r="AN3" i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0" i="27"/>
  <c r="F37" i="27"/>
  <c r="F38" i="27"/>
  <c r="F41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80" i="49" l="1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W247" i="1" l="1"/>
  <c r="L249" i="2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1" i="2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J249" i="2" l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F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U1" i="1"/>
  <c r="W1" i="1" s="1"/>
  <c r="Y1" i="1" s="1"/>
  <c r="AA1" i="1" s="1"/>
  <c r="AC1" i="1" s="1"/>
  <c r="AE1" i="1" s="1"/>
  <c r="AG1" i="1" s="1"/>
  <c r="AI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48" i="15" l="1"/>
  <c r="L254" i="15" s="1"/>
  <c r="E23" i="24" s="1"/>
  <c r="A9" i="33"/>
  <c r="N2" i="15"/>
  <c r="E21" i="24"/>
  <c r="AJ248" i="15"/>
  <c r="F248" i="15"/>
  <c r="G1" i="31"/>
  <c r="K3" i="20"/>
  <c r="B10" i="33"/>
  <c r="A10" i="33" s="1"/>
  <c r="R3" i="2"/>
  <c r="L3" i="20" s="1"/>
  <c r="B72" i="23"/>
  <c r="O248" i="15" l="1"/>
  <c r="P248" i="15" s="1"/>
  <c r="Q248" i="15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<sst xmlns="http://schemas.openxmlformats.org/spreadsheetml/2006/main" count="2639" uniqueCount="539">
  <si>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</si>
  <si>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</si>
  <si>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</si>
  <si>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</si>
  <si>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</si>
  <si>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</si>
  <si>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</si>
  <si>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</si>
  <si>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</si>
  <si>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</si>
  <si>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</si>
  <si>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</si>
  <si>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</si>
  <si>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</si>
  <si>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</si>
  <si>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</si>
  <si>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</si>
  <si>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</si>
  <si>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</si>
  <si>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</si>
  <si>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</si>
  <si>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</si>
  <si>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</si>
  <si>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</si>
  <si>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</si>
  <si>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</si>
  <si>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</si>
  <si>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</si>
  <si>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</si>
  <si>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</si>
  <si>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</si>
  <si>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</si>
  <si>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</si>
  <si>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</si>
  <si>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</si>
  <si>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</si>
  <si>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</si>
  <si>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</si>
  <si>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</si>
  <si>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</si>
  <si>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</si>
  <si>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</si>
  <si>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</si>
  <si>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</si>
  <si>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</si>
  <si>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</si>
  <si>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</si>
  <si>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</si>
  <si>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</si>
  <si>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</si>
  <si>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</si>
  <si>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</si>
  <si>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</si>
  <si>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</si>
  <si>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</si>
  <si>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</si>
  <si>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</si>
  <si>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</si>
  <si>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</si>
  <si>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</si>
  <si>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</si>
  <si>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</si>
  <si>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</si>
  <si>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</si>
  <si>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</si>
  <si>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</si>
  <si>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</si>
  <si>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</si>
  <si>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</si>
  <si>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</si>
  <si>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</si>
  <si>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</si>
  <si>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</si>
  <si>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</si>
  <si>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</si>
  <si>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</si>
  <si>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</si>
  <si>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</si>
  <si>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</si>
  <si>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</si>
  <si>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</si>
  <si>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</si>
  <si>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</si>
  <si>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</si>
  <si>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</si>
  <si>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</si>
  <si>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</si>
  <si>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</si>
  <si>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</si>
  <si>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</si>
  <si>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</si>
  <si>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</si>
  <si>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</si>
  <si>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</si>
  <si>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</si>
  <si>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</si>
  <si>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</si>
  <si>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</si>
  <si>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</si>
  <si>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</si>
  <si>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</si>
  <si>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</si>
  <si>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</si>
  <si>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</si>
  <si>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</si>
  <si>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</si>
  <si>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</si>
  <si>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</si>
  <si>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</si>
  <si>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</si>
  <si>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</si>
  <si>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</si>
  <si>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</si>
  <si>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</si>
  <si>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</si>
  <si>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</si>
  <si>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</si>
  <si>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</si>
  <si>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</si>
  <si>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</si>
  <si>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</si>
  <si>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</si>
  <si>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</si>
  <si>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</si>
  <si>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</si>
  <si>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</si>
  <si>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</si>
  <si>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</si>
  <si>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</si>
  <si>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</si>
  <si>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</si>
  <si>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</si>
  <si>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</si>
  <si>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</si>
  <si>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</si>
  <si>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</si>
  <si>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</si>
  <si>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</si>
  <si>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</si>
  <si>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</si>
  <si>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</si>
  <si>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</si>
  <si>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</si>
  <si>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</si>
  <si>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</si>
  <si>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</si>
  <si>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</si>
  <si>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</si>
  <si>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</si>
  <si>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</si>
  <si>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</si>
  <si>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</si>
  <si>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</si>
  <si>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</si>
  <si>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</si>
  <si>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</si>
  <si>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</si>
  <si>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</si>
  <si>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</si>
  <si>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</si>
  <si>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</si>
  <si>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</si>
  <si>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</si>
  <si>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</si>
  <si>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</si>
  <si>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</si>
  <si>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</si>
  <si>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</si>
  <si>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</si>
  <si>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</si>
  <si>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</si>
  <si>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</si>
  <si>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</si>
  <si>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</si>
  <si>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</si>
  <si>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</si>
  <si>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</si>
  <si>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</si>
  <si>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</si>
  <si>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</si>
  <si>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</si>
  <si>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</si>
  <si>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</si>
  <si>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</si>
  <si>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</si>
  <si>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</si>
  <si>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</si>
  <si>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</si>
  <si>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</si>
  <si>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</si>
  <si>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</si>
  <si>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</si>
  <si>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</si>
  <si>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</si>
  <si>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</si>
  <si>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</si>
  <si>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</si>
  <si>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</si>
  <si>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</si>
  <si>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</si>
  <si>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</si>
  <si>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</si>
  <si>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</si>
  <si>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</si>
  <si>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</si>
  <si>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</si>
  <si>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</si>
  <si>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</si>
  <si>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</si>
  <si>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</si>
  <si>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</si>
  <si>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</si>
  <si>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</si>
  <si>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</si>
  <si>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</si>
  <si>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</si>
  <si>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</si>
  <si>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</si>
  <si>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</si>
  <si>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</si>
  <si>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</si>
  <si>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</si>
  <si>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</si>
  <si>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</si>
  <si>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</si>
  <si>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</si>
  <si>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</si>
  <si>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</si>
  <si>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</si>
  <si>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</si>
  <si>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</si>
  <si>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</si>
  <si>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</si>
  <si>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</si>
  <si>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</si>
  <si>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</si>
  <si>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</si>
  <si>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</si>
  <si>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</si>
  <si>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</si>
  <si>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</si>
  <si>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</si>
  <si>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</si>
  <si>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</si>
  <si>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</si>
  <si>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</si>
  <si>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</si>
  <si>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</si>
  <si>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</si>
  <si>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</si>
  <si>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</si>
  <si>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</si>
  <si>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</si>
  <si>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</si>
  <si>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</si>
  <si>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</si>
  <si>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</si>
  <si>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</si>
  <si>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</si>
  <si>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</si>
  <si>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</si>
  <si>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</si>
  <si>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</si>
  <si>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</si>
  <si>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</si>
  <si>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</si>
  <si>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</si>
  <si>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</si>
  <si>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</si>
  <si>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</si>
  <si>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</si>
  <si>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</si>
  <si>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</si>
  <si>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</si>
  <si>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</si>
  <si>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</si>
  <si>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</si>
  <si>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</si>
  <si>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</si>
  <si>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</si>
  <si>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</si>
  <si>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</si>
  <si>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</si>
  <si>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</si>
  <si>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</si>
  <si>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</si>
  <si>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</si>
  <si>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</si>
  <si>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</si>
  <si>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</si>
  <si>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</si>
  <si>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</si>
  <si>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</si>
  <si>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</si>
  <si>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</si>
  <si>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</si>
  <si>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</si>
  <si>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</si>
  <si>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</si>
  <si>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</si>
  <si>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</si>
  <si>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</si>
  <si>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</si>
  <si>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</si>
  <si>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</si>
  <si>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</si>
  <si>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</si>
  <si>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</si>
  <si>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</si>
  <si>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</si>
  <si>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</si>
  <si>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</si>
  <si>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</si>
  <si>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</si>
  <si>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</si>
  <si>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</si>
  <si>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</si>
  <si>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</si>
  <si>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</si>
  <si>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</si>
  <si>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</si>
  <si>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</si>
  <si>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</si>
  <si>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</si>
  <si>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</si>
  <si>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</si>
  <si>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</si>
  <si>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</si>
  <si>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</si>
  <si>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</si>
  <si>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</si>
  <si>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</si>
  <si>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</si>
  <si>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</si>
  <si>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</si>
  <si>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</si>
  <si>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</si>
  <si>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</si>
  <si>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</si>
  <si>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</si>
  <si>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</si>
  <si>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</si>
  <si>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</si>
  <si>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</si>
  <si>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</si>
  <si>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</si>
  <si>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</si>
  <si>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</si>
  <si>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</si>
  <si>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</si>
  <si>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</si>
  <si>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</si>
  <si>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</si>
  <si>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</si>
  <si>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</si>
  <si>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</si>
  <si>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</si>
  <si>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</si>
  <si>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</si>
  <si>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</si>
  <si>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</si>
  <si>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</si>
  <si>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</si>
  <si>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</si>
  <si>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</si>
  <si>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</si>
  <si>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</si>
  <si>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</si>
  <si>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</si>
  <si>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</si>
  <si>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</si>
  <si>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</si>
  <si>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</si>
  <si>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</si>
  <si>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</si>
  <si>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</si>
  <si>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</si>
  <si>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</si>
  <si>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</si>
  <si>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</si>
  <si>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</si>
  <si>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</si>
  <si>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</si>
  <si>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</si>
  <si>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</si>
  <si>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</si>
  <si>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</si>
  <si>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</si>
  <si>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</si>
  <si>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</si>
  <si>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</si>
  <si>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</si>
  <si>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</si>
  <si>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</si>
  <si>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</si>
  <si>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</si>
  <si>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</si>
  <si>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</si>
  <si>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</si>
  <si>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</si>
  <si>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</si>
  <si>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</si>
  <si>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</si>
  <si>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</si>
  <si>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</si>
  <si>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</si>
  <si>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</si>
  <si>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</si>
  <si>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</si>
  <si>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</si>
  <si>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</si>
  <si>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</si>
  <si>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</si>
  <si>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</si>
  <si>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</si>
  <si>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</si>
  <si>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</si>
  <si>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</si>
  <si>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</si>
  <si>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</si>
  <si>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</si>
  <si>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</si>
  <si>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</si>
  <si>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</si>
  <si>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</si>
  <si>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</si>
  <si>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</si>
  <si>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</si>
  <si>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</si>
  <si>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</si>
  <si>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</si>
  <si>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</si>
  <si>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</si>
  <si>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</si>
  <si>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</si>
  <si>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</si>
  <si>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</si>
  <si>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</si>
  <si>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</si>
  <si>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</si>
  <si>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</si>
  <si>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</si>
  <si>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</si>
  <si>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</si>
  <si>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</si>
  <si>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</si>
  <si>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</si>
  <si>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</si>
  <si>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</si>
  <si>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</si>
  <si>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</si>
  <si>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</si>
  <si>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</si>
  <si>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</si>
  <si>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</si>
  <si>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</si>
  <si>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</si>
  <si>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</si>
  <si>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</si>
  <si>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</si>
  <si>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</si>
  <si>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21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</si>
  <si>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22 আগষ্ট 2025 হোস্টেল অতিথি ও প্রত্যাশি প্রতিষ্ঠানের জন্য ক্রয়কৃত মালামালের ভাউচার সমূহের টপশীট </t>
  </si>
  <si>
    <t>23 আগষ্ট 2025 হোস্টেল অতিথি ও প্রত্যাশি প্রতিষ্ঠানের জন্য ক্রয়কৃত মালামালের ভাউচার সমূহের টপশীট</t>
  </si>
  <si>
    <t>24 আগষ্ট 2025 হোস্টেল অতিথি ও প্রত্যাশি প্রতিষ্ঠানের জন্য ক্রয়কৃত মালামালের ভাউচার সমূহের টপশীট</t>
  </si>
  <si>
    <t>25 আগষ্ট 2025 হোস্টেল অতিথি ও প্রত্যাশি প্রতিষ্ঠানের জন্য ক্রয়কৃত মালামালের ভাউচার সমূহের টপশীট</t>
  </si>
  <si>
    <t>26 আগষ্ট 2025 হোস্টেল অতিথি ও প্রত্যাশি প্রতিষ্ঠানের জন্য ক্রয়কৃত মালামালের ভাউচার সমূহের টপশীট</t>
  </si>
  <si>
    <t>27 আগষ্ট  2025 হোস্টেল অতিথি ও প্রত্যাশি প্রতিষ্ঠানের জন্য ক্রয়কৃত মালামালের ভাউচার সমূহের টপশীট</t>
  </si>
  <si>
    <t>28 আগষ্ট 2025 হোস্টেল অতিথি ও প্রত্যাশি প্রতিষ্ঠানের জন্য ক্রয়কৃত মালামালের ভাউচার সমূহের টপশীট</t>
  </si>
  <si>
    <t>29 আগষ্ট  2025 হোস্টেল অতিথি ও প্রত্যাশি প্রতিষ্ঠানের জন্য ক্রয়কৃত মালামালের ভাউচার সমূহের টপশীট</t>
  </si>
  <si>
    <t>30 আগষ্ট 2025 হোস্টেল অতিথি ও প্রত্যাশি প্রতিষ্ঠানের জন্য ক্রয়কৃত মালামালের ভাউচার সমূহের টপশীট</t>
  </si>
  <si>
    <t>31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</si>
  <si>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মাংশ</t>
  </si>
  <si>
    <t>আফলাতুন</t>
  </si>
  <si>
    <t>মুরগী ক্রয়</t>
  </si>
  <si>
    <t>ট্রলির চাকা</t>
  </si>
  <si>
    <t>ফল ক্রয়</t>
  </si>
  <si>
    <t>অতিরিক্ত জনবল</t>
  </si>
  <si>
    <t>কাঁচাবাজার</t>
  </si>
  <si>
    <t>ডেকোরেটর বিল</t>
  </si>
  <si>
    <t>পরোটা</t>
  </si>
  <si>
    <t>ডিম ক্রয়</t>
  </si>
  <si>
    <t>সবুজ আপেল</t>
  </si>
  <si>
    <t>ট্রলির চাকার নাট বল্টু</t>
  </si>
  <si>
    <t xml:space="preserve">কফি </t>
  </si>
  <si>
    <t>রুটি</t>
  </si>
  <si>
    <t>খেজুর</t>
  </si>
  <si>
    <t>কাপদই</t>
  </si>
  <si>
    <t>ছানা সন্দেশ</t>
  </si>
  <si>
    <t>কাজুবাদাম</t>
  </si>
  <si>
    <t>খাসির রেজালা ও কিমা</t>
  </si>
  <si>
    <t>টকদই</t>
  </si>
  <si>
    <t>খাসীর মাংশ ও কলিজা</t>
  </si>
  <si>
    <t>খেজুর ও পাকা পেপে</t>
  </si>
  <si>
    <t>ব্রয়লার মুরগী</t>
  </si>
  <si>
    <t>ডাইজেস্টিভ বিস্কুট</t>
  </si>
  <si>
    <t>নাট কাটিং ব্লেড</t>
  </si>
  <si>
    <t>আড়ং ঘি</t>
  </si>
  <si>
    <t>খাসির মাংশ ও গরুর মাংশ</t>
  </si>
  <si>
    <t>কাঁচা খেজুর</t>
  </si>
  <si>
    <t>সরবি কলা</t>
  </si>
  <si>
    <t>ঝাল মুড়ি, সরবি কলা, সবুজ আপেল</t>
  </si>
  <si>
    <t>কেক রুটি ও পানি</t>
  </si>
  <si>
    <t>পাস্তা</t>
  </si>
  <si>
    <t>সয়াবিন তেল ও স্যান্ডুস পেপার</t>
  </si>
  <si>
    <t>খাসীর মাংশ</t>
  </si>
  <si>
    <t>বিবিধ ( আফলাতুন</t>
  </si>
  <si>
    <t>এস এস নাট বল্টু</t>
  </si>
  <si>
    <t>ডিজি মহোদয়ের দপ্তর (ঝালমুড়ি, সরব কলা, আপেল)</t>
  </si>
  <si>
    <t>র্</t>
  </si>
  <si>
    <t>জনসংযোগ কর্মকর্তার দপ্তরের আপ্যায়ণ</t>
  </si>
  <si>
    <t>কোয়েল</t>
  </si>
  <si>
    <t>ওয়ানটাইম মাস্ক</t>
  </si>
  <si>
    <t>সাদা তিল</t>
  </si>
  <si>
    <t>পিঙ্গেল চিপস</t>
  </si>
  <si>
    <t>মোবাইল স্ট্যান্ড (ডাইরেক্টর এডমিন স্যারের জন্য)</t>
  </si>
  <si>
    <t xml:space="preserve">কথায়: ছেষট্টি হাজার চারশত চুরানব্বই টাকা মাত্র </t>
  </si>
  <si>
    <t>কথায়ঃ নয় হাজার আটশত সাতানব্বই টাকা মাত্র</t>
  </si>
  <si>
    <t>কথায়ঃ সত্তর হাজার নয়শত ঊনচল্লিশ টাকা মাত্র</t>
  </si>
  <si>
    <t>কথায়ঃ পঞ্চাশ হাজার ছয়শত একাশি টাকা মাত্র।</t>
  </si>
  <si>
    <t>কথায়: বাইশ হাজার ছয়শত চব্বিশ টাকা মাত্র।</t>
  </si>
  <si>
    <t>কথায়: ঊনষাট হাজার পাঁচশত সতের টাকা মাত্র</t>
  </si>
  <si>
    <t xml:space="preserve">কথায়ঃ ছেচল্লিশ হাজার ছয়শত বায়ান্ন টাকা মাত্র </t>
  </si>
  <si>
    <t xml:space="preserve">কথায়ঃ ঊনসত্তর হাজার নয়শত আট টাকা পঞ্চাশ মাত্র </t>
  </si>
  <si>
    <t xml:space="preserve">কথায়ঃ এক লক্ষ চৌষট্টি হাজার তিনশত ষোল টাকা মাত্র </t>
  </si>
  <si>
    <t xml:space="preserve">কথায়ঃ এক লক্ষ তিন হাজার পাঁচশত বিরাশি টাকা মাত্র </t>
  </si>
  <si>
    <t xml:space="preserve">কথায়ঃ এক লক্ষ চৌদ্দ হাজার তিনশত তেতাল্লিশ টাকা মাত্র </t>
  </si>
  <si>
    <t xml:space="preserve">কথায়: সাত লক্ষ আটাত্তর হাজার নয়শত তিপ্পান্ন মাত্র  </t>
  </si>
  <si>
    <t>পতাকা-ক(১-8)</t>
  </si>
  <si>
    <t>পতাকা-খ(১-5)</t>
  </si>
  <si>
    <t>পতাকা-গ(১-7)</t>
  </si>
  <si>
    <t>পতাকা-ঘ(১-11)</t>
  </si>
  <si>
    <t>পতাকা-ঙ(১-7)</t>
  </si>
  <si>
    <t>পতাকা-চ(১-9)</t>
  </si>
  <si>
    <t>পতাকা-ছ(১-8)</t>
  </si>
  <si>
    <t>পতাকা-জ(১-10)</t>
  </si>
  <si>
    <t>পতাকা-ঝ(১-11)</t>
  </si>
  <si>
    <t>পতাকা-ঞ(১-10)</t>
  </si>
  <si>
    <t xml:space="preserve">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</si>
</sst>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45890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101.05371743799847</v>
      </c>
      <c r="D5" s="237">
        <f>P!AK7</f>
        <v>90.444444444444443</v>
      </c>
      <c r="E5" s="236">
        <f t="shared" si="0"/>
        <v>10.609272993554029</v>
      </c>
      <c r="F5" s="243" t="str">
        <f t="shared" si="1"/>
        <v>-</v>
      </c>
      <c r="G5" s="234"/>
    </row>
    <row r="6" spans="1:9">
      <c r="A6" s="197" t="s">
        <v>18</v>
      </c>
      <c r="B6" s="222" t="s">
        <v>9</v>
      </c>
      <c r="C6" s="237">
        <f>S!D6</f>
        <v>120.92159407174188</v>
      </c>
      <c r="D6" s="237">
        <f>P!AK8</f>
        <v>128</v>
      </c>
      <c r="E6" s="236">
        <f t="shared" si="0"/>
        <v>7.0784059282581211</v>
      </c>
      <c r="F6" s="243" t="str">
        <f t="shared" si="1"/>
        <v>+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149.24007969161534</v>
      </c>
      <c r="D8" s="237">
        <f>P!AK10</f>
        <v>155</v>
      </c>
      <c r="E8" s="236">
        <f t="shared" si="0"/>
        <v>5.7599203083846646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159.99823286603976</v>
      </c>
      <c r="D9" s="237">
        <f>P!AK11</f>
        <v>168</v>
      </c>
      <c r="E9" s="236">
        <f t="shared" si="0"/>
        <v>8.001767133960243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58.246913580246918</v>
      </c>
      <c r="E12" s="236">
        <f t="shared" si="0"/>
        <v>0</v>
      </c>
      <c r="F12" s="243" t="str">
        <f t="shared" si="1"/>
        <v>×</v>
      </c>
    </row>
    <row r="13" spans="1:9">
      <c r="A13" s="197" t="s">
        <v>25</v>
      </c>
      <c r="B13" s="222" t="s">
        <v>26</v>
      </c>
      <c r="C13" s="237">
        <f>S!D13</f>
        <v>179.97368421052633</v>
      </c>
      <c r="D13" s="237">
        <f>P!AK15</f>
        <v>180</v>
      </c>
      <c r="E13" s="236">
        <f t="shared" si="0"/>
        <v>2.6315789473670748E-2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315.28282154572406</v>
      </c>
      <c r="D14" s="237">
        <f>P!AK16</f>
        <v>312.85714285714283</v>
      </c>
      <c r="E14" s="236">
        <f t="shared" si="0"/>
        <v>2.4256786885812289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39.999977496793932</v>
      </c>
      <c r="D15" s="237">
        <f>P!AK17</f>
        <v>40</v>
      </c>
      <c r="E15" s="236">
        <f t="shared" si="0"/>
        <v>2.2503206068336112E-5</v>
      </c>
      <c r="F15" s="243" t="str">
        <f t="shared" si="1"/>
        <v>+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450</v>
      </c>
      <c r="D17" s="237">
        <f>P!AK19</f>
        <v>430</v>
      </c>
      <c r="E17" s="236">
        <f t="shared" si="0"/>
        <v>20</v>
      </c>
      <c r="F17" s="243" t="str">
        <f t="shared" si="1"/>
        <v>-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59.999999989450366</v>
      </c>
      <c r="D19" s="237">
        <f>P!AK21</f>
        <v>60</v>
      </c>
      <c r="E19" s="236">
        <f t="shared" si="0"/>
        <v>1.0549634055223578E-8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924.18729271408324</v>
      </c>
      <c r="D20" s="237">
        <f>P!AK22</f>
        <v>920</v>
      </c>
      <c r="E20" s="236">
        <f t="shared" si="0"/>
        <v>4.1872927140832417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2.7335700878796385</v>
      </c>
      <c r="D22" s="237">
        <f>P!AK24</f>
        <v>2.8</v>
      </c>
      <c r="E22" s="236">
        <f t="shared" si="0"/>
        <v>6.6429912120361312E-2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2400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120.00000000000001</v>
      </c>
      <c r="D31" s="237">
        <f>P!AK33</f>
        <v>120</v>
      </c>
      <c r="E31" s="236">
        <f t="shared" si="0"/>
        <v>1.4210854715202004E-14</v>
      </c>
      <c r="F31" s="243" t="str">
        <f t="shared" si="1"/>
        <v>-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137.99888595822725</v>
      </c>
      <c r="D34" s="237">
        <f>P!AK36</f>
        <v>8640</v>
      </c>
      <c r="E34" s="236">
        <f t="shared" si="0"/>
        <v>8502.0011140417719</v>
      </c>
      <c r="F34" s="243" t="str">
        <f t="shared" si="1"/>
        <v>+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544.09918392969234</v>
      </c>
      <c r="D36" s="237">
        <f>P!AK38</f>
        <v>400</v>
      </c>
      <c r="E36" s="236">
        <f t="shared" si="0"/>
        <v>144.09918392969234</v>
      </c>
      <c r="F36" s="243" t="str">
        <f t="shared" si="1"/>
        <v>-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</v>
      </c>
      <c r="E39" s="236">
        <f t="shared" si="0"/>
        <v>0</v>
      </c>
      <c r="F39" s="243" t="str">
        <f t="shared" si="1"/>
        <v>×</v>
      </c>
    </row>
    <row r="40" spans="1:6">
      <c r="A40" s="197" t="s">
        <v>49</v>
      </c>
      <c r="B40" s="222" t="s">
        <v>31</v>
      </c>
      <c r="C40" s="237">
        <f>S!D40</f>
        <v>140</v>
      </c>
      <c r="D40" s="237">
        <f>P!AK42</f>
        <v>124.28571428571429</v>
      </c>
      <c r="E40" s="236">
        <f t="shared" si="0"/>
        <v>15.714285714285708</v>
      </c>
      <c r="F40" s="243" t="str">
        <f t="shared" si="1"/>
        <v>-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80</v>
      </c>
      <c r="D51" s="237">
        <f>P!AK53</f>
        <v>90</v>
      </c>
      <c r="E51" s="236">
        <f t="shared" si="0"/>
        <v>10</v>
      </c>
      <c r="F51" s="243" t="str">
        <f t="shared" si="1"/>
        <v>+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0.72437739675137591</v>
      </c>
      <c r="D54" s="237">
        <f>P!AK56</f>
        <v>0.7</v>
      </c>
      <c r="E54" s="236">
        <f t="shared" si="0"/>
        <v>2.4377396751375957E-2</v>
      </c>
      <c r="F54" s="243" t="str">
        <f t="shared" si="1"/>
        <v>-</v>
      </c>
    </row>
    <row r="55" spans="1:6">
      <c r="A55" s="197" t="s">
        <v>63</v>
      </c>
      <c r="B55" s="222" t="s">
        <v>31</v>
      </c>
      <c r="C55" s="237">
        <f>S!D55</f>
        <v>0.25032593123209168</v>
      </c>
      <c r="D55" s="237">
        <f>P!AK57</f>
        <v>0.3</v>
      </c>
      <c r="E55" s="236">
        <f t="shared" si="0"/>
        <v>4.9674068767908308E-2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19.991830065359476</v>
      </c>
      <c r="D56" s="237">
        <f>P!AK58</f>
        <v>20</v>
      </c>
      <c r="E56" s="236">
        <f t="shared" si="0"/>
        <v>8.169934640523735E-3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1003.6363636363636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125.41666666666667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640.00253171059376</v>
      </c>
      <c r="D62" s="237">
        <f>P!AK64</f>
        <v>640</v>
      </c>
      <c r="E62" s="236">
        <f t="shared" si="0"/>
        <v>2.5317105937574524E-3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500</v>
      </c>
      <c r="D63" s="237">
        <f>P!AK65</f>
        <v>400</v>
      </c>
      <c r="E63" s="236">
        <f t="shared" si="0"/>
        <v>100</v>
      </c>
      <c r="F63" s="243" t="str">
        <f t="shared" si="1"/>
        <v>-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851.61290322580646</v>
      </c>
      <c r="D65" s="237">
        <f>P!AK67</f>
        <v>880</v>
      </c>
      <c r="E65" s="236">
        <f t="shared" si="0"/>
        <v>28.387096774193537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5930.2211391655446</v>
      </c>
      <c r="D68" s="237">
        <f>P!AK70</f>
        <v>5888.8888888888896</v>
      </c>
      <c r="E68" s="236">
        <f t="shared" ref="E68:E131" si="2">ABS(C68-D68)</f>
        <v>41.332250276655031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569.94208635075506</v>
      </c>
      <c r="D69" s="237">
        <f>P!AK71</f>
        <v>560</v>
      </c>
      <c r="E69" s="236">
        <f t="shared" si="2"/>
        <v>9.9420863507550621</v>
      </c>
      <c r="F69" s="243" t="str">
        <f t="shared" si="3"/>
        <v>-</v>
      </c>
    </row>
    <row r="70" spans="1:6">
      <c r="A70" s="197" t="s">
        <v>79</v>
      </c>
      <c r="B70" s="222" t="s">
        <v>9</v>
      </c>
      <c r="C70" s="237">
        <f>S!D70</f>
        <v>1752.6994078718217</v>
      </c>
      <c r="D70" s="237">
        <f>P!AK72</f>
        <v>1800</v>
      </c>
      <c r="E70" s="236">
        <f t="shared" si="2"/>
        <v>47.300592128178323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740</v>
      </c>
      <c r="D72" s="237">
        <f>P!AK74</f>
        <v>728.5</v>
      </c>
      <c r="E72" s="236">
        <f t="shared" si="2"/>
        <v>11.5</v>
      </c>
      <c r="F72" s="243" t="str">
        <f t="shared" si="3"/>
        <v>-</v>
      </c>
    </row>
    <row r="73" spans="1:6">
      <c r="A73" s="197" t="s">
        <v>82</v>
      </c>
      <c r="B73" s="222" t="s">
        <v>9</v>
      </c>
      <c r="C73" s="237">
        <f>S!D73</f>
        <v>650</v>
      </c>
      <c r="D73" s="237">
        <f>P!AK75</f>
        <v>651.11111111111109</v>
      </c>
      <c r="E73" s="236">
        <f t="shared" si="2"/>
        <v>1.1111111111110858</v>
      </c>
      <c r="F73" s="243" t="str">
        <f t="shared" si="3"/>
        <v>+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1691.9708029197081</v>
      </c>
      <c r="D75" s="237">
        <f>P!AK77</f>
        <v>1586.1386138613861</v>
      </c>
      <c r="E75" s="236">
        <f t="shared" si="2"/>
        <v>105.832189058322</v>
      </c>
      <c r="F75" s="243" t="str">
        <f t="shared" si="3"/>
        <v>-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3835.9427675083066</v>
      </c>
      <c r="D77" s="237">
        <f>P!AK79</f>
        <v>3520</v>
      </c>
      <c r="E77" s="236">
        <f t="shared" si="2"/>
        <v>315.94276750830659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570.83333333333337</v>
      </c>
      <c r="D78" s="237">
        <f>P!AK80</f>
        <v>600</v>
      </c>
      <c r="E78" s="236">
        <f t="shared" si="2"/>
        <v>29.166666666666629</v>
      </c>
      <c r="F78" s="243" t="str">
        <f t="shared" si="3"/>
        <v>+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174.55315586652199</v>
      </c>
      <c r="D80" s="237">
        <f>P!AK82</f>
        <v>180</v>
      </c>
      <c r="E80" s="236">
        <f t="shared" si="2"/>
        <v>5.4468441334780096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2960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1799.9167829536677</v>
      </c>
      <c r="D86" s="237">
        <f>P!AK88</f>
        <v>1799.9167829536677</v>
      </c>
      <c r="E86" s="236">
        <f t="shared" si="2"/>
        <v>0</v>
      </c>
      <c r="F86" s="243" t="str">
        <f t="shared" si="3"/>
        <v>×</v>
      </c>
    </row>
    <row r="87" spans="1:6">
      <c r="A87" s="197" t="s">
        <v>92</v>
      </c>
      <c r="B87" s="222" t="s">
        <v>9</v>
      </c>
      <c r="C87" s="237">
        <f>S!D87</f>
        <v>66.99999976496143</v>
      </c>
      <c r="D87" s="237">
        <f>P!AK89</f>
        <v>67</v>
      </c>
      <c r="E87" s="236">
        <f t="shared" si="2"/>
        <v>2.3503856994011585E-7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115.00184625281034</v>
      </c>
      <c r="D88" s="237">
        <f>P!AK90</f>
        <v>113</v>
      </c>
      <c r="E88" s="236">
        <f t="shared" si="2"/>
        <v>2.0018462528103385</v>
      </c>
      <c r="F88" s="243" t="str">
        <f t="shared" si="3"/>
        <v>-</v>
      </c>
    </row>
    <row r="89" spans="1:6">
      <c r="A89" s="197" t="s">
        <v>94</v>
      </c>
      <c r="B89" s="222" t="s">
        <v>31</v>
      </c>
      <c r="C89" s="237">
        <f>S!D89</f>
        <v>11.637858648944405</v>
      </c>
      <c r="D89" s="237">
        <f>P!AK91</f>
        <v>11.461971830985915</v>
      </c>
      <c r="E89" s="236">
        <f t="shared" si="2"/>
        <v>0.17588681795849048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84.987878787878785</v>
      </c>
      <c r="D95" s="237">
        <f>P!AK97</f>
        <v>85</v>
      </c>
      <c r="E95" s="236">
        <f t="shared" si="2"/>
        <v>1.2121212121215308E-2</v>
      </c>
      <c r="F95" s="243" t="str">
        <f t="shared" si="3"/>
        <v>+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184.77941176470588</v>
      </c>
      <c r="D98" s="237">
        <f>P!AK100</f>
        <v>210</v>
      </c>
      <c r="E98" s="236">
        <f t="shared" si="2"/>
        <v>25.220588235294116</v>
      </c>
      <c r="F98" s="243" t="str">
        <f t="shared" si="3"/>
        <v>+</v>
      </c>
    </row>
    <row r="99" spans="1:6">
      <c r="A99" s="197" t="s">
        <v>102</v>
      </c>
      <c r="B99" s="222" t="s">
        <v>9</v>
      </c>
      <c r="C99" s="237">
        <f>S!D99</f>
        <v>552.37835527790901</v>
      </c>
      <c r="D99" s="237">
        <f>P!AK101</f>
        <v>600</v>
      </c>
      <c r="E99" s="236">
        <f t="shared" si="2"/>
        <v>47.621644722090991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170</v>
      </c>
      <c r="D100" s="237">
        <f>P!AK102</f>
        <v>180</v>
      </c>
      <c r="E100" s="236">
        <f t="shared" si="2"/>
        <v>10</v>
      </c>
      <c r="F100" s="243" t="str">
        <f t="shared" si="3"/>
        <v>+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230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180</v>
      </c>
      <c r="D106" s="237">
        <f>P!AK108</f>
        <v>170</v>
      </c>
      <c r="E106" s="236">
        <f t="shared" si="2"/>
        <v>10</v>
      </c>
      <c r="F106" s="243" t="str">
        <f t="shared" si="3"/>
        <v>-</v>
      </c>
    </row>
    <row r="107" spans="1:6">
      <c r="A107" s="197" t="s">
        <v>108</v>
      </c>
      <c r="B107" s="222" t="s">
        <v>9</v>
      </c>
      <c r="C107" s="237">
        <f>S!D107</f>
        <v>572.5019166879631</v>
      </c>
      <c r="D107" s="237">
        <f>P!AK109</f>
        <v>755.55555555555554</v>
      </c>
      <c r="E107" s="236">
        <f t="shared" si="2"/>
        <v>183.05363886759244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270.75555555555559</v>
      </c>
      <c r="D109" s="237">
        <f>P!AK111</f>
        <v>270</v>
      </c>
      <c r="E109" s="236">
        <f t="shared" si="2"/>
        <v>0.7555555555555884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2115.8730158730159</v>
      </c>
      <c r="D112" s="237">
        <f>P!AK114</f>
        <v>1724.4444444444443</v>
      </c>
      <c r="E112" s="236">
        <f t="shared" si="2"/>
        <v>391.42857142857156</v>
      </c>
      <c r="F112" s="243" t="str">
        <f t="shared" si="3"/>
        <v>-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9.375642682847241</v>
      </c>
      <c r="D116" s="237">
        <f>P!AK118</f>
        <v>9.1544117647058822</v>
      </c>
      <c r="E116" s="236">
        <f t="shared" si="2"/>
        <v>0.22123091814135876</v>
      </c>
      <c r="F116" s="243" t="str">
        <f t="shared" si="3"/>
        <v>-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520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145.1795332136445</v>
      </c>
      <c r="D120" s="237">
        <f>P!AK122</f>
        <v>140</v>
      </c>
      <c r="E120" s="236">
        <f t="shared" si="2"/>
        <v>5.179533213644504</v>
      </c>
      <c r="F120" s="243" t="str">
        <f t="shared" si="3"/>
        <v>-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886.50217706821479</v>
      </c>
      <c r="D123" s="237">
        <f>P!AK125</f>
        <v>794.00000000000011</v>
      </c>
      <c r="E123" s="236">
        <f t="shared" si="2"/>
        <v>92.502177068214678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</v>
      </c>
      <c r="D124" s="237">
        <f>P!AK126</f>
        <v>10.042031523642732</v>
      </c>
      <c r="E124" s="236">
        <f t="shared" si="2"/>
        <v>4.2031523642732438E-2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137.36842105263159</v>
      </c>
      <c r="D126" s="237">
        <f>P!AK128</f>
        <v>150.58823529411765</v>
      </c>
      <c r="E126" s="236">
        <f t="shared" si="2"/>
        <v>13.219814241486063</v>
      </c>
      <c r="F126" s="243" t="str">
        <f t="shared" si="3"/>
        <v>+</v>
      </c>
    </row>
    <row r="127" spans="1:6">
      <c r="A127" s="197" t="s">
        <v>271</v>
      </c>
      <c r="B127" s="222" t="s">
        <v>9</v>
      </c>
      <c r="C127" s="237">
        <f>S!D127</f>
        <v>379.92420623547019</v>
      </c>
      <c r="D127" s="237">
        <f>P!AK129</f>
        <v>480.49281314168377</v>
      </c>
      <c r="E127" s="236">
        <f t="shared" si="2"/>
        <v>100.56860690621357</v>
      </c>
      <c r="F127" s="243" t="str">
        <f t="shared" si="3"/>
        <v>+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450</v>
      </c>
      <c r="E128" s="236">
        <f t="shared" si="2"/>
        <v>0</v>
      </c>
      <c r="F128" s="243" t="str">
        <f t="shared" si="3"/>
        <v>×</v>
      </c>
    </row>
    <row r="129" spans="1:6">
      <c r="A129" s="197" t="s">
        <v>272</v>
      </c>
      <c r="B129" s="222" t="s">
        <v>9</v>
      </c>
      <c r="C129" s="237">
        <f>S!D129</f>
        <v>403.93939393939394</v>
      </c>
      <c r="D129" s="237">
        <f>P!AK131</f>
        <v>228.29268292682929</v>
      </c>
      <c r="E129" s="236">
        <f t="shared" si="2"/>
        <v>175.64671101256465</v>
      </c>
      <c r="F129" s="243" t="str">
        <f t="shared" si="3"/>
        <v>-</v>
      </c>
    </row>
    <row r="130" spans="1:6">
      <c r="A130" s="197" t="s">
        <v>124</v>
      </c>
      <c r="B130" s="222" t="s">
        <v>9</v>
      </c>
      <c r="C130" s="237">
        <f>S!D130</f>
        <v>84.285714285714292</v>
      </c>
      <c r="D130" s="237">
        <f>P!AK132</f>
        <v>81.757105943152453</v>
      </c>
      <c r="E130" s="236">
        <f t="shared" si="2"/>
        <v>2.5286083425618386</v>
      </c>
      <c r="F130" s="243" t="str">
        <f t="shared" si="3"/>
        <v>-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191.41843971631207</v>
      </c>
      <c r="D132" s="237">
        <f>P!AK134</f>
        <v>164.51612903225808</v>
      </c>
      <c r="E132" s="236">
        <f t="shared" ref="E132:E195" si="4">ABS(C132-D132)</f>
        <v>26.902310684053987</v>
      </c>
      <c r="F132" s="243" t="str">
        <f t="shared" ref="F132:F195" si="5">IF(C132-D132=0, "×", IF(C132-D132&lt;0, "+", "-"))</f>
        <v>-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180</v>
      </c>
      <c r="E133" s="236">
        <f t="shared" si="4"/>
        <v>0</v>
      </c>
      <c r="F133" s="243" t="str">
        <f t="shared" si="5"/>
        <v>×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309.09090909090907</v>
      </c>
      <c r="D136" s="237">
        <f>P!AK138</f>
        <v>360</v>
      </c>
      <c r="E136" s="236">
        <f t="shared" si="4"/>
        <v>50.909090909090935</v>
      </c>
      <c r="F136" s="243" t="str">
        <f t="shared" si="5"/>
        <v>+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65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18.248887954463651</v>
      </c>
      <c r="D141" s="237">
        <f>P!AK143</f>
        <v>18.271604938271604</v>
      </c>
      <c r="E141" s="236">
        <f t="shared" si="4"/>
        <v>2.2716983807953284E-2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1100</v>
      </c>
      <c r="D143" s="237">
        <f>P!AK145</f>
        <v>1110.4166666666667</v>
      </c>
      <c r="E143" s="236">
        <f t="shared" si="4"/>
        <v>10.416666666666742</v>
      </c>
      <c r="F143" s="243" t="str">
        <f t="shared" si="5"/>
        <v>+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1200</v>
      </c>
      <c r="D146" s="237">
        <f>P!AK148</f>
        <v>1100</v>
      </c>
      <c r="E146" s="236">
        <f t="shared" si="4"/>
        <v>100</v>
      </c>
      <c r="F146" s="243" t="str">
        <f t="shared" si="5"/>
        <v>-</v>
      </c>
    </row>
    <row r="147" spans="1:6">
      <c r="A147" s="197" t="s">
        <v>134</v>
      </c>
      <c r="B147" s="222" t="s">
        <v>9</v>
      </c>
      <c r="C147" s="237">
        <f>S!D147</f>
        <v>765</v>
      </c>
      <c r="D147" s="237">
        <f>P!AK149</f>
        <v>750</v>
      </c>
      <c r="E147" s="236">
        <f t="shared" si="4"/>
        <v>15</v>
      </c>
      <c r="F147" s="243" t="str">
        <f t="shared" si="5"/>
        <v>-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272.49449726367072</v>
      </c>
      <c r="D150" s="237">
        <f>P!AK152</f>
        <v>258.25988700564972</v>
      </c>
      <c r="E150" s="236">
        <f t="shared" si="4"/>
        <v>14.234610258021007</v>
      </c>
      <c r="F150" s="243" t="str">
        <f t="shared" si="5"/>
        <v>-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110.76923076923077</v>
      </c>
      <c r="E151" s="236">
        <f t="shared" si="4"/>
        <v>0</v>
      </c>
      <c r="F151" s="243" t="str">
        <f t="shared" si="5"/>
        <v>×</v>
      </c>
    </row>
    <row r="152" spans="1:6">
      <c r="A152" s="197" t="s">
        <v>341</v>
      </c>
      <c r="B152" s="222" t="s">
        <v>9</v>
      </c>
      <c r="C152" s="237">
        <f>S!D152</f>
        <v>175.78320750786605</v>
      </c>
      <c r="D152" s="237">
        <f>P!AK154</f>
        <v>175.49160671462829</v>
      </c>
      <c r="E152" s="236">
        <f t="shared" si="4"/>
        <v>0.29160079323776245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393.27521511253997</v>
      </c>
      <c r="D153" s="237">
        <f>P!AK155</f>
        <v>366.38795986622074</v>
      </c>
      <c r="E153" s="236">
        <f t="shared" si="4"/>
        <v>26.887255246319228</v>
      </c>
      <c r="F153" s="243" t="str">
        <f t="shared" si="5"/>
        <v>-</v>
      </c>
    </row>
    <row r="154" spans="1:6">
      <c r="A154" s="197" t="s">
        <v>277</v>
      </c>
      <c r="B154" s="222" t="s">
        <v>9</v>
      </c>
      <c r="C154" s="237">
        <f>S!D154</f>
        <v>356.00340136054416</v>
      </c>
      <c r="D154" s="237">
        <f>P!AK156</f>
        <v>375.31545741324919</v>
      </c>
      <c r="E154" s="236">
        <f t="shared" si="4"/>
        <v>19.312056052705032</v>
      </c>
      <c r="F154" s="243" t="str">
        <f t="shared" si="5"/>
        <v>+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620</v>
      </c>
      <c r="D158" s="237">
        <f>P!AK160</f>
        <v>930</v>
      </c>
      <c r="E158" s="236">
        <f t="shared" si="4"/>
        <v>310</v>
      </c>
      <c r="F158" s="243" t="str">
        <f t="shared" si="5"/>
        <v>+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520</v>
      </c>
      <c r="D160" s="237">
        <f>P!AK162</f>
        <v>377.5</v>
      </c>
      <c r="E160" s="236">
        <f t="shared" si="4"/>
        <v>142.5</v>
      </c>
      <c r="F160" s="243" t="str">
        <f t="shared" si="5"/>
        <v>-</v>
      </c>
    </row>
    <row r="161" spans="1:6">
      <c r="A161" s="197" t="s">
        <v>145</v>
      </c>
      <c r="B161" s="222" t="s">
        <v>9</v>
      </c>
      <c r="C161" s="237">
        <f>S!D161</f>
        <v>660</v>
      </c>
      <c r="D161" s="237">
        <f>P!AK163</f>
        <v>600</v>
      </c>
      <c r="E161" s="236">
        <f t="shared" si="4"/>
        <v>60</v>
      </c>
      <c r="F161" s="243" t="str">
        <f t="shared" si="5"/>
        <v>-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150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376.66666666666669</v>
      </c>
      <c r="D167" s="237">
        <f>P!AK169</f>
        <v>280</v>
      </c>
      <c r="E167" s="236">
        <f t="shared" si="4"/>
        <v>96.666666666666686</v>
      </c>
      <c r="F167" s="243" t="str">
        <f t="shared" si="5"/>
        <v>-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795.6521739130435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440</v>
      </c>
      <c r="D169" s="237">
        <f>P!AK171</f>
        <v>340</v>
      </c>
      <c r="E169" s="236">
        <f t="shared" si="4"/>
        <v>100</v>
      </c>
      <c r="F169" s="243" t="str">
        <f t="shared" si="5"/>
        <v>-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26.784313725490197</v>
      </c>
      <c r="D177" s="237">
        <f>P!AK179</f>
        <v>31.065217391304348</v>
      </c>
      <c r="E177" s="236">
        <f t="shared" si="4"/>
        <v>4.2809036658141508</v>
      </c>
      <c r="F177" s="243" t="str">
        <f t="shared" si="5"/>
        <v>+</v>
      </c>
    </row>
    <row r="178" spans="1:6">
      <c r="A178" s="197" t="s">
        <v>322</v>
      </c>
      <c r="B178" s="222" t="s">
        <v>9</v>
      </c>
      <c r="C178" s="237">
        <f>S!D178</f>
        <v>31.731843575418996</v>
      </c>
      <c r="D178" s="237">
        <f>P!AK180</f>
        <v>80.07633587786259</v>
      </c>
      <c r="E178" s="236">
        <f t="shared" si="4"/>
        <v>48.344492302443598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215.55555555555554</v>
      </c>
      <c r="D179" s="237">
        <f>P!AK181</f>
        <v>204.13793103448276</v>
      </c>
      <c r="E179" s="236">
        <f t="shared" si="4"/>
        <v>11.417624521072781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203.33333333333334</v>
      </c>
      <c r="D180" s="237">
        <f>P!AK182</f>
        <v>179.09090909090909</v>
      </c>
      <c r="E180" s="236">
        <f t="shared" si="4"/>
        <v>24.242424242424249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199.47826086956522</v>
      </c>
      <c r="D181" s="237">
        <f>P!AK183</f>
        <v>164.46153846153845</v>
      </c>
      <c r="E181" s="236">
        <f t="shared" si="4"/>
        <v>35.016722408026766</v>
      </c>
      <c r="F181" s="243" t="str">
        <f t="shared" si="5"/>
        <v>-</v>
      </c>
    </row>
    <row r="182" spans="1:6">
      <c r="A182" s="197" t="s">
        <v>159</v>
      </c>
      <c r="B182" s="222" t="s">
        <v>31</v>
      </c>
      <c r="C182" s="237">
        <f>S!D182</f>
        <v>5.1492537313432836</v>
      </c>
      <c r="D182" s="237">
        <f>P!AK184</f>
        <v>6.7804878048780486</v>
      </c>
      <c r="E182" s="236">
        <f t="shared" si="4"/>
        <v>1.631234073534765</v>
      </c>
      <c r="F182" s="243" t="str">
        <f t="shared" si="5"/>
        <v>+</v>
      </c>
    </row>
    <row r="183" spans="1:6">
      <c r="A183" s="197" t="s">
        <v>160</v>
      </c>
      <c r="B183" s="222" t="s">
        <v>9</v>
      </c>
      <c r="C183" s="237">
        <f>S!D183</f>
        <v>61.30952380952381</v>
      </c>
      <c r="D183" s="237">
        <f>P!AK185</f>
        <v>58.253968253968253</v>
      </c>
      <c r="E183" s="236">
        <f t="shared" si="4"/>
        <v>3.0555555555555571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76.15384615384616</v>
      </c>
      <c r="D184" s="237">
        <f>P!AK186</f>
        <v>93.050847457627114</v>
      </c>
      <c r="E184" s="236">
        <f t="shared" si="4"/>
        <v>16.897001303780954</v>
      </c>
      <c r="F184" s="243" t="str">
        <f t="shared" si="5"/>
        <v>+</v>
      </c>
    </row>
    <row r="185" spans="1:6">
      <c r="A185" s="197" t="s">
        <v>162</v>
      </c>
      <c r="B185" s="222" t="s">
        <v>9</v>
      </c>
      <c r="C185" s="237">
        <f>S!D185</f>
        <v>74.5</v>
      </c>
      <c r="D185" s="237">
        <f>P!AK187</f>
        <v>81.904761904761898</v>
      </c>
      <c r="E185" s="236">
        <f t="shared" si="4"/>
        <v>7.404761904761898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135.60606060606059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60</v>
      </c>
      <c r="D187" s="237">
        <f>P!AK189</f>
        <v>55.967741935483872</v>
      </c>
      <c r="E187" s="236">
        <f t="shared" si="4"/>
        <v>4.0322580645161281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6</v>
      </c>
      <c r="E188" s="236">
        <f t="shared" si="4"/>
        <v>0</v>
      </c>
      <c r="F188" s="243" t="str">
        <f t="shared" si="5"/>
        <v>×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15</v>
      </c>
      <c r="D190" s="237">
        <f>P!AK192</f>
        <v>32.5</v>
      </c>
      <c r="E190" s="236">
        <f t="shared" si="4"/>
        <v>17.5</v>
      </c>
      <c r="F190" s="243" t="str">
        <f t="shared" si="5"/>
        <v>+</v>
      </c>
    </row>
    <row r="191" spans="1:6">
      <c r="A191" s="197" t="s">
        <v>166</v>
      </c>
      <c r="B191" s="222" t="s">
        <v>9</v>
      </c>
      <c r="C191" s="237">
        <f>S!D191</f>
        <v>29.444444444444443</v>
      </c>
      <c r="D191" s="237">
        <f>P!AK193</f>
        <v>35</v>
      </c>
      <c r="E191" s="236">
        <f t="shared" si="4"/>
        <v>5.5555555555555571</v>
      </c>
      <c r="F191" s="243" t="str">
        <f t="shared" si="5"/>
        <v>+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47.5</v>
      </c>
      <c r="D193" s="237">
        <f>P!AK195</f>
        <v>45</v>
      </c>
      <c r="E193" s="236">
        <f t="shared" si="4"/>
        <v>2.5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44.223776223776227</v>
      </c>
      <c r="D194" s="237">
        <f>P!AK196</f>
        <v>49.013563501849575</v>
      </c>
      <c r="E194" s="236">
        <f t="shared" si="4"/>
        <v>4.7897872780733479</v>
      </c>
      <c r="F194" s="243" t="str">
        <f t="shared" si="5"/>
        <v>+</v>
      </c>
    </row>
    <row r="195" spans="1:6">
      <c r="A195" s="197" t="s">
        <v>332</v>
      </c>
      <c r="B195" s="222" t="s">
        <v>9</v>
      </c>
      <c r="C195" s="237">
        <f>S!D195</f>
        <v>28.70967741935484</v>
      </c>
      <c r="D195" s="237">
        <f>P!AK197</f>
        <v>20.996216897856243</v>
      </c>
      <c r="E195" s="236">
        <f t="shared" si="4"/>
        <v>7.7134605214985967</v>
      </c>
      <c r="F195" s="243" t="str">
        <f t="shared" si="5"/>
        <v>-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167.27272727272728</v>
      </c>
      <c r="D197" s="237">
        <f>P!AK199</f>
        <v>154.44444444444446</v>
      </c>
      <c r="E197" s="236">
        <f t="shared" si="6"/>
        <v>12.828282828282823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182.30769230769232</v>
      </c>
      <c r="D198" s="237">
        <f>P!AK200</f>
        <v>142.52873563218392</v>
      </c>
      <c r="E198" s="236">
        <f t="shared" si="6"/>
        <v>39.778956675508397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250</v>
      </c>
      <c r="D199" s="237">
        <f>P!AK201</f>
        <v>171.42857142857144</v>
      </c>
      <c r="E199" s="236">
        <f t="shared" si="6"/>
        <v>78.571428571428555</v>
      </c>
      <c r="F199" s="243" t="str">
        <f t="shared" si="7"/>
        <v>-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71.764705882352942</v>
      </c>
      <c r="D203" s="237">
        <f>P!AK205</f>
        <v>62.142857142857146</v>
      </c>
      <c r="E203" s="236">
        <f t="shared" si="6"/>
        <v>9.6218487394957961</v>
      </c>
      <c r="F203" s="243" t="str">
        <f t="shared" si="7"/>
        <v>-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25</v>
      </c>
      <c r="D205" s="237">
        <f>P!AK207</f>
        <v>36.5</v>
      </c>
      <c r="E205" s="236">
        <f t="shared" si="6"/>
        <v>11.5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64.117647058823536</v>
      </c>
      <c r="D206" s="237">
        <f>P!AK208</f>
        <v>60.170454545454547</v>
      </c>
      <c r="E206" s="236">
        <f t="shared" si="6"/>
        <v>3.9471925133689894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83.05263157894737</v>
      </c>
      <c r="D207" s="237">
        <f>P!AK209</f>
        <v>70</v>
      </c>
      <c r="E207" s="236">
        <f t="shared" si="6"/>
        <v>13.05263157894737</v>
      </c>
      <c r="F207" s="243" t="str">
        <f t="shared" si="7"/>
        <v>-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80</v>
      </c>
      <c r="D209" s="237">
        <f>P!AK211</f>
        <v>42.727272727272727</v>
      </c>
      <c r="E209" s="236">
        <f t="shared" si="6"/>
        <v>37.272727272727273</v>
      </c>
      <c r="F209" s="243" t="str">
        <f t="shared" si="7"/>
        <v>-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50.333333333333336</v>
      </c>
      <c r="D211" s="237">
        <f>P!AK213</f>
        <v>60</v>
      </c>
      <c r="E211" s="236">
        <f t="shared" si="6"/>
        <v>9.6666666666666643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</v>
      </c>
      <c r="E214" s="236">
        <f t="shared" si="6"/>
        <v>0</v>
      </c>
      <c r="F214" s="243" t="str">
        <f t="shared" si="7"/>
        <v>×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680.70368334249588</v>
      </c>
      <c r="D229" s="237">
        <f>P!AK231</f>
        <v>685.54528650646944</v>
      </c>
      <c r="E229" s="236">
        <f t="shared" si="6"/>
        <v>4.8416031639735593</v>
      </c>
      <c r="F229" s="243" t="str">
        <f t="shared" si="7"/>
        <v>+</v>
      </c>
    </row>
    <row r="230" spans="1:6">
      <c r="A230" s="197" t="s">
        <v>302</v>
      </c>
      <c r="B230" s="222" t="s">
        <v>9</v>
      </c>
      <c r="C230" s="237">
        <f>S!D230</f>
        <v>922.66003904907473</v>
      </c>
      <c r="D230" s="237">
        <f>P!AK232</f>
        <v>808.82352941176475</v>
      </c>
      <c r="E230" s="236">
        <f t="shared" si="6"/>
        <v>113.83650963730997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1.4000037807406636</v>
      </c>
      <c r="D231" s="237">
        <f>P!AK233</f>
        <v>1.4</v>
      </c>
      <c r="E231" s="236">
        <f t="shared" si="6"/>
        <v>3.780740663650306E-6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25.108695652173914</v>
      </c>
      <c r="D232" s="237">
        <f>P!AK234</f>
        <v>25</v>
      </c>
      <c r="E232" s="236">
        <f t="shared" si="6"/>
        <v>0.10869565217391397</v>
      </c>
      <c r="F232" s="243" t="str">
        <f t="shared" si="7"/>
        <v>-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120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10.61032028469751</v>
      </c>
      <c r="D243" s="237">
        <f>P!AK245</f>
        <v>9.5906113537117896</v>
      </c>
      <c r="E243" s="236">
        <f t="shared" si="6"/>
        <v>1.0197089309857201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349.9988311274123</v>
      </c>
      <c r="D245" s="237">
        <f>P!AK247</f>
        <v>350</v>
      </c>
      <c r="E245" s="236">
        <f t="shared" si="6"/>
        <v>1.1688725876979333E-3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20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55" sqref="B5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45891</v>
      </c>
    </row>
    <row r="2" spans="1:8" ht="31.5" customHeight="1">
      <c r="A2" s="514" t="s">
        <v>462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229</v>
      </c>
      <c r="C4" s="186">
        <v>1200</v>
      </c>
      <c r="D4" s="195">
        <f>C4</f>
        <v>1200</v>
      </c>
      <c r="E4" s="186">
        <f>SUM($D$3:D4)</f>
        <v>1200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478</v>
      </c>
      <c r="C5" s="186">
        <v>2937</v>
      </c>
      <c r="D5" s="195">
        <f t="shared" ref="D5:D50" si="0">C5</f>
        <v>2937</v>
      </c>
      <c r="E5" s="186">
        <f>SUM($D$3:D5)</f>
        <v>4137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479</v>
      </c>
      <c r="C6" s="186">
        <v>2500</v>
      </c>
      <c r="D6" s="195">
        <f t="shared" si="0"/>
        <v>2500</v>
      </c>
      <c r="E6" s="186">
        <f>SUM($D$3:D6)</f>
        <v>6637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480</v>
      </c>
      <c r="C7" s="186">
        <v>660</v>
      </c>
      <c r="D7" s="195">
        <f t="shared" si="0"/>
        <v>660</v>
      </c>
      <c r="E7" s="186">
        <f>SUM($D$3:D7)</f>
        <v>7297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477</v>
      </c>
      <c r="C8" s="186">
        <v>2600</v>
      </c>
      <c r="D8" s="195">
        <f t="shared" si="0"/>
        <v>2600</v>
      </c>
      <c r="E8" s="186">
        <f>SUM($D$3:D8)</f>
        <v>9897</v>
      </c>
      <c r="F8" s="150">
        <f t="shared" si="1"/>
        <v>5</v>
      </c>
      <c r="G8"/>
      <c r="H8"/>
    </row>
    <row r="9" spans="1:8" ht="19.5" hidden="1">
      <c r="A9" s="170">
        <f>SUBTOTAL(103,B$4:B9)</f>
        <v>5</v>
      </c>
      <c r="B9" s="292"/>
      <c r="C9" s="186"/>
      <c r="D9" s="195">
        <f t="shared" si="0"/>
        <v>0</v>
      </c>
      <c r="E9" s="186">
        <f>SUM($D$3:D9)</f>
        <v>9897</v>
      </c>
      <c r="F9" s="150">
        <f t="shared" si="1"/>
        <v>5</v>
      </c>
      <c r="G9"/>
      <c r="H9"/>
    </row>
    <row r="10" spans="1:8" ht="19.5" hidden="1">
      <c r="A10" s="170">
        <f>SUBTOTAL(103,B$4:B10)</f>
        <v>5</v>
      </c>
      <c r="B10" s="292"/>
      <c r="C10" s="186"/>
      <c r="D10" s="195">
        <f t="shared" si="0"/>
        <v>0</v>
      </c>
      <c r="E10" s="186">
        <f>SUM($D$3:D10)</f>
        <v>9897</v>
      </c>
      <c r="F10" s="150">
        <f t="shared" si="1"/>
        <v>5</v>
      </c>
      <c r="G10"/>
      <c r="H10"/>
    </row>
    <row r="11" spans="1:8" ht="19.5" hidden="1">
      <c r="A11" s="170">
        <f>SUBTOTAL(103,B$4:B11)</f>
        <v>5</v>
      </c>
      <c r="B11" s="273"/>
      <c r="C11" s="186"/>
      <c r="D11" s="195">
        <f t="shared" si="0"/>
        <v>0</v>
      </c>
      <c r="E11" s="186">
        <f>SUM($D$3:D11)</f>
        <v>9897</v>
      </c>
      <c r="F11" s="150">
        <f t="shared" si="1"/>
        <v>5</v>
      </c>
    </row>
    <row r="12" spans="1:8" ht="19.5" hidden="1">
      <c r="A12" s="170">
        <f>SUBTOTAL(103,B$4:B12)</f>
        <v>5</v>
      </c>
      <c r="B12" s="273"/>
      <c r="C12" s="186"/>
      <c r="D12" s="195">
        <f t="shared" si="0"/>
        <v>0</v>
      </c>
      <c r="E12" s="186">
        <f>SUM($D$3:D12)</f>
        <v>9897</v>
      </c>
      <c r="F12" s="150">
        <f t="shared" si="1"/>
        <v>5</v>
      </c>
    </row>
    <row r="13" spans="1:8" ht="19.5" hidden="1">
      <c r="A13" s="170">
        <f>SUBTOTAL(103,B$4:B13)</f>
        <v>5</v>
      </c>
      <c r="B13" s="273"/>
      <c r="C13" s="186"/>
      <c r="D13" s="195">
        <f t="shared" si="0"/>
        <v>0</v>
      </c>
      <c r="E13" s="186">
        <f>SUM($D$3:D13)</f>
        <v>9897</v>
      </c>
      <c r="F13" s="150">
        <f t="shared" si="1"/>
        <v>5</v>
      </c>
    </row>
    <row r="14" spans="1:8" ht="19.5" hidden="1">
      <c r="A14" s="170">
        <f>SUBTOTAL(103,B$4:B14)</f>
        <v>5</v>
      </c>
      <c r="B14" s="188"/>
      <c r="C14" s="186"/>
      <c r="D14" s="195">
        <f t="shared" si="0"/>
        <v>0</v>
      </c>
      <c r="E14" s="186">
        <f>SUM($D$3:D14)</f>
        <v>9897</v>
      </c>
      <c r="F14" s="150">
        <f t="shared" si="1"/>
        <v>5</v>
      </c>
    </row>
    <row r="15" spans="1:8" ht="19.5" hidden="1">
      <c r="A15" s="170">
        <f>SUBTOTAL(103,B$4:B15)</f>
        <v>5</v>
      </c>
      <c r="B15" s="188"/>
      <c r="C15" s="186"/>
      <c r="D15" s="195">
        <f t="shared" si="0"/>
        <v>0</v>
      </c>
      <c r="E15" s="186">
        <f>SUM($D$3:D15)</f>
        <v>9897</v>
      </c>
      <c r="F15" s="150">
        <f t="shared" si="1"/>
        <v>5</v>
      </c>
    </row>
    <row r="16" spans="1:8" ht="19.5" hidden="1">
      <c r="A16" s="170">
        <f>SUBTOTAL(103,B$4:B16)</f>
        <v>5</v>
      </c>
      <c r="B16" s="188"/>
      <c r="C16" s="186"/>
      <c r="D16" s="195">
        <f t="shared" si="0"/>
        <v>0</v>
      </c>
      <c r="E16" s="186">
        <f>SUM($D$3:D16)</f>
        <v>9897</v>
      </c>
      <c r="F16" s="150">
        <f t="shared" si="1"/>
        <v>5</v>
      </c>
    </row>
    <row r="17" spans="1:6" ht="19.5" hidden="1">
      <c r="A17" s="170">
        <f>SUBTOTAL(103,B$4:B17)</f>
        <v>5</v>
      </c>
      <c r="B17" s="188"/>
      <c r="C17" s="186"/>
      <c r="D17" s="195">
        <f t="shared" si="0"/>
        <v>0</v>
      </c>
      <c r="E17" s="186">
        <f>SUM($D$3:D17)</f>
        <v>9897</v>
      </c>
      <c r="F17" s="150">
        <f t="shared" si="1"/>
        <v>5</v>
      </c>
    </row>
    <row r="18" spans="1:6" ht="19.5" hidden="1">
      <c r="A18" s="170">
        <f>SUBTOTAL(103,B$4:B18)</f>
        <v>5</v>
      </c>
      <c r="B18" s="186"/>
      <c r="C18" s="186"/>
      <c r="D18" s="195">
        <f t="shared" si="0"/>
        <v>0</v>
      </c>
      <c r="E18" s="186">
        <f>SUM($D$3:D18)</f>
        <v>9897</v>
      </c>
      <c r="F18" s="150">
        <f t="shared" si="1"/>
        <v>5</v>
      </c>
    </row>
    <row r="19" spans="1:6" ht="19.5" hidden="1">
      <c r="A19" s="170">
        <f>SUBTOTAL(103,B$4:B19)</f>
        <v>5</v>
      </c>
      <c r="B19" s="188"/>
      <c r="C19" s="186"/>
      <c r="D19" s="195">
        <f t="shared" si="0"/>
        <v>0</v>
      </c>
      <c r="E19" s="186">
        <f>SUM($D$3:D19)</f>
        <v>9897</v>
      </c>
      <c r="F19" s="150">
        <f t="shared" si="1"/>
        <v>5</v>
      </c>
    </row>
    <row r="20" spans="1:6" ht="19.5" hidden="1">
      <c r="A20" s="170">
        <f>SUBTOTAL(103,B$4:B20)</f>
        <v>5</v>
      </c>
      <c r="B20" s="182"/>
      <c r="C20" s="186"/>
      <c r="D20" s="195">
        <f t="shared" si="0"/>
        <v>0</v>
      </c>
      <c r="E20" s="186">
        <f>SUM($D$3:D20)</f>
        <v>9897</v>
      </c>
      <c r="F20" s="150">
        <f t="shared" si="1"/>
        <v>5</v>
      </c>
    </row>
    <row r="21" spans="1:6" ht="19.5" hidden="1">
      <c r="A21" s="170">
        <f>SUBTOTAL(103,B$4:B21)</f>
        <v>5</v>
      </c>
      <c r="B21" s="188"/>
      <c r="C21" s="186"/>
      <c r="D21" s="195">
        <f t="shared" si="0"/>
        <v>0</v>
      </c>
      <c r="E21" s="186">
        <f>SUM($D$3:D21)</f>
        <v>9897</v>
      </c>
      <c r="F21" s="150">
        <f t="shared" si="1"/>
        <v>5</v>
      </c>
    </row>
    <row r="22" spans="1:6" ht="19.5" hidden="1">
      <c r="A22" s="170">
        <f>SUBTOTAL(103,B$4:B22)</f>
        <v>5</v>
      </c>
      <c r="B22" s="188"/>
      <c r="C22" s="186"/>
      <c r="D22" s="195">
        <f t="shared" si="0"/>
        <v>0</v>
      </c>
      <c r="E22" s="186">
        <f>SUM($D$3:D22)</f>
        <v>9897</v>
      </c>
      <c r="F22" s="150">
        <f t="shared" si="1"/>
        <v>5</v>
      </c>
    </row>
    <row r="23" spans="1:6" ht="19.5" hidden="1">
      <c r="A23" s="170">
        <f>SUBTOTAL(103,B$4:B23)</f>
        <v>5</v>
      </c>
      <c r="B23" s="188"/>
      <c r="C23" s="186"/>
      <c r="D23" s="195">
        <f t="shared" si="0"/>
        <v>0</v>
      </c>
      <c r="E23" s="186">
        <f>SUM($D$3:D23)</f>
        <v>9897</v>
      </c>
      <c r="F23" s="150">
        <f t="shared" si="1"/>
        <v>5</v>
      </c>
    </row>
    <row r="24" spans="1:6" ht="19.5" hidden="1">
      <c r="A24" s="170">
        <f>SUBTOTAL(103,B$4:B24)</f>
        <v>5</v>
      </c>
      <c r="B24" s="188"/>
      <c r="C24" s="186"/>
      <c r="D24" s="195">
        <f t="shared" si="0"/>
        <v>0</v>
      </c>
      <c r="E24" s="186">
        <f>SUM($D$3:D24)</f>
        <v>9897</v>
      </c>
      <c r="F24" s="150">
        <f t="shared" si="1"/>
        <v>5</v>
      </c>
    </row>
    <row r="25" spans="1:6" ht="19.5" hidden="1">
      <c r="A25" s="170">
        <f>SUBTOTAL(103,B$4:B25)</f>
        <v>5</v>
      </c>
      <c r="B25" s="188"/>
      <c r="C25" s="186"/>
      <c r="D25" s="195">
        <f t="shared" si="0"/>
        <v>0</v>
      </c>
      <c r="E25" s="186">
        <f>SUM($D$3:D25)</f>
        <v>9897</v>
      </c>
      <c r="F25" s="150">
        <f t="shared" si="1"/>
        <v>5</v>
      </c>
    </row>
    <row r="26" spans="1:6" ht="19.5" hidden="1">
      <c r="A26" s="170">
        <f>SUBTOTAL(103,B$4:B26)</f>
        <v>5</v>
      </c>
      <c r="B26" s="188"/>
      <c r="C26" s="186"/>
      <c r="D26" s="195">
        <f t="shared" si="0"/>
        <v>0</v>
      </c>
      <c r="E26" s="186">
        <f>SUM($D$3:D26)</f>
        <v>9897</v>
      </c>
      <c r="F26" s="150">
        <f t="shared" si="1"/>
        <v>5</v>
      </c>
    </row>
    <row r="27" spans="1:6" ht="19.5" hidden="1">
      <c r="A27" s="170">
        <f>SUBTOTAL(103,B$4:B27)</f>
        <v>5</v>
      </c>
      <c r="B27" s="188"/>
      <c r="C27" s="186"/>
      <c r="D27" s="195">
        <f t="shared" si="0"/>
        <v>0</v>
      </c>
      <c r="E27" s="186">
        <f>SUM($D$3:D27)</f>
        <v>9897</v>
      </c>
      <c r="F27" s="150">
        <f t="shared" si="1"/>
        <v>5</v>
      </c>
    </row>
    <row r="28" spans="1:6" ht="19.5" hidden="1">
      <c r="A28" s="170">
        <f>SUBTOTAL(103,B$4:B28)</f>
        <v>5</v>
      </c>
      <c r="B28" s="188"/>
      <c r="C28" s="186"/>
      <c r="D28" s="195">
        <f t="shared" si="0"/>
        <v>0</v>
      </c>
      <c r="E28" s="186">
        <f>SUM($D$3:D28)</f>
        <v>9897</v>
      </c>
      <c r="F28" s="150">
        <f t="shared" si="1"/>
        <v>5</v>
      </c>
    </row>
    <row r="29" spans="1:6" ht="19.5" hidden="1">
      <c r="A29" s="170">
        <f>SUBTOTAL(103,B$4:B29)</f>
        <v>5</v>
      </c>
      <c r="B29" s="188"/>
      <c r="C29" s="186"/>
      <c r="D29" s="195">
        <f t="shared" si="0"/>
        <v>0</v>
      </c>
      <c r="E29" s="186">
        <f>SUM($D$3:D29)</f>
        <v>9897</v>
      </c>
      <c r="F29" s="150">
        <f t="shared" si="1"/>
        <v>5</v>
      </c>
    </row>
    <row r="30" spans="1:6" ht="19.5" hidden="1">
      <c r="A30" s="170">
        <f>SUBTOTAL(103,B$4:B30)</f>
        <v>5</v>
      </c>
      <c r="B30" s="188"/>
      <c r="C30" s="186"/>
      <c r="D30" s="195">
        <f t="shared" si="0"/>
        <v>0</v>
      </c>
      <c r="E30" s="186">
        <f>SUM($D$3:D30)</f>
        <v>9897</v>
      </c>
      <c r="F30" s="150">
        <f t="shared" si="1"/>
        <v>5</v>
      </c>
    </row>
    <row r="31" spans="1:6" ht="19.5" hidden="1">
      <c r="A31" s="170">
        <f>SUBTOTAL(103,B$4:B31)</f>
        <v>5</v>
      </c>
      <c r="B31" s="188"/>
      <c r="C31" s="186"/>
      <c r="D31" s="195">
        <f t="shared" si="0"/>
        <v>0</v>
      </c>
      <c r="E31" s="186">
        <f>SUM($D$3:D31)</f>
        <v>9897</v>
      </c>
      <c r="F31" s="150">
        <f t="shared" si="1"/>
        <v>5</v>
      </c>
    </row>
    <row r="32" spans="1:6" ht="19.5" hidden="1">
      <c r="A32" s="170">
        <f>SUBTOTAL(103,B$4:B32)</f>
        <v>5</v>
      </c>
      <c r="B32" s="188"/>
      <c r="C32" s="186"/>
      <c r="D32" s="195">
        <f t="shared" si="0"/>
        <v>0</v>
      </c>
      <c r="E32" s="186">
        <f>SUM($D$3:D32)</f>
        <v>9897</v>
      </c>
      <c r="F32" s="150">
        <f t="shared" si="1"/>
        <v>5</v>
      </c>
    </row>
    <row r="33" spans="1:6" ht="19.5" hidden="1">
      <c r="A33" s="170">
        <f>SUBTOTAL(103,B$4:B33)</f>
        <v>5</v>
      </c>
      <c r="B33" s="188"/>
      <c r="C33" s="186"/>
      <c r="D33" s="195">
        <f t="shared" si="0"/>
        <v>0</v>
      </c>
      <c r="E33" s="186">
        <f>SUM($D$3:D33)</f>
        <v>9897</v>
      </c>
      <c r="F33" s="150">
        <f t="shared" si="1"/>
        <v>5</v>
      </c>
    </row>
    <row r="34" spans="1:6" ht="19.5" hidden="1">
      <c r="A34" s="170">
        <f>SUBTOTAL(103,B$4:B34)</f>
        <v>5</v>
      </c>
      <c r="B34" s="188"/>
      <c r="C34" s="186"/>
      <c r="D34" s="195">
        <f t="shared" si="0"/>
        <v>0</v>
      </c>
      <c r="E34" s="186">
        <f>SUM($D$3:D34)</f>
        <v>9897</v>
      </c>
      <c r="F34" s="150">
        <f t="shared" si="1"/>
        <v>5</v>
      </c>
    </row>
    <row r="35" spans="1:6" ht="19.5" hidden="1">
      <c r="A35" s="170">
        <f>SUBTOTAL(103,B$4:B35)</f>
        <v>5</v>
      </c>
      <c r="B35" s="188"/>
      <c r="C35" s="186"/>
      <c r="D35" s="195">
        <f t="shared" si="0"/>
        <v>0</v>
      </c>
      <c r="E35" s="186">
        <f>SUM($D$3:D35)</f>
        <v>9897</v>
      </c>
      <c r="F35" s="150">
        <f t="shared" si="1"/>
        <v>5</v>
      </c>
    </row>
    <row r="36" spans="1:6" ht="19.5" hidden="1">
      <c r="A36" s="170">
        <f>SUBTOTAL(103,B$4:B36)</f>
        <v>5</v>
      </c>
      <c r="B36" s="188"/>
      <c r="C36" s="186"/>
      <c r="D36" s="195">
        <f t="shared" si="0"/>
        <v>0</v>
      </c>
      <c r="E36" s="186">
        <f>SUM($D$3:D36)</f>
        <v>9897</v>
      </c>
      <c r="F36" s="150">
        <f t="shared" si="1"/>
        <v>5</v>
      </c>
    </row>
    <row r="37" spans="1:6" ht="19.5" hidden="1">
      <c r="A37" s="170">
        <f>SUBTOTAL(103,B$4:B37)</f>
        <v>5</v>
      </c>
      <c r="B37" s="188"/>
      <c r="C37" s="186"/>
      <c r="D37" s="195">
        <f t="shared" si="0"/>
        <v>0</v>
      </c>
      <c r="E37" s="186">
        <f>SUM($D$3:D37)</f>
        <v>9897</v>
      </c>
      <c r="F37" s="150">
        <f t="shared" si="1"/>
        <v>5</v>
      </c>
    </row>
    <row r="38" spans="1:6" ht="19.5" hidden="1">
      <c r="A38" s="170">
        <f>SUBTOTAL(103,B$4:B38)</f>
        <v>5</v>
      </c>
      <c r="B38" s="188"/>
      <c r="C38" s="186"/>
      <c r="D38" s="195">
        <f t="shared" si="0"/>
        <v>0</v>
      </c>
      <c r="E38" s="186">
        <f>SUM($D$3:D38)</f>
        <v>9897</v>
      </c>
      <c r="F38" s="150">
        <f t="shared" si="1"/>
        <v>5</v>
      </c>
    </row>
    <row r="39" spans="1:6" ht="19.5" hidden="1">
      <c r="A39" s="170">
        <f>SUBTOTAL(103,B$4:B39)</f>
        <v>5</v>
      </c>
      <c r="B39" s="188"/>
      <c r="C39" s="186"/>
      <c r="D39" s="195">
        <f t="shared" si="0"/>
        <v>0</v>
      </c>
      <c r="E39" s="186">
        <f>SUM($D$3:D39)</f>
        <v>9897</v>
      </c>
      <c r="F39" s="150">
        <f t="shared" si="1"/>
        <v>5</v>
      </c>
    </row>
    <row r="40" spans="1:6" ht="19.5" hidden="1">
      <c r="A40" s="170">
        <f>SUBTOTAL(103,B$4:B40)</f>
        <v>5</v>
      </c>
      <c r="B40" s="188"/>
      <c r="C40" s="186"/>
      <c r="D40" s="195">
        <f t="shared" si="0"/>
        <v>0</v>
      </c>
      <c r="E40" s="186">
        <f>SUM($D$3:D40)</f>
        <v>9897</v>
      </c>
      <c r="F40" s="150">
        <f t="shared" si="1"/>
        <v>5</v>
      </c>
    </row>
    <row r="41" spans="1:6" ht="19.5" hidden="1">
      <c r="A41" s="170">
        <f>SUBTOTAL(103,B$4:B41)</f>
        <v>5</v>
      </c>
      <c r="B41" s="188"/>
      <c r="C41" s="186"/>
      <c r="D41" s="195">
        <f t="shared" si="0"/>
        <v>0</v>
      </c>
      <c r="E41" s="186">
        <f>SUM($D$3:D41)</f>
        <v>9897</v>
      </c>
      <c r="F41" s="150">
        <f t="shared" si="1"/>
        <v>5</v>
      </c>
    </row>
    <row r="42" spans="1:6" ht="19.5" hidden="1">
      <c r="A42" s="170">
        <f>SUBTOTAL(103,B$4:B42)</f>
        <v>5</v>
      </c>
      <c r="B42" s="188"/>
      <c r="C42" s="186"/>
      <c r="D42" s="195">
        <f t="shared" si="0"/>
        <v>0</v>
      </c>
      <c r="E42" s="186">
        <f>SUM($D$3:D42)</f>
        <v>9897</v>
      </c>
      <c r="F42" s="150">
        <f t="shared" si="1"/>
        <v>5</v>
      </c>
    </row>
    <row r="43" spans="1:6" ht="19.5" hidden="1">
      <c r="A43" s="170">
        <f>SUBTOTAL(103,B$4:B43)</f>
        <v>5</v>
      </c>
      <c r="B43" s="188"/>
      <c r="C43" s="186"/>
      <c r="D43" s="195">
        <f t="shared" si="0"/>
        <v>0</v>
      </c>
      <c r="E43" s="186">
        <f>SUM($D$3:D43)</f>
        <v>9897</v>
      </c>
      <c r="F43" s="150">
        <f t="shared" si="1"/>
        <v>5</v>
      </c>
    </row>
    <row r="44" spans="1:6" ht="19.5" hidden="1">
      <c r="A44" s="170">
        <f>SUBTOTAL(103,B$4:B44)</f>
        <v>5</v>
      </c>
      <c r="B44" s="188"/>
      <c r="C44" s="186"/>
      <c r="D44" s="195">
        <f t="shared" si="0"/>
        <v>0</v>
      </c>
      <c r="E44" s="186">
        <f>SUM($D$3:D44)</f>
        <v>9897</v>
      </c>
      <c r="F44" s="150">
        <f t="shared" si="1"/>
        <v>5</v>
      </c>
    </row>
    <row r="45" spans="1:6" ht="19.5" hidden="1">
      <c r="A45" s="170">
        <f>SUBTOTAL(103,B$4:B45)</f>
        <v>5</v>
      </c>
      <c r="B45" s="188"/>
      <c r="C45" s="186"/>
      <c r="D45" s="195">
        <f t="shared" si="0"/>
        <v>0</v>
      </c>
      <c r="E45" s="186">
        <f>SUM($D$3:D45)</f>
        <v>9897</v>
      </c>
      <c r="F45" s="150">
        <f t="shared" si="1"/>
        <v>5</v>
      </c>
    </row>
    <row r="46" spans="1:6" ht="19.5" hidden="1">
      <c r="A46" s="170">
        <f>SUBTOTAL(103,B$4:B46)</f>
        <v>5</v>
      </c>
      <c r="B46" s="188"/>
      <c r="C46" s="186"/>
      <c r="D46" s="195">
        <f t="shared" si="0"/>
        <v>0</v>
      </c>
      <c r="E46" s="186">
        <f>SUM($D$3:D46)</f>
        <v>9897</v>
      </c>
      <c r="F46" s="150">
        <f t="shared" si="1"/>
        <v>5</v>
      </c>
    </row>
    <row r="47" spans="1:6" ht="19.5" hidden="1">
      <c r="A47" s="170">
        <f>SUBTOTAL(103,B$4:B47)</f>
        <v>5</v>
      </c>
      <c r="B47" s="188"/>
      <c r="C47" s="186"/>
      <c r="D47" s="195">
        <f t="shared" si="0"/>
        <v>0</v>
      </c>
      <c r="E47" s="186">
        <f>SUM($D$3:D47)</f>
        <v>9897</v>
      </c>
      <c r="F47" s="150">
        <f t="shared" si="1"/>
        <v>5</v>
      </c>
    </row>
    <row r="48" spans="1:6" ht="19.5" hidden="1">
      <c r="A48" s="170">
        <f>SUBTOTAL(103,B$4:B48)</f>
        <v>5</v>
      </c>
      <c r="B48" s="188"/>
      <c r="C48" s="186"/>
      <c r="D48" s="195">
        <f t="shared" si="0"/>
        <v>0</v>
      </c>
      <c r="E48" s="186">
        <f>SUM($D$3:D48)</f>
        <v>9897</v>
      </c>
      <c r="F48" s="150">
        <f t="shared" si="1"/>
        <v>5</v>
      </c>
    </row>
    <row r="49" spans="1:6" ht="19.5" hidden="1">
      <c r="A49" s="170">
        <f>SUBTOTAL(103,B$4:B49)</f>
        <v>5</v>
      </c>
      <c r="B49" s="188"/>
      <c r="C49" s="186"/>
      <c r="D49" s="195">
        <f t="shared" si="0"/>
        <v>0</v>
      </c>
      <c r="E49" s="186">
        <f>SUM($D$3:D49)</f>
        <v>9897</v>
      </c>
      <c r="F49" s="150">
        <f t="shared" si="1"/>
        <v>5</v>
      </c>
    </row>
    <row r="50" spans="1:6" ht="19.5" hidden="1">
      <c r="A50" s="170">
        <f>SUBTOTAL(103,B$4:B50)</f>
        <v>5</v>
      </c>
      <c r="B50" s="188"/>
      <c r="C50" s="186"/>
      <c r="D50" s="195">
        <f t="shared" si="0"/>
        <v>0</v>
      </c>
      <c r="E50" s="186">
        <f>SUM($D$3:D50)</f>
        <v>9897</v>
      </c>
      <c r="F50" s="150">
        <f t="shared" si="1"/>
        <v>5</v>
      </c>
    </row>
    <row r="51" spans="1:6" ht="19.5">
      <c r="A51" s="161"/>
      <c r="B51" s="152" t="s">
        <v>243</v>
      </c>
      <c r="C51" s="153">
        <f>SUM(C4:C50)</f>
        <v>9897</v>
      </c>
      <c r="D51" s="196"/>
      <c r="E51" s="192"/>
    </row>
    <row r="52" spans="1:6" ht="19.5">
      <c r="A52" s="515" t="s">
        <v>517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topLeftCell="A2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45892</v>
      </c>
    </row>
    <row r="2" spans="1:7" ht="31.5" customHeight="1">
      <c r="A2" s="514" t="s">
        <v>463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481</v>
      </c>
      <c r="C4" s="186">
        <v>460</v>
      </c>
      <c r="D4" s="147">
        <f>C4</f>
        <v>460</v>
      </c>
      <c r="E4" s="160">
        <f>SUM($D$3:D4)</f>
        <v>460</v>
      </c>
      <c r="F4" s="150">
        <f>A4</f>
        <v>1</v>
      </c>
    </row>
    <row r="5" spans="1:7">
      <c r="A5" s="170">
        <f>SUBTOTAL(103,B$4:B5)</f>
        <v>2</v>
      </c>
      <c r="B5" s="292" t="s">
        <v>482</v>
      </c>
      <c r="C5" s="186">
        <v>468</v>
      </c>
      <c r="D5" s="147">
        <f>C5</f>
        <v>468</v>
      </c>
      <c r="E5" s="160">
        <f>SUM($D$3:D5)</f>
        <v>928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483</v>
      </c>
      <c r="C6" s="186">
        <v>180</v>
      </c>
      <c r="D6" s="147">
        <f t="shared" ref="D6:D10" si="1">C6</f>
        <v>180</v>
      </c>
      <c r="E6" s="160">
        <f>SUM($D$3:D6)</f>
        <v>1108</v>
      </c>
      <c r="F6" s="150">
        <f t="shared" si="0"/>
        <v>3</v>
      </c>
    </row>
    <row r="7" spans="1:7">
      <c r="A7" s="170">
        <f>SUBTOTAL(103,B$4:B7)</f>
        <v>4</v>
      </c>
      <c r="B7" s="292" t="s">
        <v>478</v>
      </c>
      <c r="C7" s="186">
        <v>4284</v>
      </c>
      <c r="D7" s="147">
        <f t="shared" si="1"/>
        <v>4284</v>
      </c>
      <c r="E7" s="160">
        <f>SUM($D$3:D7)</f>
        <v>5392</v>
      </c>
      <c r="F7" s="150">
        <f t="shared" si="0"/>
        <v>4</v>
      </c>
    </row>
    <row r="8" spans="1:7">
      <c r="A8" s="170">
        <f>SUBTOTAL(103,B$4:B8)</f>
        <v>5</v>
      </c>
      <c r="B8" s="292" t="s">
        <v>484</v>
      </c>
      <c r="C8" s="186">
        <v>62000</v>
      </c>
      <c r="D8" s="147">
        <f t="shared" si="1"/>
        <v>62000</v>
      </c>
      <c r="E8" s="160">
        <f>SUM($D$3:D8)</f>
        <v>67392</v>
      </c>
      <c r="F8" s="150">
        <f t="shared" si="0"/>
        <v>5</v>
      </c>
    </row>
    <row r="9" spans="1:7">
      <c r="A9" s="170">
        <f>SUBTOTAL(103,B$4:B9)</f>
        <v>6</v>
      </c>
      <c r="B9" s="292" t="s">
        <v>485</v>
      </c>
      <c r="C9" s="186">
        <v>747</v>
      </c>
      <c r="D9" s="147">
        <f t="shared" si="1"/>
        <v>747</v>
      </c>
      <c r="E9" s="160">
        <f>SUM($D$3:D9)</f>
        <v>68139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477</v>
      </c>
      <c r="C10" s="186">
        <v>2800</v>
      </c>
      <c r="D10" s="147">
        <f t="shared" si="1"/>
        <v>2800</v>
      </c>
      <c r="E10" s="160">
        <f>SUM($D$3:D10)</f>
        <v>70939</v>
      </c>
      <c r="F10" s="150">
        <f t="shared" si="0"/>
        <v>7</v>
      </c>
      <c r="G10" s="23">
        <v>4284</v>
      </c>
    </row>
    <row r="11" spans="1:7" hidden="1">
      <c r="A11" s="170">
        <f>SUBTOTAL(103,B$4:B11)</f>
        <v>7</v>
      </c>
      <c r="B11" s="292"/>
      <c r="C11" s="186"/>
      <c r="D11" s="147">
        <f t="shared" ref="D11:D50" si="2">C11</f>
        <v>0</v>
      </c>
      <c r="E11" s="160">
        <f>SUM($D$3:D11)</f>
        <v>70939</v>
      </c>
      <c r="F11" s="150">
        <f t="shared" si="0"/>
        <v>7</v>
      </c>
      <c r="G11" s="23">
        <v>62000</v>
      </c>
    </row>
    <row r="12" spans="1:7" hidden="1">
      <c r="A12" s="170">
        <f>SUBTOTAL(103,B$4:B12)</f>
        <v>7</v>
      </c>
      <c r="B12" s="292"/>
      <c r="C12" s="186"/>
      <c r="D12" s="147">
        <f t="shared" si="2"/>
        <v>0</v>
      </c>
      <c r="E12" s="160">
        <f>SUM($D$3:D12)</f>
        <v>70939</v>
      </c>
      <c r="F12" s="150">
        <f t="shared" si="0"/>
        <v>7</v>
      </c>
      <c r="G12" s="23">
        <v>747</v>
      </c>
    </row>
    <row r="13" spans="1:7" hidden="1">
      <c r="A13" s="170">
        <f>SUBTOTAL(103,B$4:B13)</f>
        <v>7</v>
      </c>
      <c r="B13" s="187"/>
      <c r="C13" s="153"/>
      <c r="D13" s="147">
        <f t="shared" si="2"/>
        <v>0</v>
      </c>
      <c r="E13" s="160">
        <f>SUM($D$3:D13)</f>
        <v>70939</v>
      </c>
      <c r="F13" s="150">
        <f t="shared" si="0"/>
        <v>7</v>
      </c>
      <c r="G13" s="23">
        <v>0</v>
      </c>
    </row>
    <row r="14" spans="1:7" hidden="1">
      <c r="A14" s="170">
        <f>SUBTOTAL(103,B$4:B14)</f>
        <v>7</v>
      </c>
      <c r="B14" s="143"/>
      <c r="C14" s="186"/>
      <c r="D14" s="147">
        <f t="shared" si="2"/>
        <v>0</v>
      </c>
      <c r="E14" s="160">
        <f>SUM($D$3:D14)</f>
        <v>70939</v>
      </c>
      <c r="F14" s="150">
        <f t="shared" si="0"/>
        <v>7</v>
      </c>
    </row>
    <row r="15" spans="1:7" hidden="1">
      <c r="A15" s="170">
        <f>SUBTOTAL(103,B$4:B15)</f>
        <v>7</v>
      </c>
      <c r="B15" s="143"/>
      <c r="C15" s="186"/>
      <c r="D15" s="147">
        <f t="shared" si="2"/>
        <v>0</v>
      </c>
      <c r="E15" s="160">
        <f>SUM($D$3:D15)</f>
        <v>70939</v>
      </c>
      <c r="F15" s="150">
        <f t="shared" si="0"/>
        <v>7</v>
      </c>
    </row>
    <row r="16" spans="1:7" hidden="1">
      <c r="A16" s="170">
        <f>SUBTOTAL(103,B$4:B16)</f>
        <v>7</v>
      </c>
      <c r="B16" s="143"/>
      <c r="C16" s="186"/>
      <c r="D16" s="147">
        <f t="shared" si="2"/>
        <v>0</v>
      </c>
      <c r="E16" s="160">
        <f>SUM($D$3:D16)</f>
        <v>70939</v>
      </c>
      <c r="F16" s="150">
        <f t="shared" si="0"/>
        <v>7</v>
      </c>
    </row>
    <row r="17" spans="1:6" hidden="1">
      <c r="A17" s="170">
        <f>SUBTOTAL(103,B$4:B17)</f>
        <v>7</v>
      </c>
      <c r="B17" s="143"/>
      <c r="C17" s="186"/>
      <c r="D17" s="147">
        <f t="shared" si="2"/>
        <v>0</v>
      </c>
      <c r="E17" s="160">
        <f>SUM($D$3:D17)</f>
        <v>70939</v>
      </c>
      <c r="F17" s="150">
        <f t="shared" si="0"/>
        <v>7</v>
      </c>
    </row>
    <row r="18" spans="1:6" hidden="1">
      <c r="A18" s="170">
        <f>SUBTOTAL(103,B$4:B18)</f>
        <v>7</v>
      </c>
      <c r="B18" s="187"/>
      <c r="C18" s="153"/>
      <c r="D18" s="147">
        <f t="shared" si="2"/>
        <v>0</v>
      </c>
      <c r="E18" s="160">
        <f>SUM($D$3:D18)</f>
        <v>70939</v>
      </c>
      <c r="F18" s="150">
        <f t="shared" si="0"/>
        <v>7</v>
      </c>
    </row>
    <row r="19" spans="1:6" hidden="1">
      <c r="A19" s="170">
        <f>SUBTOTAL(103,B$4:B19)</f>
        <v>7</v>
      </c>
      <c r="B19" s="143"/>
      <c r="C19" s="186"/>
      <c r="D19" s="147">
        <f t="shared" si="2"/>
        <v>0</v>
      </c>
      <c r="E19" s="160">
        <f>SUM($D$3:D19)</f>
        <v>70939</v>
      </c>
      <c r="F19" s="150">
        <f t="shared" si="0"/>
        <v>7</v>
      </c>
    </row>
    <row r="20" spans="1:6" hidden="1">
      <c r="A20" s="170">
        <f>SUBTOTAL(103,B$4:B20)</f>
        <v>7</v>
      </c>
      <c r="B20" s="143"/>
      <c r="C20" s="186"/>
      <c r="D20" s="147">
        <f t="shared" si="2"/>
        <v>0</v>
      </c>
      <c r="E20" s="160">
        <f>SUM($D$3:D20)</f>
        <v>70939</v>
      </c>
      <c r="F20" s="150">
        <f t="shared" si="0"/>
        <v>7</v>
      </c>
    </row>
    <row r="21" spans="1:6" hidden="1">
      <c r="A21" s="170">
        <f>SUBTOTAL(103,B$4:B21)</f>
        <v>7</v>
      </c>
      <c r="B21" s="143"/>
      <c r="C21" s="186"/>
      <c r="D21" s="147">
        <f t="shared" si="2"/>
        <v>0</v>
      </c>
      <c r="E21" s="160">
        <f>SUM($D$3:D21)</f>
        <v>70939</v>
      </c>
      <c r="F21" s="150">
        <f t="shared" si="0"/>
        <v>7</v>
      </c>
    </row>
    <row r="22" spans="1:6" hidden="1">
      <c r="A22" s="170">
        <f>SUBTOTAL(103,B$4:B22)</f>
        <v>7</v>
      </c>
      <c r="B22" s="143"/>
      <c r="C22" s="186"/>
      <c r="D22" s="147">
        <f t="shared" si="2"/>
        <v>0</v>
      </c>
      <c r="E22" s="160">
        <f>SUM($D$3:D22)</f>
        <v>70939</v>
      </c>
      <c r="F22" s="150">
        <f t="shared" si="0"/>
        <v>7</v>
      </c>
    </row>
    <row r="23" spans="1:6" hidden="1">
      <c r="A23" s="170">
        <f>SUBTOTAL(103,B$4:B23)</f>
        <v>7</v>
      </c>
      <c r="B23" s="143"/>
      <c r="C23" s="186"/>
      <c r="D23" s="147">
        <f t="shared" si="2"/>
        <v>0</v>
      </c>
      <c r="E23" s="160">
        <f>SUM($D$3:D23)</f>
        <v>70939</v>
      </c>
      <c r="F23" s="150">
        <f t="shared" si="0"/>
        <v>7</v>
      </c>
    </row>
    <row r="24" spans="1:6" hidden="1">
      <c r="A24" s="170">
        <f>SUBTOTAL(103,B$4:B24)</f>
        <v>7</v>
      </c>
      <c r="B24" s="143"/>
      <c r="C24" s="186"/>
      <c r="D24" s="147">
        <f t="shared" si="2"/>
        <v>0</v>
      </c>
      <c r="E24" s="160">
        <f>SUM($D$3:D24)</f>
        <v>70939</v>
      </c>
      <c r="F24" s="150">
        <f t="shared" si="0"/>
        <v>7</v>
      </c>
    </row>
    <row r="25" spans="1:6" hidden="1">
      <c r="A25" s="170">
        <f>SUBTOTAL(103,B$4:B25)</f>
        <v>7</v>
      </c>
      <c r="B25" s="143"/>
      <c r="C25" s="186"/>
      <c r="D25" s="147">
        <f t="shared" si="2"/>
        <v>0</v>
      </c>
      <c r="E25" s="160">
        <f>SUM($D$3:D25)</f>
        <v>70939</v>
      </c>
      <c r="F25" s="150">
        <f t="shared" si="0"/>
        <v>7</v>
      </c>
    </row>
    <row r="26" spans="1:6" hidden="1">
      <c r="A26" s="170">
        <f>SUBTOTAL(103,B$4:B26)</f>
        <v>7</v>
      </c>
      <c r="B26" s="376"/>
      <c r="C26" s="186"/>
      <c r="D26" s="147">
        <f t="shared" si="2"/>
        <v>0</v>
      </c>
      <c r="E26" s="160">
        <f>SUM($D$3:D26)</f>
        <v>70939</v>
      </c>
      <c r="F26" s="150">
        <f>A26</f>
        <v>7</v>
      </c>
    </row>
    <row r="27" spans="1:6" hidden="1">
      <c r="A27" s="170">
        <f>SUBTOTAL(103,B$4:B27)</f>
        <v>7</v>
      </c>
      <c r="B27" s="383"/>
      <c r="C27" s="186"/>
      <c r="D27" s="147">
        <f t="shared" si="2"/>
        <v>0</v>
      </c>
      <c r="E27" s="160">
        <f>SUM($D$3:D27)</f>
        <v>70939</v>
      </c>
      <c r="F27" s="150">
        <f>A27</f>
        <v>7</v>
      </c>
    </row>
    <row r="28" spans="1:6" hidden="1">
      <c r="A28" s="170">
        <f>SUBTOTAL(103,B$4:B28)</f>
        <v>7</v>
      </c>
      <c r="B28" s="384"/>
      <c r="C28" s="186"/>
      <c r="D28" s="147">
        <f t="shared" si="2"/>
        <v>0</v>
      </c>
      <c r="E28" s="160">
        <f>SUM($D$3:D28)</f>
        <v>70939</v>
      </c>
      <c r="F28" s="150">
        <f t="shared" ref="F28:F49" si="3">A28</f>
        <v>7</v>
      </c>
    </row>
    <row r="29" spans="1:6" hidden="1">
      <c r="A29" s="170">
        <f>SUBTOTAL(103,B$4:B29)</f>
        <v>7</v>
      </c>
      <c r="B29" s="384"/>
      <c r="C29" s="186"/>
      <c r="D29" s="147">
        <f t="shared" si="2"/>
        <v>0</v>
      </c>
      <c r="E29" s="160">
        <f>SUM($D$3:D29)</f>
        <v>70939</v>
      </c>
      <c r="F29" s="150">
        <f t="shared" si="3"/>
        <v>7</v>
      </c>
    </row>
    <row r="30" spans="1:6" hidden="1">
      <c r="A30" s="170">
        <f>SUBTOTAL(103,B$4:B30)</f>
        <v>7</v>
      </c>
      <c r="B30" s="384"/>
      <c r="C30" s="186"/>
      <c r="D30" s="147">
        <f t="shared" si="2"/>
        <v>0</v>
      </c>
      <c r="E30" s="160">
        <f>SUM($D$3:D30)</f>
        <v>70939</v>
      </c>
      <c r="F30" s="150">
        <f t="shared" si="3"/>
        <v>7</v>
      </c>
    </row>
    <row r="31" spans="1:6" hidden="1">
      <c r="A31" s="170">
        <f>SUBTOTAL(103,B$4:B31)</f>
        <v>7</v>
      </c>
      <c r="B31" s="384"/>
      <c r="C31" s="186"/>
      <c r="D31" s="147">
        <f t="shared" si="2"/>
        <v>0</v>
      </c>
      <c r="E31" s="160">
        <f>SUM($D$3:D31)</f>
        <v>70939</v>
      </c>
      <c r="F31" s="150">
        <f t="shared" si="3"/>
        <v>7</v>
      </c>
    </row>
    <row r="32" spans="1:6" hidden="1">
      <c r="A32" s="170">
        <f>SUBTOTAL(103,B$4:B32)</f>
        <v>7</v>
      </c>
      <c r="B32" s="384"/>
      <c r="C32" s="186"/>
      <c r="D32" s="147">
        <f t="shared" si="2"/>
        <v>0</v>
      </c>
      <c r="E32" s="160">
        <f>SUM($D$3:D32)</f>
        <v>70939</v>
      </c>
      <c r="F32" s="150">
        <f t="shared" si="3"/>
        <v>7</v>
      </c>
    </row>
    <row r="33" spans="1:6" hidden="1">
      <c r="A33" s="170">
        <f>SUBTOTAL(103,B$4:B33)</f>
        <v>7</v>
      </c>
      <c r="B33" s="384"/>
      <c r="C33" s="186"/>
      <c r="D33" s="147">
        <f t="shared" si="2"/>
        <v>0</v>
      </c>
      <c r="E33" s="160">
        <f>SUM($D$3:D33)</f>
        <v>70939</v>
      </c>
      <c r="F33" s="150">
        <f t="shared" si="3"/>
        <v>7</v>
      </c>
    </row>
    <row r="34" spans="1:6" hidden="1">
      <c r="A34" s="170">
        <f>SUBTOTAL(103,B$4:B34)</f>
        <v>7</v>
      </c>
      <c r="B34" s="384"/>
      <c r="C34" s="186"/>
      <c r="D34" s="147">
        <f t="shared" si="2"/>
        <v>0</v>
      </c>
      <c r="E34" s="160">
        <f>SUM($D$3:D34)</f>
        <v>70939</v>
      </c>
      <c r="F34" s="150">
        <f t="shared" si="3"/>
        <v>7</v>
      </c>
    </row>
    <row r="35" spans="1:6" hidden="1">
      <c r="A35" s="170">
        <f>SUBTOTAL(103,B$4:B35)</f>
        <v>7</v>
      </c>
      <c r="B35" s="384"/>
      <c r="C35" s="186"/>
      <c r="D35" s="147">
        <f t="shared" si="2"/>
        <v>0</v>
      </c>
      <c r="E35" s="160">
        <f>SUM($D$3:D35)</f>
        <v>70939</v>
      </c>
      <c r="F35" s="150">
        <f t="shared" si="3"/>
        <v>7</v>
      </c>
    </row>
    <row r="36" spans="1:6" hidden="1">
      <c r="A36" s="170">
        <f>SUBTOTAL(103,B$4:B36)</f>
        <v>7</v>
      </c>
      <c r="B36" s="384"/>
      <c r="C36" s="186"/>
      <c r="D36" s="147">
        <f t="shared" si="2"/>
        <v>0</v>
      </c>
      <c r="E36" s="160">
        <f>SUM($D$3:D36)</f>
        <v>70939</v>
      </c>
      <c r="F36" s="150">
        <f t="shared" si="3"/>
        <v>7</v>
      </c>
    </row>
    <row r="37" spans="1:6" hidden="1">
      <c r="A37" s="170">
        <f>SUBTOTAL(103,B$4:B37)</f>
        <v>7</v>
      </c>
      <c r="B37" s="384"/>
      <c r="C37" s="186"/>
      <c r="D37" s="147">
        <f t="shared" si="2"/>
        <v>0</v>
      </c>
      <c r="E37" s="160">
        <f>SUM($D$3:D37)</f>
        <v>70939</v>
      </c>
      <c r="F37" s="150">
        <f t="shared" si="3"/>
        <v>7</v>
      </c>
    </row>
    <row r="38" spans="1:6" hidden="1">
      <c r="A38" s="170">
        <f>SUBTOTAL(103,B$4:B38)</f>
        <v>7</v>
      </c>
      <c r="B38" s="384"/>
      <c r="C38" s="186"/>
      <c r="D38" s="147">
        <f t="shared" si="2"/>
        <v>0</v>
      </c>
      <c r="E38" s="160">
        <f>SUM($D$3:D38)</f>
        <v>70939</v>
      </c>
      <c r="F38" s="150">
        <f t="shared" si="3"/>
        <v>7</v>
      </c>
    </row>
    <row r="39" spans="1:6" hidden="1">
      <c r="A39" s="170">
        <f>SUBTOTAL(103,B$4:B39)</f>
        <v>7</v>
      </c>
      <c r="B39" s="384"/>
      <c r="C39" s="186"/>
      <c r="D39" s="147">
        <f t="shared" si="2"/>
        <v>0</v>
      </c>
      <c r="E39" s="160">
        <f>SUM($D$3:D39)</f>
        <v>70939</v>
      </c>
      <c r="F39" s="150">
        <f t="shared" si="3"/>
        <v>7</v>
      </c>
    </row>
    <row r="40" spans="1:6" hidden="1">
      <c r="A40" s="170">
        <f>SUBTOTAL(103,B$4:B40)</f>
        <v>7</v>
      </c>
      <c r="B40" s="384"/>
      <c r="C40" s="186"/>
      <c r="D40" s="147">
        <f t="shared" si="2"/>
        <v>0</v>
      </c>
      <c r="E40" s="160">
        <f>SUM($D$3:D40)</f>
        <v>70939</v>
      </c>
      <c r="F40" s="150">
        <f t="shared" si="3"/>
        <v>7</v>
      </c>
    </row>
    <row r="41" spans="1:6" hidden="1">
      <c r="A41" s="170">
        <f>SUBTOTAL(103,B$4:B41)</f>
        <v>7</v>
      </c>
      <c r="B41" s="384"/>
      <c r="C41" s="186"/>
      <c r="D41" s="147">
        <f t="shared" si="2"/>
        <v>0</v>
      </c>
      <c r="E41" s="160">
        <f>SUM($D$3:D41)</f>
        <v>70939</v>
      </c>
      <c r="F41" s="150">
        <f t="shared" si="3"/>
        <v>7</v>
      </c>
    </row>
    <row r="42" spans="1:6" hidden="1">
      <c r="A42" s="170">
        <f>SUBTOTAL(103,B$4:B42)</f>
        <v>7</v>
      </c>
      <c r="B42" s="384"/>
      <c r="C42" s="186"/>
      <c r="D42" s="147">
        <f t="shared" si="2"/>
        <v>0</v>
      </c>
      <c r="E42" s="160">
        <f>SUM($D$3:D42)</f>
        <v>70939</v>
      </c>
      <c r="F42" s="150">
        <f t="shared" si="3"/>
        <v>7</v>
      </c>
    </row>
    <row r="43" spans="1:6" hidden="1">
      <c r="A43" s="170">
        <f>SUBTOTAL(103,B$4:B43)</f>
        <v>7</v>
      </c>
      <c r="B43" s="384"/>
      <c r="C43" s="186"/>
      <c r="D43" s="147">
        <f t="shared" si="2"/>
        <v>0</v>
      </c>
      <c r="E43" s="160">
        <f>SUM($D$3:D43)</f>
        <v>70939</v>
      </c>
      <c r="F43" s="150">
        <f t="shared" si="3"/>
        <v>7</v>
      </c>
    </row>
    <row r="44" spans="1:6" hidden="1">
      <c r="A44" s="170">
        <f>SUBTOTAL(103,B$4:B44)</f>
        <v>7</v>
      </c>
      <c r="B44" s="384"/>
      <c r="C44" s="186"/>
      <c r="D44" s="147">
        <f t="shared" si="2"/>
        <v>0</v>
      </c>
      <c r="E44" s="160">
        <f>SUM($D$3:D44)</f>
        <v>70939</v>
      </c>
      <c r="F44" s="150">
        <f t="shared" si="3"/>
        <v>7</v>
      </c>
    </row>
    <row r="45" spans="1:6" hidden="1">
      <c r="A45" s="170">
        <f>SUBTOTAL(103,B$4:B45)</f>
        <v>7</v>
      </c>
      <c r="B45" s="384"/>
      <c r="C45" s="186"/>
      <c r="D45" s="147">
        <f t="shared" si="2"/>
        <v>0</v>
      </c>
      <c r="E45" s="160">
        <f>SUM($D$3:D45)</f>
        <v>70939</v>
      </c>
      <c r="F45" s="150">
        <f t="shared" si="3"/>
        <v>7</v>
      </c>
    </row>
    <row r="46" spans="1:6" hidden="1">
      <c r="A46" s="170">
        <f>SUBTOTAL(103,B$4:B46)</f>
        <v>7</v>
      </c>
      <c r="B46" s="384"/>
      <c r="C46" s="186"/>
      <c r="D46" s="147">
        <f t="shared" si="2"/>
        <v>0</v>
      </c>
      <c r="E46" s="160">
        <f>SUM($D$3:D46)</f>
        <v>70939</v>
      </c>
      <c r="F46" s="150">
        <f t="shared" si="3"/>
        <v>7</v>
      </c>
    </row>
    <row r="47" spans="1:6" hidden="1">
      <c r="A47" s="170">
        <f>SUBTOTAL(103,B$4:B47)</f>
        <v>7</v>
      </c>
      <c r="B47" s="384"/>
      <c r="C47" s="186"/>
      <c r="D47" s="147">
        <f t="shared" si="2"/>
        <v>0</v>
      </c>
      <c r="E47" s="160">
        <f>SUM($D$3:D47)</f>
        <v>70939</v>
      </c>
      <c r="F47" s="150">
        <f t="shared" si="3"/>
        <v>7</v>
      </c>
    </row>
    <row r="48" spans="1:6" hidden="1">
      <c r="A48" s="170">
        <f>SUBTOTAL(103,B$4:B48)</f>
        <v>7</v>
      </c>
      <c r="B48" s="384"/>
      <c r="C48" s="186"/>
      <c r="D48" s="147">
        <f t="shared" si="2"/>
        <v>0</v>
      </c>
      <c r="E48" s="160">
        <f>SUM($D$3:D48)</f>
        <v>70939</v>
      </c>
      <c r="F48" s="150">
        <f t="shared" si="3"/>
        <v>7</v>
      </c>
    </row>
    <row r="49" spans="1:6" hidden="1">
      <c r="A49" s="170">
        <f>SUBTOTAL(103,B$4:B49)</f>
        <v>7</v>
      </c>
      <c r="B49" s="384"/>
      <c r="C49" s="186"/>
      <c r="D49" s="147">
        <f t="shared" si="2"/>
        <v>0</v>
      </c>
      <c r="E49" s="160">
        <f>SUM($D$3:D49)</f>
        <v>70939</v>
      </c>
      <c r="F49" s="150">
        <f t="shared" si="3"/>
        <v>7</v>
      </c>
    </row>
    <row r="50" spans="1:6" hidden="1">
      <c r="A50" s="170">
        <f>SUBTOTAL(103,B$4:B50)</f>
        <v>7</v>
      </c>
      <c r="B50" s="143"/>
      <c r="C50" s="186"/>
      <c r="D50" s="147">
        <f t="shared" si="2"/>
        <v>0</v>
      </c>
      <c r="E50" s="160">
        <f>SUM($D$3:D50)</f>
        <v>70939</v>
      </c>
      <c r="F50" s="150">
        <f>A50</f>
        <v>7</v>
      </c>
    </row>
    <row r="51" spans="1:6">
      <c r="A51" s="161"/>
      <c r="B51" s="152" t="s">
        <v>243</v>
      </c>
      <c r="C51" s="153">
        <f>SUM(C4:C50)</f>
        <v>70939</v>
      </c>
    </row>
    <row r="52" spans="1:6">
      <c r="A52" s="511" t="s">
        <v>518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topLeftCell="A2" zoomScaleNormal="100" workbookViewId="0">
      <selection activeCell="B9" sqref="B9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45893</v>
      </c>
    </row>
    <row r="2" spans="1:6" ht="33" customHeight="1">
      <c r="A2" s="514" t="s">
        <v>464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229</v>
      </c>
      <c r="C4" s="186">
        <v>13094</v>
      </c>
      <c r="D4" s="147">
        <f>C4</f>
        <v>13094</v>
      </c>
      <c r="E4" s="167">
        <f>SUM($D$3:D4)</f>
        <v>13094</v>
      </c>
      <c r="F4" s="168">
        <f>A4</f>
        <v>1</v>
      </c>
    </row>
    <row r="5" spans="1:6" ht="19.5">
      <c r="A5" s="170">
        <f>SUBTOTAL(103,B$4:B5)</f>
        <v>2</v>
      </c>
      <c r="B5" s="143" t="s">
        <v>486</v>
      </c>
      <c r="C5" s="186">
        <v>1120</v>
      </c>
      <c r="D5" s="147">
        <f t="shared" ref="D5:D50" si="0">C5</f>
        <v>1120</v>
      </c>
      <c r="E5" s="167">
        <f>SUM($D$3:D5)</f>
        <v>14214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476</v>
      </c>
      <c r="C6" s="186">
        <v>2200</v>
      </c>
      <c r="D6" s="147">
        <f t="shared" si="0"/>
        <v>2200</v>
      </c>
      <c r="E6" s="167">
        <f>SUM($D$3:D6)</f>
        <v>16414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487</v>
      </c>
      <c r="C7" s="186">
        <v>2250</v>
      </c>
      <c r="D7" s="147">
        <f t="shared" si="0"/>
        <v>2250</v>
      </c>
      <c r="E7" s="167">
        <f>SUM($D$3:D7)</f>
        <v>18664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488</v>
      </c>
      <c r="C8" s="186">
        <v>3256</v>
      </c>
      <c r="D8" s="147">
        <f>C8</f>
        <v>3256</v>
      </c>
      <c r="E8" s="167">
        <f>SUM($D$3:D8)</f>
        <v>21920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474</v>
      </c>
      <c r="C9" s="186">
        <v>6048</v>
      </c>
      <c r="D9" s="147">
        <f t="shared" si="0"/>
        <v>6048</v>
      </c>
      <c r="E9" s="167">
        <f>SUM($D$3:D9)</f>
        <v>27968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478</v>
      </c>
      <c r="C10" s="186">
        <v>9593</v>
      </c>
      <c r="D10" s="147">
        <f t="shared" si="0"/>
        <v>9593</v>
      </c>
      <c r="E10" s="167">
        <f>SUM($D$3:D10)</f>
        <v>37561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501</v>
      </c>
      <c r="C11" s="186">
        <v>540</v>
      </c>
      <c r="D11" s="147">
        <f t="shared" si="0"/>
        <v>540</v>
      </c>
      <c r="E11" s="167">
        <f>SUM($D$3:D11)</f>
        <v>38101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502</v>
      </c>
      <c r="C12" s="186">
        <v>280</v>
      </c>
      <c r="D12" s="147">
        <f t="shared" si="0"/>
        <v>280</v>
      </c>
      <c r="E12" s="167">
        <f>SUM($D$3:D12)</f>
        <v>38381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201</v>
      </c>
      <c r="C13" s="186">
        <v>7000</v>
      </c>
      <c r="D13" s="147">
        <f t="shared" si="0"/>
        <v>7000</v>
      </c>
      <c r="E13" s="167">
        <f>SUM($D$3:D13)</f>
        <v>45381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477</v>
      </c>
      <c r="C14" s="186">
        <v>5300</v>
      </c>
      <c r="D14" s="147">
        <f t="shared" si="0"/>
        <v>5300</v>
      </c>
      <c r="E14" s="167">
        <f>SUM($D$3:D14)</f>
        <v>50681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50681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50681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50681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50681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50681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50681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50681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50681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50681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50681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50681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50681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50681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50681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50681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50681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50681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50681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50681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50681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50681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50681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50681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50681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50681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50681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50681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50681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50681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50681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50681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50681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50681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50681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50681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50681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50681</v>
      </c>
    </row>
    <row r="52" spans="1:6" ht="19.5">
      <c r="A52" s="511" t="s">
        <v>519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45894</v>
      </c>
    </row>
    <row r="2" spans="1:6" ht="29.25" customHeight="1">
      <c r="A2" s="514" t="s">
        <v>465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229</v>
      </c>
      <c r="C4" s="186">
        <v>4594</v>
      </c>
      <c r="D4" s="147">
        <f>C4</f>
        <v>4594</v>
      </c>
      <c r="E4" s="160">
        <f>SUM($D$3:D4)</f>
        <v>4594</v>
      </c>
      <c r="F4" s="150">
        <f>A4</f>
        <v>1</v>
      </c>
    </row>
    <row r="5" spans="1:6">
      <c r="A5" s="170">
        <f>SUBTOTAL(103,B$4:B5)</f>
        <v>2</v>
      </c>
      <c r="B5" s="143" t="s">
        <v>487</v>
      </c>
      <c r="C5" s="186">
        <v>2250</v>
      </c>
      <c r="D5" s="147">
        <f t="shared" ref="D5:D50" si="0">C5</f>
        <v>2250</v>
      </c>
      <c r="E5" s="160">
        <f>SUM($D$3:D5)</f>
        <v>6844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476</v>
      </c>
      <c r="C6" s="186">
        <v>2452</v>
      </c>
      <c r="D6" s="147">
        <f t="shared" si="0"/>
        <v>2452</v>
      </c>
      <c r="E6" s="160">
        <f>SUM($D$3:D6)</f>
        <v>9296</v>
      </c>
      <c r="F6" s="150">
        <f t="shared" si="1"/>
        <v>3</v>
      </c>
    </row>
    <row r="7" spans="1:6">
      <c r="A7" s="170">
        <f>SUBTOTAL(103,B$4:B7)</f>
        <v>4</v>
      </c>
      <c r="B7" s="143" t="s">
        <v>478</v>
      </c>
      <c r="C7" s="186">
        <v>6138</v>
      </c>
      <c r="D7" s="147">
        <f t="shared" si="0"/>
        <v>6138</v>
      </c>
      <c r="E7" s="160">
        <f>SUM($D$3:D7)</f>
        <v>15434</v>
      </c>
      <c r="F7" s="150">
        <f t="shared" si="1"/>
        <v>4</v>
      </c>
    </row>
    <row r="8" spans="1:6">
      <c r="A8" s="170">
        <f>SUBTOTAL(103,B$4:B8)</f>
        <v>5</v>
      </c>
      <c r="B8" s="143" t="s">
        <v>503</v>
      </c>
      <c r="C8" s="186">
        <v>680</v>
      </c>
      <c r="D8" s="147">
        <f t="shared" si="0"/>
        <v>680</v>
      </c>
      <c r="E8" s="160">
        <f>SUM($D$3:D8)</f>
        <v>16114</v>
      </c>
      <c r="F8" s="150">
        <f t="shared" si="1"/>
        <v>5</v>
      </c>
    </row>
    <row r="9" spans="1:6">
      <c r="A9" s="170">
        <f>SUBTOTAL(103,B$4:B9)</f>
        <v>6</v>
      </c>
      <c r="B9" s="297" t="s">
        <v>480</v>
      </c>
      <c r="C9" s="186">
        <v>1410</v>
      </c>
      <c r="D9" s="147">
        <f t="shared" si="0"/>
        <v>1410</v>
      </c>
      <c r="E9" s="160">
        <f>SUM($D$3:D9)</f>
        <v>17524</v>
      </c>
      <c r="F9" s="150">
        <f t="shared" si="1"/>
        <v>6</v>
      </c>
    </row>
    <row r="10" spans="1:6">
      <c r="A10" s="170">
        <f>SUBTOTAL(103,B$4:B10)</f>
        <v>7</v>
      </c>
      <c r="B10" s="143" t="s">
        <v>477</v>
      </c>
      <c r="C10" s="186">
        <v>5100</v>
      </c>
      <c r="D10" s="147">
        <f t="shared" si="0"/>
        <v>5100</v>
      </c>
      <c r="E10" s="160">
        <f>SUM($D$3:D10)</f>
        <v>22624</v>
      </c>
      <c r="F10" s="150">
        <f t="shared" si="1"/>
        <v>7</v>
      </c>
    </row>
    <row r="11" spans="1:6" hidden="1">
      <c r="A11" s="170">
        <f>SUBTOTAL(103,B$4:B11)</f>
        <v>7</v>
      </c>
      <c r="B11" s="143"/>
      <c r="C11" s="186"/>
      <c r="D11" s="169">
        <f t="shared" si="0"/>
        <v>0</v>
      </c>
      <c r="E11" s="160">
        <f>SUM($D$3:D11)</f>
        <v>22624</v>
      </c>
      <c r="F11" s="150">
        <f t="shared" si="1"/>
        <v>7</v>
      </c>
    </row>
    <row r="12" spans="1:6" hidden="1">
      <c r="A12" s="170">
        <f>SUBTOTAL(103,B$4:B12)</f>
        <v>7</v>
      </c>
      <c r="B12" s="143"/>
      <c r="C12" s="186"/>
      <c r="D12" s="169">
        <f t="shared" si="0"/>
        <v>0</v>
      </c>
      <c r="E12" s="160">
        <f>SUM($D$3:D12)</f>
        <v>22624</v>
      </c>
      <c r="F12" s="150">
        <f t="shared" si="1"/>
        <v>7</v>
      </c>
    </row>
    <row r="13" spans="1:6" hidden="1">
      <c r="A13" s="170">
        <f>SUBTOTAL(103,B$4:B13)</f>
        <v>7</v>
      </c>
      <c r="B13" s="143"/>
      <c r="C13" s="186"/>
      <c r="D13" s="169">
        <f t="shared" si="0"/>
        <v>0</v>
      </c>
      <c r="E13" s="160">
        <f>SUM($D$3:D13)</f>
        <v>22624</v>
      </c>
      <c r="F13" s="150">
        <f t="shared" si="1"/>
        <v>7</v>
      </c>
    </row>
    <row r="14" spans="1:6" hidden="1">
      <c r="A14" s="170">
        <f>SUBTOTAL(103,B$4:B14)</f>
        <v>7</v>
      </c>
      <c r="B14" s="143"/>
      <c r="C14" s="186"/>
      <c r="D14" s="169">
        <f t="shared" si="0"/>
        <v>0</v>
      </c>
      <c r="E14" s="160">
        <f>SUM($D$3:D14)</f>
        <v>22624</v>
      </c>
      <c r="F14" s="150">
        <f t="shared" si="1"/>
        <v>7</v>
      </c>
    </row>
    <row r="15" spans="1:6" hidden="1">
      <c r="A15" s="170">
        <f>SUBTOTAL(103,B$4:B15)</f>
        <v>7</v>
      </c>
      <c r="B15" s="143"/>
      <c r="C15" s="186"/>
      <c r="D15" s="169">
        <f t="shared" si="0"/>
        <v>0</v>
      </c>
      <c r="E15" s="160">
        <f>SUM($D$3:D15)</f>
        <v>22624</v>
      </c>
      <c r="F15" s="150">
        <f t="shared" si="1"/>
        <v>7</v>
      </c>
    </row>
    <row r="16" spans="1:6" hidden="1">
      <c r="A16" s="170">
        <f>SUBTOTAL(103,B$4:B16)</f>
        <v>7</v>
      </c>
      <c r="B16" s="143"/>
      <c r="C16" s="186"/>
      <c r="D16" s="169">
        <f t="shared" si="0"/>
        <v>0</v>
      </c>
      <c r="E16" s="160">
        <f>SUM($D$3:D16)</f>
        <v>22624</v>
      </c>
      <c r="F16" s="150">
        <f t="shared" si="1"/>
        <v>7</v>
      </c>
    </row>
    <row r="17" spans="1:6" hidden="1">
      <c r="A17" s="170">
        <f>SUBTOTAL(103,B$4:B17)</f>
        <v>7</v>
      </c>
      <c r="B17" s="143"/>
      <c r="C17" s="186"/>
      <c r="D17" s="169">
        <f t="shared" si="0"/>
        <v>0</v>
      </c>
      <c r="E17" s="160">
        <f>SUM($D$3:D17)</f>
        <v>22624</v>
      </c>
      <c r="F17" s="150">
        <f t="shared" si="1"/>
        <v>7</v>
      </c>
    </row>
    <row r="18" spans="1:6" hidden="1">
      <c r="A18" s="170">
        <f>SUBTOTAL(103,B$4:B18)</f>
        <v>7</v>
      </c>
      <c r="B18" s="143"/>
      <c r="C18" s="186"/>
      <c r="D18" s="169">
        <f t="shared" si="0"/>
        <v>0</v>
      </c>
      <c r="E18" s="160">
        <f>SUM($D$3:D18)</f>
        <v>22624</v>
      </c>
      <c r="F18" s="150">
        <f t="shared" si="1"/>
        <v>7</v>
      </c>
    </row>
    <row r="19" spans="1:6" hidden="1">
      <c r="A19" s="170">
        <f>SUBTOTAL(103,B$4:B19)</f>
        <v>7</v>
      </c>
      <c r="B19" s="143"/>
      <c r="C19" s="186"/>
      <c r="D19" s="169">
        <f t="shared" si="0"/>
        <v>0</v>
      </c>
      <c r="E19" s="160">
        <f>SUM($D$3:D19)</f>
        <v>22624</v>
      </c>
      <c r="F19" s="150">
        <f t="shared" si="1"/>
        <v>7</v>
      </c>
    </row>
    <row r="20" spans="1:6" hidden="1">
      <c r="A20" s="170">
        <f>SUBTOTAL(103,B$4:B20)</f>
        <v>7</v>
      </c>
      <c r="B20" s="143"/>
      <c r="C20" s="186"/>
      <c r="D20" s="169">
        <f t="shared" si="0"/>
        <v>0</v>
      </c>
      <c r="E20" s="160">
        <f>SUM($D$3:D20)</f>
        <v>22624</v>
      </c>
      <c r="F20" s="150">
        <f t="shared" si="1"/>
        <v>7</v>
      </c>
    </row>
    <row r="21" spans="1:6" hidden="1">
      <c r="A21" s="170">
        <f>SUBTOTAL(103,B$4:B21)</f>
        <v>7</v>
      </c>
      <c r="B21" s="233"/>
      <c r="C21" s="186"/>
      <c r="D21" s="169">
        <f t="shared" si="0"/>
        <v>0</v>
      </c>
      <c r="E21" s="160">
        <f>SUM($D$3:D21)</f>
        <v>22624</v>
      </c>
      <c r="F21" s="150">
        <f t="shared" si="1"/>
        <v>7</v>
      </c>
    </row>
    <row r="22" spans="1:6" hidden="1">
      <c r="A22" s="170">
        <f>SUBTOTAL(103,B$4:B22)</f>
        <v>7</v>
      </c>
      <c r="B22" s="233"/>
      <c r="C22" s="186"/>
      <c r="D22" s="169">
        <f t="shared" si="0"/>
        <v>0</v>
      </c>
      <c r="E22" s="160">
        <f>SUM($D$3:D22)</f>
        <v>22624</v>
      </c>
      <c r="F22" s="150">
        <f t="shared" si="1"/>
        <v>7</v>
      </c>
    </row>
    <row r="23" spans="1:6" hidden="1">
      <c r="A23" s="170">
        <f>SUBTOTAL(103,B$4:B23)</f>
        <v>7</v>
      </c>
      <c r="B23" s="384"/>
      <c r="C23" s="186"/>
      <c r="D23" s="169">
        <f t="shared" si="0"/>
        <v>0</v>
      </c>
      <c r="E23" s="160">
        <f>SUM($D$3:D23)</f>
        <v>22624</v>
      </c>
      <c r="F23" s="150">
        <f t="shared" si="1"/>
        <v>7</v>
      </c>
    </row>
    <row r="24" spans="1:6" hidden="1">
      <c r="A24" s="170">
        <f>SUBTOTAL(103,B$4:B24)</f>
        <v>7</v>
      </c>
      <c r="B24" s="384"/>
      <c r="C24" s="186"/>
      <c r="D24" s="169">
        <f t="shared" si="0"/>
        <v>0</v>
      </c>
      <c r="E24" s="160">
        <f>SUM($D$3:D24)</f>
        <v>22624</v>
      </c>
      <c r="F24" s="150">
        <f t="shared" si="1"/>
        <v>7</v>
      </c>
    </row>
    <row r="25" spans="1:6" hidden="1">
      <c r="A25" s="170">
        <f>SUBTOTAL(103,B$4:B25)</f>
        <v>7</v>
      </c>
      <c r="B25" s="384"/>
      <c r="C25" s="186"/>
      <c r="D25" s="169">
        <f t="shared" si="0"/>
        <v>0</v>
      </c>
      <c r="E25" s="160">
        <f>SUM($D$3:D25)</f>
        <v>22624</v>
      </c>
      <c r="F25" s="150">
        <f t="shared" si="1"/>
        <v>7</v>
      </c>
    </row>
    <row r="26" spans="1:6" hidden="1">
      <c r="A26" s="170">
        <f>SUBTOTAL(103,B$4:B26)</f>
        <v>7</v>
      </c>
      <c r="B26" s="384"/>
      <c r="C26" s="186"/>
      <c r="D26" s="169">
        <f t="shared" si="0"/>
        <v>0</v>
      </c>
      <c r="E26" s="160">
        <f>SUM($D$3:D26)</f>
        <v>22624</v>
      </c>
      <c r="F26" s="150">
        <f t="shared" si="1"/>
        <v>7</v>
      </c>
    </row>
    <row r="27" spans="1:6" hidden="1">
      <c r="A27" s="170">
        <f>SUBTOTAL(103,B$4:B27)</f>
        <v>7</v>
      </c>
      <c r="B27" s="384"/>
      <c r="C27" s="186"/>
      <c r="D27" s="169">
        <f t="shared" si="0"/>
        <v>0</v>
      </c>
      <c r="E27" s="160">
        <f>SUM($D$3:D27)</f>
        <v>22624</v>
      </c>
      <c r="F27" s="150">
        <f t="shared" si="1"/>
        <v>7</v>
      </c>
    </row>
    <row r="28" spans="1:6" hidden="1">
      <c r="A28" s="170">
        <f>SUBTOTAL(103,B$4:B28)</f>
        <v>7</v>
      </c>
      <c r="B28" s="384"/>
      <c r="C28" s="186"/>
      <c r="D28" s="169">
        <f t="shared" si="0"/>
        <v>0</v>
      </c>
      <c r="E28" s="160">
        <f>SUM($D$3:D28)</f>
        <v>22624</v>
      </c>
      <c r="F28" s="150">
        <f t="shared" si="1"/>
        <v>7</v>
      </c>
    </row>
    <row r="29" spans="1:6" hidden="1">
      <c r="A29" s="170">
        <f>SUBTOTAL(103,B$4:B29)</f>
        <v>7</v>
      </c>
      <c r="B29" s="384"/>
      <c r="C29" s="186"/>
      <c r="D29" s="169">
        <f t="shared" si="0"/>
        <v>0</v>
      </c>
      <c r="E29" s="160">
        <f>SUM($D$3:D29)</f>
        <v>22624</v>
      </c>
      <c r="F29" s="150">
        <f t="shared" si="1"/>
        <v>7</v>
      </c>
    </row>
    <row r="30" spans="1:6" hidden="1">
      <c r="A30" s="170">
        <f>SUBTOTAL(103,B$4:B30)</f>
        <v>7</v>
      </c>
      <c r="B30" s="384"/>
      <c r="C30" s="186"/>
      <c r="D30" s="169">
        <f t="shared" si="0"/>
        <v>0</v>
      </c>
      <c r="E30" s="160">
        <f>SUM($D$3:D30)</f>
        <v>22624</v>
      </c>
      <c r="F30" s="150">
        <f t="shared" si="1"/>
        <v>7</v>
      </c>
    </row>
    <row r="31" spans="1:6" hidden="1">
      <c r="A31" s="170">
        <f>SUBTOTAL(103,B$4:B31)</f>
        <v>7</v>
      </c>
      <c r="B31" s="384"/>
      <c r="C31" s="186"/>
      <c r="D31" s="169">
        <f t="shared" si="0"/>
        <v>0</v>
      </c>
      <c r="E31" s="160">
        <f>SUM($D$3:D31)</f>
        <v>22624</v>
      </c>
      <c r="F31" s="150">
        <f t="shared" si="1"/>
        <v>7</v>
      </c>
    </row>
    <row r="32" spans="1:6" hidden="1">
      <c r="A32" s="170">
        <f>SUBTOTAL(103,B$4:B32)</f>
        <v>7</v>
      </c>
      <c r="B32" s="384"/>
      <c r="C32" s="186"/>
      <c r="D32" s="169">
        <f t="shared" si="0"/>
        <v>0</v>
      </c>
      <c r="E32" s="160">
        <f>SUM($D$3:D32)</f>
        <v>22624</v>
      </c>
      <c r="F32" s="150">
        <f t="shared" si="1"/>
        <v>7</v>
      </c>
    </row>
    <row r="33" spans="1:6" hidden="1">
      <c r="A33" s="170">
        <f>SUBTOTAL(103,B$4:B33)</f>
        <v>7</v>
      </c>
      <c r="B33" s="384"/>
      <c r="C33" s="186"/>
      <c r="D33" s="169">
        <f t="shared" si="0"/>
        <v>0</v>
      </c>
      <c r="E33" s="160">
        <f>SUM($D$3:D33)</f>
        <v>22624</v>
      </c>
      <c r="F33" s="150">
        <f t="shared" si="1"/>
        <v>7</v>
      </c>
    </row>
    <row r="34" spans="1:6" hidden="1">
      <c r="A34" s="170">
        <f>SUBTOTAL(103,B$4:B34)</f>
        <v>7</v>
      </c>
      <c r="B34" s="384"/>
      <c r="C34" s="186"/>
      <c r="D34" s="169">
        <f t="shared" si="0"/>
        <v>0</v>
      </c>
      <c r="E34" s="160">
        <f>SUM($D$3:D34)</f>
        <v>22624</v>
      </c>
      <c r="F34" s="150">
        <f t="shared" si="1"/>
        <v>7</v>
      </c>
    </row>
    <row r="35" spans="1:6" hidden="1">
      <c r="A35" s="170">
        <f>SUBTOTAL(103,B$4:B35)</f>
        <v>7</v>
      </c>
      <c r="B35" s="384"/>
      <c r="C35" s="186"/>
      <c r="D35" s="169">
        <f t="shared" si="0"/>
        <v>0</v>
      </c>
      <c r="E35" s="160">
        <f>SUM($D$3:D35)</f>
        <v>22624</v>
      </c>
      <c r="F35" s="150">
        <f t="shared" si="1"/>
        <v>7</v>
      </c>
    </row>
    <row r="36" spans="1:6" hidden="1">
      <c r="A36" s="170">
        <f>SUBTOTAL(103,B$4:B36)</f>
        <v>7</v>
      </c>
      <c r="B36" s="384"/>
      <c r="C36" s="186"/>
      <c r="D36" s="169">
        <f t="shared" si="0"/>
        <v>0</v>
      </c>
      <c r="E36" s="160">
        <f>SUM($D$3:D36)</f>
        <v>22624</v>
      </c>
      <c r="F36" s="150">
        <f t="shared" si="1"/>
        <v>7</v>
      </c>
    </row>
    <row r="37" spans="1:6" hidden="1">
      <c r="A37" s="170">
        <f>SUBTOTAL(103,B$4:B37)</f>
        <v>7</v>
      </c>
      <c r="B37" s="384"/>
      <c r="C37" s="186"/>
      <c r="D37" s="169">
        <f t="shared" si="0"/>
        <v>0</v>
      </c>
      <c r="E37" s="160">
        <f>SUM($D$3:D37)</f>
        <v>22624</v>
      </c>
      <c r="F37" s="150">
        <f t="shared" si="1"/>
        <v>7</v>
      </c>
    </row>
    <row r="38" spans="1:6" hidden="1">
      <c r="A38" s="170">
        <f>SUBTOTAL(103,B$4:B38)</f>
        <v>7</v>
      </c>
      <c r="B38" s="384"/>
      <c r="C38" s="186"/>
      <c r="D38" s="169">
        <f t="shared" si="0"/>
        <v>0</v>
      </c>
      <c r="E38" s="160">
        <f>SUM($D$3:D38)</f>
        <v>22624</v>
      </c>
      <c r="F38" s="150">
        <f t="shared" si="1"/>
        <v>7</v>
      </c>
    </row>
    <row r="39" spans="1:6" hidden="1">
      <c r="A39" s="170">
        <f>SUBTOTAL(103,B$4:B39)</f>
        <v>7</v>
      </c>
      <c r="B39" s="384"/>
      <c r="C39" s="186"/>
      <c r="D39" s="169">
        <f t="shared" si="0"/>
        <v>0</v>
      </c>
      <c r="E39" s="160">
        <f>SUM($D$3:D39)</f>
        <v>22624</v>
      </c>
      <c r="F39" s="150">
        <f t="shared" si="1"/>
        <v>7</v>
      </c>
    </row>
    <row r="40" spans="1:6" hidden="1">
      <c r="A40" s="170">
        <f>SUBTOTAL(103,B$4:B40)</f>
        <v>7</v>
      </c>
      <c r="B40" s="384"/>
      <c r="C40" s="186"/>
      <c r="D40" s="169">
        <f t="shared" si="0"/>
        <v>0</v>
      </c>
      <c r="E40" s="160">
        <f>SUM($D$3:D40)</f>
        <v>22624</v>
      </c>
      <c r="F40" s="150">
        <f t="shared" si="1"/>
        <v>7</v>
      </c>
    </row>
    <row r="41" spans="1:6" hidden="1">
      <c r="A41" s="170">
        <f>SUBTOTAL(103,B$4:B41)</f>
        <v>7</v>
      </c>
      <c r="B41" s="384"/>
      <c r="C41" s="186"/>
      <c r="D41" s="169">
        <f t="shared" si="0"/>
        <v>0</v>
      </c>
      <c r="E41" s="160">
        <f>SUM($D$3:D41)</f>
        <v>22624</v>
      </c>
      <c r="F41" s="150">
        <f t="shared" si="1"/>
        <v>7</v>
      </c>
    </row>
    <row r="42" spans="1:6" hidden="1">
      <c r="A42" s="170">
        <f>SUBTOTAL(103,B$4:B42)</f>
        <v>7</v>
      </c>
      <c r="B42" s="384"/>
      <c r="C42" s="186"/>
      <c r="D42" s="169">
        <f t="shared" si="0"/>
        <v>0</v>
      </c>
      <c r="E42" s="160">
        <f>SUM($D$3:D42)</f>
        <v>22624</v>
      </c>
      <c r="F42" s="150">
        <f t="shared" si="1"/>
        <v>7</v>
      </c>
    </row>
    <row r="43" spans="1:6" hidden="1">
      <c r="A43" s="170">
        <f>SUBTOTAL(103,B$4:B43)</f>
        <v>7</v>
      </c>
      <c r="B43" s="384"/>
      <c r="C43" s="186"/>
      <c r="D43" s="169">
        <f t="shared" si="0"/>
        <v>0</v>
      </c>
      <c r="E43" s="160">
        <f>SUM($D$3:D43)</f>
        <v>22624</v>
      </c>
      <c r="F43" s="150">
        <f t="shared" si="1"/>
        <v>7</v>
      </c>
    </row>
    <row r="44" spans="1:6" hidden="1">
      <c r="A44" s="170">
        <f>SUBTOTAL(103,B$4:B44)</f>
        <v>7</v>
      </c>
      <c r="B44" s="384"/>
      <c r="C44" s="186"/>
      <c r="D44" s="169">
        <f t="shared" si="0"/>
        <v>0</v>
      </c>
      <c r="E44" s="160">
        <f>SUM($D$3:D44)</f>
        <v>22624</v>
      </c>
      <c r="F44" s="150">
        <f t="shared" si="1"/>
        <v>7</v>
      </c>
    </row>
    <row r="45" spans="1:6" hidden="1">
      <c r="A45" s="170">
        <f>SUBTOTAL(103,B$4:B45)</f>
        <v>7</v>
      </c>
      <c r="B45" s="384"/>
      <c r="C45" s="186"/>
      <c r="D45" s="169">
        <f t="shared" si="0"/>
        <v>0</v>
      </c>
      <c r="E45" s="160">
        <f>SUM($D$3:D45)</f>
        <v>22624</v>
      </c>
      <c r="F45" s="150">
        <f t="shared" si="1"/>
        <v>7</v>
      </c>
    </row>
    <row r="46" spans="1:6" hidden="1">
      <c r="A46" s="170">
        <f>SUBTOTAL(103,B$4:B46)</f>
        <v>7</v>
      </c>
      <c r="B46" s="384"/>
      <c r="C46" s="186"/>
      <c r="D46" s="169">
        <f t="shared" si="0"/>
        <v>0</v>
      </c>
      <c r="E46" s="160">
        <f>SUM($D$3:D46)</f>
        <v>22624</v>
      </c>
      <c r="F46" s="150">
        <f t="shared" si="1"/>
        <v>7</v>
      </c>
    </row>
    <row r="47" spans="1:6" hidden="1">
      <c r="A47" s="170">
        <f>SUBTOTAL(103,B$4:B47)</f>
        <v>7</v>
      </c>
      <c r="B47" s="384"/>
      <c r="C47" s="186"/>
      <c r="D47" s="169">
        <f t="shared" si="0"/>
        <v>0</v>
      </c>
      <c r="E47" s="160">
        <f>SUM($D$3:D47)</f>
        <v>22624</v>
      </c>
      <c r="F47" s="150">
        <f t="shared" si="1"/>
        <v>7</v>
      </c>
    </row>
    <row r="48" spans="1:6" hidden="1">
      <c r="A48" s="170">
        <f>SUBTOTAL(103,B$4:B48)</f>
        <v>7</v>
      </c>
      <c r="B48" s="384"/>
      <c r="C48" s="186"/>
      <c r="D48" s="169">
        <f t="shared" si="0"/>
        <v>0</v>
      </c>
      <c r="E48" s="160">
        <f>SUM($D$3:D48)</f>
        <v>22624</v>
      </c>
      <c r="F48" s="150">
        <f t="shared" si="1"/>
        <v>7</v>
      </c>
    </row>
    <row r="49" spans="1:6" hidden="1">
      <c r="A49" s="170">
        <f>SUBTOTAL(103,B$4:B49)</f>
        <v>7</v>
      </c>
      <c r="B49" s="384"/>
      <c r="C49" s="186"/>
      <c r="D49" s="169">
        <f t="shared" si="0"/>
        <v>0</v>
      </c>
      <c r="E49" s="160">
        <f>SUM($D$3:D49)</f>
        <v>22624</v>
      </c>
      <c r="F49" s="150">
        <f t="shared" si="1"/>
        <v>7</v>
      </c>
    </row>
    <row r="50" spans="1:6" hidden="1">
      <c r="A50" s="170">
        <f>SUBTOTAL(103,B$4:B50)</f>
        <v>7</v>
      </c>
      <c r="B50" s="233"/>
      <c r="C50" s="186"/>
      <c r="D50" s="169">
        <f t="shared" si="0"/>
        <v>0</v>
      </c>
      <c r="E50" s="160">
        <f>SUM($D$3:D50)</f>
        <v>22624</v>
      </c>
      <c r="F50" s="150">
        <f t="shared" si="1"/>
        <v>7</v>
      </c>
    </row>
    <row r="51" spans="1:6">
      <c r="A51" s="170"/>
      <c r="B51" s="152" t="s">
        <v>243</v>
      </c>
      <c r="C51" s="153">
        <f>SUM(C4:C50)</f>
        <v>22624</v>
      </c>
    </row>
    <row r="52" spans="1:6">
      <c r="A52" s="511" t="s">
        <v>520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4" zoomScale="115" zoomScaleNormal="115" workbookViewId="0">
      <selection activeCell="B55" sqref="B55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45895</v>
      </c>
    </row>
    <row r="2" spans="1:7" ht="39.75" customHeight="1">
      <c r="A2" s="514" t="s">
        <v>466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229</v>
      </c>
      <c r="C4" s="186">
        <v>16080</v>
      </c>
      <c r="D4" s="159">
        <f>C4</f>
        <v>16080</v>
      </c>
      <c r="E4" s="160">
        <f>SUM($D$3:D4)</f>
        <v>16080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488</v>
      </c>
      <c r="C5" s="186">
        <v>3664</v>
      </c>
      <c r="D5" s="159">
        <f t="shared" ref="D5:D50" si="0">C5</f>
        <v>3664</v>
      </c>
      <c r="E5" s="160">
        <f>SUM($D$3:D5)</f>
        <v>19744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498</v>
      </c>
      <c r="C6" s="186">
        <v>16150</v>
      </c>
      <c r="D6" s="159">
        <f t="shared" si="0"/>
        <v>16150</v>
      </c>
      <c r="E6" s="160">
        <f>SUM($D$3:D6)</f>
        <v>35894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499</v>
      </c>
      <c r="C7" s="186">
        <v>3530</v>
      </c>
      <c r="D7" s="159">
        <f t="shared" si="0"/>
        <v>3530</v>
      </c>
      <c r="E7" s="160">
        <f>SUM($D$3:D7)</f>
        <v>39424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474</v>
      </c>
      <c r="C8" s="186">
        <v>612</v>
      </c>
      <c r="D8" s="159">
        <f t="shared" si="0"/>
        <v>612</v>
      </c>
      <c r="E8" s="160">
        <f>SUM($D$3:D8)</f>
        <v>40036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500</v>
      </c>
      <c r="C9" s="186">
        <v>144</v>
      </c>
      <c r="D9" s="159">
        <f t="shared" si="0"/>
        <v>144</v>
      </c>
      <c r="E9" s="160">
        <f>SUM($D$3:D9)</f>
        <v>40180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228</v>
      </c>
      <c r="C10" s="186">
        <v>10351</v>
      </c>
      <c r="D10" s="159">
        <f t="shared" si="0"/>
        <v>10351</v>
      </c>
      <c r="E10" s="160">
        <f>SUM($D$3:D10)</f>
        <v>50531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485</v>
      </c>
      <c r="C11" s="186">
        <v>2286</v>
      </c>
      <c r="D11" s="159">
        <f t="shared" si="0"/>
        <v>2286</v>
      </c>
      <c r="E11" s="160">
        <f>SUM($D$3:D11)</f>
        <v>52817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477</v>
      </c>
      <c r="C12" s="186">
        <v>6700</v>
      </c>
      <c r="D12" s="159">
        <f t="shared" si="0"/>
        <v>6700</v>
      </c>
      <c r="E12" s="160">
        <f>SUM($D$3:D12)</f>
        <v>59517</v>
      </c>
      <c r="F12" s="172">
        <f t="shared" si="1"/>
        <v>9</v>
      </c>
    </row>
    <row r="13" spans="1:7" ht="19.5" hidden="1">
      <c r="A13" s="170">
        <f>SUBTOTAL(103,B$4:B13)</f>
        <v>9</v>
      </c>
      <c r="B13" s="143"/>
      <c r="C13" s="186"/>
      <c r="D13" s="159">
        <f t="shared" si="0"/>
        <v>0</v>
      </c>
      <c r="E13" s="160">
        <f>SUM($D$3:D13)</f>
        <v>59517</v>
      </c>
      <c r="F13" s="172">
        <f t="shared" si="1"/>
        <v>9</v>
      </c>
    </row>
    <row r="14" spans="1:7" ht="19.5" hidden="1">
      <c r="A14" s="170">
        <f>SUBTOTAL(103,B$4:B14)</f>
        <v>9</v>
      </c>
      <c r="B14" s="143"/>
      <c r="C14" s="186"/>
      <c r="D14" s="159">
        <f t="shared" si="0"/>
        <v>0</v>
      </c>
      <c r="E14" s="160">
        <f>SUM($D$3:D14)</f>
        <v>59517</v>
      </c>
      <c r="F14" s="172">
        <f t="shared" si="1"/>
        <v>9</v>
      </c>
    </row>
    <row r="15" spans="1:7" ht="19.5" hidden="1">
      <c r="A15" s="170">
        <f>SUBTOTAL(103,B$4:B15)</f>
        <v>9</v>
      </c>
      <c r="B15" s="143"/>
      <c r="C15" s="186"/>
      <c r="D15" s="159">
        <f t="shared" si="0"/>
        <v>0</v>
      </c>
      <c r="E15" s="160">
        <f>SUM($D$3:D15)</f>
        <v>59517</v>
      </c>
      <c r="F15" s="172">
        <f t="shared" si="1"/>
        <v>9</v>
      </c>
    </row>
    <row r="16" spans="1:7" ht="19.5" hidden="1">
      <c r="A16" s="170">
        <f>SUBTOTAL(103,B$4:B16)</f>
        <v>9</v>
      </c>
      <c r="B16" s="143"/>
      <c r="C16" s="186"/>
      <c r="D16" s="159">
        <f t="shared" si="0"/>
        <v>0</v>
      </c>
      <c r="E16" s="160">
        <f>SUM($D$3:D16)</f>
        <v>59517</v>
      </c>
      <c r="F16" s="172">
        <f t="shared" si="1"/>
        <v>9</v>
      </c>
    </row>
    <row r="17" spans="1:6" ht="19.5" hidden="1">
      <c r="A17" s="170">
        <f>SUBTOTAL(103,B$4:B17)</f>
        <v>9</v>
      </c>
      <c r="B17" s="143"/>
      <c r="C17" s="186"/>
      <c r="D17" s="159">
        <f t="shared" si="0"/>
        <v>0</v>
      </c>
      <c r="E17" s="160">
        <f>SUM($D$3:D17)</f>
        <v>59517</v>
      </c>
      <c r="F17" s="172">
        <f t="shared" si="1"/>
        <v>9</v>
      </c>
    </row>
    <row r="18" spans="1:6" ht="19.5" hidden="1">
      <c r="A18" s="170">
        <f>SUBTOTAL(103,B$4:B18)</f>
        <v>9</v>
      </c>
      <c r="B18" s="143"/>
      <c r="C18" s="186"/>
      <c r="D18" s="159">
        <f t="shared" si="0"/>
        <v>0</v>
      </c>
      <c r="E18" s="160">
        <f>SUM($D$3:D18)</f>
        <v>59517</v>
      </c>
      <c r="F18" s="172">
        <f t="shared" si="1"/>
        <v>9</v>
      </c>
    </row>
    <row r="19" spans="1:6" ht="19.5" hidden="1">
      <c r="A19" s="170">
        <f>SUBTOTAL(103,B$4:B19)</f>
        <v>9</v>
      </c>
      <c r="B19" s="384"/>
      <c r="C19" s="186"/>
      <c r="D19" s="159">
        <f t="shared" si="0"/>
        <v>0</v>
      </c>
      <c r="E19" s="160">
        <f>SUM($D$3:D19)</f>
        <v>59517</v>
      </c>
      <c r="F19" s="172">
        <f t="shared" si="1"/>
        <v>9</v>
      </c>
    </row>
    <row r="20" spans="1:6" ht="19.5" hidden="1">
      <c r="A20" s="170">
        <f>SUBTOTAL(103,B$4:B20)</f>
        <v>9</v>
      </c>
      <c r="B20" s="384"/>
      <c r="C20" s="186"/>
      <c r="D20" s="159">
        <f t="shared" si="0"/>
        <v>0</v>
      </c>
      <c r="E20" s="160">
        <f>SUM($D$3:D20)</f>
        <v>59517</v>
      </c>
      <c r="F20" s="172">
        <f t="shared" si="1"/>
        <v>9</v>
      </c>
    </row>
    <row r="21" spans="1:6" ht="19.5" hidden="1">
      <c r="A21" s="170">
        <f>SUBTOTAL(103,B$4:B21)</f>
        <v>9</v>
      </c>
      <c r="B21" s="384"/>
      <c r="C21" s="186"/>
      <c r="D21" s="159">
        <f t="shared" si="0"/>
        <v>0</v>
      </c>
      <c r="E21" s="160">
        <f>SUM($D$3:D21)</f>
        <v>59517</v>
      </c>
      <c r="F21" s="172">
        <f t="shared" si="1"/>
        <v>9</v>
      </c>
    </row>
    <row r="22" spans="1:6" ht="19.5" hidden="1">
      <c r="A22" s="170">
        <f>SUBTOTAL(103,B$4:B22)</f>
        <v>9</v>
      </c>
      <c r="B22" s="384"/>
      <c r="C22" s="186"/>
      <c r="D22" s="159">
        <f t="shared" si="0"/>
        <v>0</v>
      </c>
      <c r="E22" s="160">
        <f>SUM($D$3:D22)</f>
        <v>59517</v>
      </c>
      <c r="F22" s="172">
        <f t="shared" si="1"/>
        <v>9</v>
      </c>
    </row>
    <row r="23" spans="1:6" ht="19.5" hidden="1">
      <c r="A23" s="170">
        <f>SUBTOTAL(103,B$4:B23)</f>
        <v>9</v>
      </c>
      <c r="B23" s="384"/>
      <c r="C23" s="186"/>
      <c r="D23" s="159">
        <f t="shared" si="0"/>
        <v>0</v>
      </c>
      <c r="E23" s="160">
        <f>SUM($D$3:D23)</f>
        <v>59517</v>
      </c>
      <c r="F23" s="172">
        <f t="shared" si="1"/>
        <v>9</v>
      </c>
    </row>
    <row r="24" spans="1:6" ht="19.5" hidden="1">
      <c r="A24" s="170">
        <f>SUBTOTAL(103,B$4:B24)</f>
        <v>9</v>
      </c>
      <c r="B24" s="384"/>
      <c r="C24" s="186"/>
      <c r="D24" s="159">
        <f t="shared" si="0"/>
        <v>0</v>
      </c>
      <c r="E24" s="160">
        <f>SUM($D$3:D24)</f>
        <v>59517</v>
      </c>
      <c r="F24" s="172">
        <f t="shared" si="1"/>
        <v>9</v>
      </c>
    </row>
    <row r="25" spans="1:6" ht="19.5" hidden="1">
      <c r="A25" s="170">
        <f>SUBTOTAL(103,B$4:B25)</f>
        <v>9</v>
      </c>
      <c r="B25" s="384"/>
      <c r="C25" s="186"/>
      <c r="D25" s="159">
        <f t="shared" si="0"/>
        <v>0</v>
      </c>
      <c r="E25" s="160">
        <f>SUM($D$3:D25)</f>
        <v>59517</v>
      </c>
      <c r="F25" s="172">
        <f t="shared" si="1"/>
        <v>9</v>
      </c>
    </row>
    <row r="26" spans="1:6" ht="19.5" hidden="1">
      <c r="A26" s="170">
        <f>SUBTOTAL(103,B$4:B26)</f>
        <v>9</v>
      </c>
      <c r="B26" s="384"/>
      <c r="C26" s="186"/>
      <c r="D26" s="159">
        <f t="shared" si="0"/>
        <v>0</v>
      </c>
      <c r="E26" s="160">
        <f>SUM($D$3:D26)</f>
        <v>59517</v>
      </c>
      <c r="F26" s="172">
        <f t="shared" si="1"/>
        <v>9</v>
      </c>
    </row>
    <row r="27" spans="1:6" ht="19.5" hidden="1">
      <c r="A27" s="170">
        <f>SUBTOTAL(103,B$4:B27)</f>
        <v>9</v>
      </c>
      <c r="B27" s="384"/>
      <c r="C27" s="186"/>
      <c r="D27" s="159">
        <f t="shared" si="0"/>
        <v>0</v>
      </c>
      <c r="E27" s="160">
        <f>SUM($D$3:D27)</f>
        <v>59517</v>
      </c>
      <c r="F27" s="172">
        <f t="shared" si="1"/>
        <v>9</v>
      </c>
    </row>
    <row r="28" spans="1:6" ht="19.5" hidden="1">
      <c r="A28" s="170">
        <f>SUBTOTAL(103,B$4:B28)</f>
        <v>9</v>
      </c>
      <c r="B28" s="384"/>
      <c r="C28" s="186"/>
      <c r="D28" s="159">
        <f t="shared" si="0"/>
        <v>0</v>
      </c>
      <c r="E28" s="160">
        <f>SUM($D$3:D28)</f>
        <v>59517</v>
      </c>
      <c r="F28" s="172">
        <f t="shared" si="1"/>
        <v>9</v>
      </c>
    </row>
    <row r="29" spans="1:6" ht="19.5" hidden="1">
      <c r="A29" s="170">
        <f>SUBTOTAL(103,B$4:B29)</f>
        <v>9</v>
      </c>
      <c r="B29" s="384"/>
      <c r="C29" s="186"/>
      <c r="D29" s="159">
        <f t="shared" si="0"/>
        <v>0</v>
      </c>
      <c r="E29" s="160">
        <f>SUM($D$3:D29)</f>
        <v>59517</v>
      </c>
      <c r="F29" s="172">
        <f t="shared" si="1"/>
        <v>9</v>
      </c>
    </row>
    <row r="30" spans="1:6" ht="19.5" hidden="1">
      <c r="A30" s="170">
        <f>SUBTOTAL(103,B$4:B30)</f>
        <v>9</v>
      </c>
      <c r="B30" s="384"/>
      <c r="C30" s="186"/>
      <c r="D30" s="159">
        <f t="shared" si="0"/>
        <v>0</v>
      </c>
      <c r="E30" s="160">
        <f>SUM($D$3:D30)</f>
        <v>59517</v>
      </c>
      <c r="F30" s="172">
        <f t="shared" si="1"/>
        <v>9</v>
      </c>
    </row>
    <row r="31" spans="1:6" ht="19.5" hidden="1">
      <c r="A31" s="170">
        <f>SUBTOTAL(103,B$4:B31)</f>
        <v>9</v>
      </c>
      <c r="B31" s="384"/>
      <c r="C31" s="186"/>
      <c r="D31" s="159">
        <f t="shared" si="0"/>
        <v>0</v>
      </c>
      <c r="E31" s="160">
        <f>SUM($D$3:D31)</f>
        <v>59517</v>
      </c>
      <c r="F31" s="172">
        <f t="shared" si="1"/>
        <v>9</v>
      </c>
    </row>
    <row r="32" spans="1:6" ht="19.5" hidden="1">
      <c r="A32" s="170">
        <f>SUBTOTAL(103,B$4:B32)</f>
        <v>9</v>
      </c>
      <c r="B32" s="384"/>
      <c r="C32" s="186"/>
      <c r="D32" s="159">
        <f t="shared" si="0"/>
        <v>0</v>
      </c>
      <c r="E32" s="160">
        <f>SUM($D$3:D32)</f>
        <v>59517</v>
      </c>
      <c r="F32" s="172">
        <f t="shared" si="1"/>
        <v>9</v>
      </c>
    </row>
    <row r="33" spans="1:6" ht="19.5" hidden="1">
      <c r="A33" s="170">
        <f>SUBTOTAL(103,B$4:B33)</f>
        <v>9</v>
      </c>
      <c r="B33" s="384"/>
      <c r="C33" s="186"/>
      <c r="D33" s="159">
        <f t="shared" si="0"/>
        <v>0</v>
      </c>
      <c r="E33" s="160">
        <f>SUM($D$3:D33)</f>
        <v>59517</v>
      </c>
      <c r="F33" s="172">
        <f t="shared" si="1"/>
        <v>9</v>
      </c>
    </row>
    <row r="34" spans="1:6" ht="19.5" hidden="1">
      <c r="A34" s="170">
        <f>SUBTOTAL(103,B$4:B34)</f>
        <v>9</v>
      </c>
      <c r="B34" s="384"/>
      <c r="C34" s="186"/>
      <c r="D34" s="159">
        <f t="shared" si="0"/>
        <v>0</v>
      </c>
      <c r="E34" s="160">
        <f>SUM($D$3:D34)</f>
        <v>59517</v>
      </c>
      <c r="F34" s="172">
        <f t="shared" si="1"/>
        <v>9</v>
      </c>
    </row>
    <row r="35" spans="1:6" ht="19.5" hidden="1">
      <c r="A35" s="170">
        <f>SUBTOTAL(103,B$4:B35)</f>
        <v>9</v>
      </c>
      <c r="B35" s="384"/>
      <c r="C35" s="186"/>
      <c r="D35" s="159">
        <f t="shared" si="0"/>
        <v>0</v>
      </c>
      <c r="E35" s="160">
        <f>SUM($D$3:D35)</f>
        <v>59517</v>
      </c>
      <c r="F35" s="172">
        <f t="shared" si="1"/>
        <v>9</v>
      </c>
    </row>
    <row r="36" spans="1:6" ht="19.5" hidden="1">
      <c r="A36" s="170">
        <f>SUBTOTAL(103,B$4:B36)</f>
        <v>9</v>
      </c>
      <c r="B36" s="384"/>
      <c r="C36" s="186"/>
      <c r="D36" s="159">
        <f t="shared" si="0"/>
        <v>0</v>
      </c>
      <c r="E36" s="160">
        <f>SUM($D$3:D36)</f>
        <v>59517</v>
      </c>
      <c r="F36" s="172">
        <f t="shared" si="1"/>
        <v>9</v>
      </c>
    </row>
    <row r="37" spans="1:6" ht="19.5" hidden="1">
      <c r="A37" s="170">
        <f>SUBTOTAL(103,B$4:B37)</f>
        <v>9</v>
      </c>
      <c r="B37" s="384"/>
      <c r="C37" s="186"/>
      <c r="D37" s="159">
        <f t="shared" si="0"/>
        <v>0</v>
      </c>
      <c r="E37" s="160">
        <f>SUM($D$3:D37)</f>
        <v>59517</v>
      </c>
      <c r="F37" s="172">
        <f t="shared" si="1"/>
        <v>9</v>
      </c>
    </row>
    <row r="38" spans="1:6" ht="19.5" hidden="1">
      <c r="A38" s="170">
        <f>SUBTOTAL(103,B$4:B38)</f>
        <v>9</v>
      </c>
      <c r="B38" s="384"/>
      <c r="C38" s="186"/>
      <c r="D38" s="159">
        <f t="shared" si="0"/>
        <v>0</v>
      </c>
      <c r="E38" s="160">
        <f>SUM($D$3:D38)</f>
        <v>59517</v>
      </c>
      <c r="F38" s="172">
        <f t="shared" si="1"/>
        <v>9</v>
      </c>
    </row>
    <row r="39" spans="1:6" ht="19.5" hidden="1">
      <c r="A39" s="170">
        <f>SUBTOTAL(103,B$4:B39)</f>
        <v>9</v>
      </c>
      <c r="B39" s="384"/>
      <c r="C39" s="186"/>
      <c r="D39" s="159">
        <f t="shared" si="0"/>
        <v>0</v>
      </c>
      <c r="E39" s="160">
        <f>SUM($D$3:D39)</f>
        <v>59517</v>
      </c>
      <c r="F39" s="172">
        <f t="shared" si="1"/>
        <v>9</v>
      </c>
    </row>
    <row r="40" spans="1:6" ht="19.5" hidden="1">
      <c r="A40" s="170">
        <f>SUBTOTAL(103,B$4:B40)</f>
        <v>9</v>
      </c>
      <c r="B40" s="384"/>
      <c r="C40" s="186"/>
      <c r="D40" s="159">
        <f t="shared" si="0"/>
        <v>0</v>
      </c>
      <c r="E40" s="160">
        <f>SUM($D$3:D40)</f>
        <v>59517</v>
      </c>
      <c r="F40" s="172">
        <f t="shared" si="1"/>
        <v>9</v>
      </c>
    </row>
    <row r="41" spans="1:6" ht="19.5" hidden="1">
      <c r="A41" s="170">
        <f>SUBTOTAL(103,B$4:B41)</f>
        <v>9</v>
      </c>
      <c r="B41" s="384"/>
      <c r="C41" s="186"/>
      <c r="D41" s="159">
        <f t="shared" si="0"/>
        <v>0</v>
      </c>
      <c r="E41" s="160">
        <f>SUM($D$3:D41)</f>
        <v>59517</v>
      </c>
      <c r="F41" s="172">
        <f t="shared" si="1"/>
        <v>9</v>
      </c>
    </row>
    <row r="42" spans="1:6" ht="19.5" hidden="1">
      <c r="A42" s="170">
        <f>SUBTOTAL(103,B$4:B42)</f>
        <v>9</v>
      </c>
      <c r="B42" s="384"/>
      <c r="C42" s="186"/>
      <c r="D42" s="159">
        <f t="shared" si="0"/>
        <v>0</v>
      </c>
      <c r="E42" s="160">
        <f>SUM($D$3:D42)</f>
        <v>59517</v>
      </c>
      <c r="F42" s="172">
        <f t="shared" si="1"/>
        <v>9</v>
      </c>
    </row>
    <row r="43" spans="1:6" ht="19.5" hidden="1">
      <c r="A43" s="170">
        <f>SUBTOTAL(103,B$4:B43)</f>
        <v>9</v>
      </c>
      <c r="B43" s="384"/>
      <c r="C43" s="186"/>
      <c r="D43" s="159">
        <f t="shared" si="0"/>
        <v>0</v>
      </c>
      <c r="E43" s="160">
        <f>SUM($D$3:D43)</f>
        <v>59517</v>
      </c>
      <c r="F43" s="172">
        <f t="shared" si="1"/>
        <v>9</v>
      </c>
    </row>
    <row r="44" spans="1:6" ht="19.5" hidden="1">
      <c r="A44" s="170">
        <f>SUBTOTAL(103,B$4:B44)</f>
        <v>9</v>
      </c>
      <c r="B44" s="384"/>
      <c r="C44" s="186"/>
      <c r="D44" s="159">
        <f t="shared" si="0"/>
        <v>0</v>
      </c>
      <c r="E44" s="160">
        <f>SUM($D$3:D44)</f>
        <v>59517</v>
      </c>
      <c r="F44" s="172">
        <f t="shared" si="1"/>
        <v>9</v>
      </c>
    </row>
    <row r="45" spans="1:6" ht="19.5" hidden="1">
      <c r="A45" s="170">
        <f>SUBTOTAL(103,B$4:B45)</f>
        <v>9</v>
      </c>
      <c r="B45" s="384"/>
      <c r="C45" s="186"/>
      <c r="D45" s="159">
        <f t="shared" si="0"/>
        <v>0</v>
      </c>
      <c r="E45" s="160">
        <f>SUM($D$3:D45)</f>
        <v>59517</v>
      </c>
      <c r="F45" s="172">
        <f t="shared" si="1"/>
        <v>9</v>
      </c>
    </row>
    <row r="46" spans="1:6" ht="19.5" hidden="1">
      <c r="A46" s="170">
        <f>SUBTOTAL(103,B$4:B46)</f>
        <v>9</v>
      </c>
      <c r="B46" s="384"/>
      <c r="C46" s="186"/>
      <c r="D46" s="159">
        <f t="shared" si="0"/>
        <v>0</v>
      </c>
      <c r="E46" s="160">
        <f>SUM($D$3:D46)</f>
        <v>59517</v>
      </c>
      <c r="F46" s="172">
        <f t="shared" si="1"/>
        <v>9</v>
      </c>
    </row>
    <row r="47" spans="1:6" ht="19.5" hidden="1">
      <c r="A47" s="170">
        <f>SUBTOTAL(103,B$4:B47)</f>
        <v>9</v>
      </c>
      <c r="B47" s="384"/>
      <c r="C47" s="186"/>
      <c r="D47" s="159">
        <f t="shared" si="0"/>
        <v>0</v>
      </c>
      <c r="E47" s="160">
        <f>SUM($D$3:D47)</f>
        <v>59517</v>
      </c>
      <c r="F47" s="172">
        <f t="shared" si="1"/>
        <v>9</v>
      </c>
    </row>
    <row r="48" spans="1:6" ht="19.5" hidden="1">
      <c r="A48" s="170">
        <f>SUBTOTAL(103,B$4:B48)</f>
        <v>9</v>
      </c>
      <c r="B48" s="384"/>
      <c r="C48" s="186"/>
      <c r="D48" s="159">
        <f t="shared" si="0"/>
        <v>0</v>
      </c>
      <c r="E48" s="160">
        <f>SUM($D$3:D48)</f>
        <v>59517</v>
      </c>
      <c r="F48" s="172">
        <f t="shared" si="1"/>
        <v>9</v>
      </c>
    </row>
    <row r="49" spans="1:6" ht="19.5" hidden="1">
      <c r="A49" s="170">
        <f>SUBTOTAL(103,B$4:B49)</f>
        <v>9</v>
      </c>
      <c r="B49" s="384"/>
      <c r="C49" s="186"/>
      <c r="D49" s="159">
        <f t="shared" si="0"/>
        <v>0</v>
      </c>
      <c r="E49" s="160">
        <f>SUM($D$3:D49)</f>
        <v>59517</v>
      </c>
      <c r="F49" s="172">
        <f t="shared" si="1"/>
        <v>9</v>
      </c>
    </row>
    <row r="50" spans="1:6" ht="19.5" hidden="1">
      <c r="A50" s="170">
        <f>SUBTOTAL(103,B$4:B50)</f>
        <v>9</v>
      </c>
      <c r="B50" s="143"/>
      <c r="C50" s="186"/>
      <c r="D50" s="159">
        <f t="shared" si="0"/>
        <v>0</v>
      </c>
      <c r="E50" s="160">
        <f>SUM($D$3:D50)</f>
        <v>59517</v>
      </c>
      <c r="F50" s="172">
        <f t="shared" si="1"/>
        <v>9</v>
      </c>
    </row>
    <row r="51" spans="1:6" ht="19.5">
      <c r="A51" s="170"/>
      <c r="B51" s="152" t="s">
        <v>243</v>
      </c>
      <c r="C51" s="153">
        <f>SUM(C4:C50)</f>
        <v>59517</v>
      </c>
    </row>
    <row r="52" spans="1:6" ht="19.5">
      <c r="A52" s="511" t="s">
        <v>521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opLeftCell="A2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45896</v>
      </c>
    </row>
    <row r="2" spans="1:7" ht="31.5" customHeight="1">
      <c r="A2" s="514" t="s">
        <v>467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229</v>
      </c>
      <c r="C4" s="186">
        <v>12760</v>
      </c>
      <c r="D4" s="147">
        <f t="shared" ref="D4:D50" si="0">C4</f>
        <v>12760</v>
      </c>
      <c r="E4" s="160">
        <f>SUM($D$3:D4)</f>
        <v>12760</v>
      </c>
      <c r="F4" s="175">
        <f>A4</f>
        <v>1</v>
      </c>
    </row>
    <row r="5" spans="1:7">
      <c r="A5" s="170">
        <f>SUBTOTAL(103,B$4:B5)</f>
        <v>2</v>
      </c>
      <c r="B5" s="431" t="s">
        <v>474</v>
      </c>
      <c r="C5" s="186">
        <v>9231</v>
      </c>
      <c r="D5" s="147">
        <f t="shared" si="0"/>
        <v>9231</v>
      </c>
      <c r="E5" s="160">
        <f>SUM($D$3:D5)</f>
        <v>21991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485</v>
      </c>
      <c r="C6" s="186">
        <v>700</v>
      </c>
      <c r="D6" s="147">
        <f t="shared" si="0"/>
        <v>700</v>
      </c>
      <c r="E6" s="160">
        <f>SUM($D$3:D6)</f>
        <v>22691</v>
      </c>
      <c r="F6" s="175">
        <f t="shared" si="1"/>
        <v>3</v>
      </c>
    </row>
    <row r="7" spans="1:7">
      <c r="A7" s="170">
        <f>SUBTOTAL(103,B$4:B7)</f>
        <v>4</v>
      </c>
      <c r="B7" s="431" t="s">
        <v>497</v>
      </c>
      <c r="C7" s="186">
        <v>410</v>
      </c>
      <c r="D7" s="147">
        <f t="shared" si="0"/>
        <v>410</v>
      </c>
      <c r="E7" s="160">
        <f>SUM($D$3:D7)</f>
        <v>23101</v>
      </c>
      <c r="F7" s="175">
        <f t="shared" si="1"/>
        <v>4</v>
      </c>
    </row>
    <row r="8" spans="1:7">
      <c r="A8" s="170">
        <f>SUBTOTAL(103,B$4:B8)</f>
        <v>5</v>
      </c>
      <c r="B8" s="431" t="s">
        <v>476</v>
      </c>
      <c r="C8" s="186">
        <v>2512</v>
      </c>
      <c r="D8" s="147">
        <f t="shared" si="0"/>
        <v>2512</v>
      </c>
      <c r="E8" s="160">
        <f>SUM($D$3:D8)</f>
        <v>25613</v>
      </c>
      <c r="F8" s="175">
        <f t="shared" si="1"/>
        <v>5</v>
      </c>
    </row>
    <row r="9" spans="1:7">
      <c r="A9" s="170">
        <f>SUBTOTAL(103,B$4:B9)</f>
        <v>6</v>
      </c>
      <c r="B9" s="431" t="s">
        <v>478</v>
      </c>
      <c r="C9" s="186">
        <v>11629</v>
      </c>
      <c r="D9" s="147">
        <f t="shared" si="0"/>
        <v>11629</v>
      </c>
      <c r="E9" s="160">
        <f>SUM($D$3:D9)</f>
        <v>37242</v>
      </c>
      <c r="F9" s="175">
        <f t="shared" si="1"/>
        <v>6</v>
      </c>
    </row>
    <row r="10" spans="1:7">
      <c r="A10" s="170">
        <f>SUBTOTAL(103,B$4:B10)</f>
        <v>7</v>
      </c>
      <c r="B10" s="431" t="s">
        <v>480</v>
      </c>
      <c r="C10" s="186">
        <v>2710</v>
      </c>
      <c r="D10" s="147">
        <f t="shared" si="0"/>
        <v>2710</v>
      </c>
      <c r="E10" s="160">
        <f>SUM($D$3:D10)</f>
        <v>39952</v>
      </c>
      <c r="F10" s="175">
        <f t="shared" si="1"/>
        <v>7</v>
      </c>
    </row>
    <row r="11" spans="1:7">
      <c r="A11" s="170">
        <f>SUBTOTAL(103,B$4:B11)</f>
        <v>8</v>
      </c>
      <c r="B11" s="143" t="s">
        <v>477</v>
      </c>
      <c r="C11" s="186">
        <v>6700</v>
      </c>
      <c r="D11" s="147">
        <f t="shared" si="0"/>
        <v>6700</v>
      </c>
      <c r="E11" s="160">
        <f>SUM($D$3:D11)</f>
        <v>46652</v>
      </c>
      <c r="F11" s="175">
        <f t="shared" si="1"/>
        <v>8</v>
      </c>
    </row>
    <row r="12" spans="1:7" hidden="1">
      <c r="A12" s="170">
        <f>SUBTOTAL(103,B$4:B12)</f>
        <v>8</v>
      </c>
      <c r="B12" s="143"/>
      <c r="C12" s="186"/>
      <c r="D12" s="147">
        <f t="shared" si="0"/>
        <v>0</v>
      </c>
      <c r="E12" s="160">
        <f>SUM($D$3:D12)</f>
        <v>46652</v>
      </c>
      <c r="F12" s="175">
        <f t="shared" si="1"/>
        <v>8</v>
      </c>
    </row>
    <row r="13" spans="1:7" hidden="1">
      <c r="A13" s="170">
        <f>SUBTOTAL(103,B$4:B13)</f>
        <v>8</v>
      </c>
      <c r="B13" s="382"/>
      <c r="C13" s="186"/>
      <c r="D13" s="147">
        <f t="shared" si="0"/>
        <v>0</v>
      </c>
      <c r="E13" s="160">
        <f>SUM($D$3:D13)</f>
        <v>46652</v>
      </c>
      <c r="F13" s="175">
        <f t="shared" si="1"/>
        <v>8</v>
      </c>
    </row>
    <row r="14" spans="1:7" hidden="1">
      <c r="A14" s="170">
        <f>SUBTOTAL(103,B$4:B14)</f>
        <v>8</v>
      </c>
      <c r="B14" s="143"/>
      <c r="C14" s="186"/>
      <c r="D14" s="147">
        <f t="shared" si="0"/>
        <v>0</v>
      </c>
      <c r="E14" s="160">
        <f>SUM($D$3:D14)</f>
        <v>46652</v>
      </c>
      <c r="F14" s="175">
        <f t="shared" si="1"/>
        <v>8</v>
      </c>
    </row>
    <row r="15" spans="1:7" hidden="1">
      <c r="A15" s="170">
        <f>SUBTOTAL(103,B$4:B15)</f>
        <v>8</v>
      </c>
      <c r="B15" s="187"/>
      <c r="C15" s="153"/>
      <c r="D15" s="147">
        <f t="shared" si="0"/>
        <v>0</v>
      </c>
      <c r="E15" s="160">
        <f>SUM($D$3:D15)</f>
        <v>46652</v>
      </c>
      <c r="F15" s="175">
        <f t="shared" si="1"/>
        <v>8</v>
      </c>
    </row>
    <row r="16" spans="1:7" hidden="1">
      <c r="A16" s="170">
        <f>SUBTOTAL(103,B$4:B16)</f>
        <v>8</v>
      </c>
      <c r="B16" s="143"/>
      <c r="C16" s="186"/>
      <c r="D16" s="147">
        <f t="shared" si="0"/>
        <v>0</v>
      </c>
      <c r="E16" s="160">
        <f>SUM($D$3:D16)</f>
        <v>46652</v>
      </c>
      <c r="F16" s="175">
        <f t="shared" si="1"/>
        <v>8</v>
      </c>
    </row>
    <row r="17" spans="1:6" hidden="1">
      <c r="A17" s="170">
        <f>SUBTOTAL(103,B$4:B17)</f>
        <v>8</v>
      </c>
      <c r="B17" s="143"/>
      <c r="C17" s="186"/>
      <c r="D17" s="147">
        <f t="shared" si="0"/>
        <v>0</v>
      </c>
      <c r="E17" s="160">
        <f>SUM($D$3:D17)</f>
        <v>46652</v>
      </c>
      <c r="F17" s="175">
        <f t="shared" ref="F17:F50" si="2">A17</f>
        <v>8</v>
      </c>
    </row>
    <row r="18" spans="1:6" hidden="1">
      <c r="A18" s="170">
        <f>SUBTOTAL(103,B$4:B18)</f>
        <v>8</v>
      </c>
      <c r="B18" s="143"/>
      <c r="C18" s="186"/>
      <c r="D18" s="147">
        <f t="shared" si="0"/>
        <v>0</v>
      </c>
      <c r="E18" s="160">
        <f>SUM($D$3:D18)</f>
        <v>46652</v>
      </c>
      <c r="F18" s="175">
        <f t="shared" si="2"/>
        <v>8</v>
      </c>
    </row>
    <row r="19" spans="1:6" hidden="1">
      <c r="A19" s="170">
        <f>SUBTOTAL(103,B$4:B19)</f>
        <v>8</v>
      </c>
      <c r="B19" s="143"/>
      <c r="C19" s="186"/>
      <c r="D19" s="147">
        <f t="shared" si="0"/>
        <v>0</v>
      </c>
      <c r="E19" s="160">
        <f>SUM($D$3:D19)</f>
        <v>46652</v>
      </c>
      <c r="F19" s="175">
        <f t="shared" si="2"/>
        <v>8</v>
      </c>
    </row>
    <row r="20" spans="1:6" hidden="1">
      <c r="A20" s="170">
        <f>SUBTOTAL(103,B$4:B20)</f>
        <v>8</v>
      </c>
      <c r="B20" s="143"/>
      <c r="C20" s="186"/>
      <c r="D20" s="147">
        <f t="shared" si="0"/>
        <v>0</v>
      </c>
      <c r="E20" s="160">
        <f>SUM($D$3:D20)</f>
        <v>46652</v>
      </c>
      <c r="F20" s="175">
        <f t="shared" si="2"/>
        <v>8</v>
      </c>
    </row>
    <row r="21" spans="1:6" hidden="1">
      <c r="A21" s="170">
        <f>SUBTOTAL(103,B$4:B21)</f>
        <v>8</v>
      </c>
      <c r="B21" s="143"/>
      <c r="C21" s="186"/>
      <c r="D21" s="147">
        <f t="shared" si="0"/>
        <v>0</v>
      </c>
      <c r="E21" s="160">
        <f>SUM($D$3:D21)</f>
        <v>46652</v>
      </c>
      <c r="F21" s="175">
        <f t="shared" si="2"/>
        <v>8</v>
      </c>
    </row>
    <row r="22" spans="1:6" hidden="1">
      <c r="A22" s="170">
        <f>SUBTOTAL(103,B$4:B22)</f>
        <v>8</v>
      </c>
      <c r="B22" s="143"/>
      <c r="C22" s="186"/>
      <c r="D22" s="147">
        <f t="shared" si="0"/>
        <v>0</v>
      </c>
      <c r="E22" s="160">
        <f>SUM($D$3:D22)</f>
        <v>46652</v>
      </c>
      <c r="F22" s="175">
        <f t="shared" si="2"/>
        <v>8</v>
      </c>
    </row>
    <row r="23" spans="1:6" hidden="1">
      <c r="A23" s="170">
        <f>SUBTOTAL(103,B$4:B23)</f>
        <v>8</v>
      </c>
      <c r="B23" s="143"/>
      <c r="C23" s="186"/>
      <c r="D23" s="147">
        <f t="shared" si="0"/>
        <v>0</v>
      </c>
      <c r="E23" s="160">
        <f>SUM($D$3:D23)</f>
        <v>46652</v>
      </c>
      <c r="F23" s="175">
        <f t="shared" si="2"/>
        <v>8</v>
      </c>
    </row>
    <row r="24" spans="1:6" hidden="1">
      <c r="A24" s="170">
        <f>SUBTOTAL(103,B$4:B24)</f>
        <v>8</v>
      </c>
      <c r="B24" s="143"/>
      <c r="C24" s="186"/>
      <c r="D24" s="147">
        <f t="shared" si="0"/>
        <v>0</v>
      </c>
      <c r="E24" s="160">
        <f>SUM($D$3:D24)</f>
        <v>46652</v>
      </c>
      <c r="F24" s="175">
        <f t="shared" si="2"/>
        <v>8</v>
      </c>
    </row>
    <row r="25" spans="1:6" hidden="1">
      <c r="A25" s="170">
        <f>SUBTOTAL(103,B$4:B25)</f>
        <v>8</v>
      </c>
      <c r="B25" s="143"/>
      <c r="C25" s="186"/>
      <c r="D25" s="147">
        <f t="shared" si="0"/>
        <v>0</v>
      </c>
      <c r="E25" s="160">
        <f>SUM($D$3:D25)</f>
        <v>46652</v>
      </c>
      <c r="F25" s="175">
        <f t="shared" si="2"/>
        <v>8</v>
      </c>
    </row>
    <row r="26" spans="1:6" hidden="1">
      <c r="A26" s="170">
        <f>SUBTOTAL(103,B$4:B26)</f>
        <v>8</v>
      </c>
      <c r="B26" s="143"/>
      <c r="C26" s="186"/>
      <c r="D26" s="147">
        <f t="shared" si="0"/>
        <v>0</v>
      </c>
      <c r="E26" s="160">
        <f>SUM($D$3:D26)</f>
        <v>46652</v>
      </c>
      <c r="F26" s="175">
        <f t="shared" si="2"/>
        <v>8</v>
      </c>
    </row>
    <row r="27" spans="1:6" hidden="1">
      <c r="A27" s="170">
        <f>SUBTOTAL(103,B$4:B27)</f>
        <v>8</v>
      </c>
      <c r="B27" s="143"/>
      <c r="C27" s="186"/>
      <c r="D27" s="147">
        <f t="shared" si="0"/>
        <v>0</v>
      </c>
      <c r="E27" s="160">
        <f>SUM($D$3:D27)</f>
        <v>46652</v>
      </c>
      <c r="F27" s="175">
        <f t="shared" si="2"/>
        <v>8</v>
      </c>
    </row>
    <row r="28" spans="1:6" hidden="1">
      <c r="A28" s="170">
        <f>SUBTOTAL(103,B$4:B28)</f>
        <v>8</v>
      </c>
      <c r="B28" s="143"/>
      <c r="C28" s="186"/>
      <c r="D28" s="147">
        <f t="shared" si="0"/>
        <v>0</v>
      </c>
      <c r="E28" s="160">
        <f>SUM($D$3:D28)</f>
        <v>46652</v>
      </c>
      <c r="F28" s="175">
        <f t="shared" si="2"/>
        <v>8</v>
      </c>
    </row>
    <row r="29" spans="1:6" hidden="1">
      <c r="A29" s="170">
        <f>SUBTOTAL(103,B$4:B29)</f>
        <v>8</v>
      </c>
      <c r="B29" s="143"/>
      <c r="C29" s="186"/>
      <c r="D29" s="147">
        <f t="shared" si="0"/>
        <v>0</v>
      </c>
      <c r="E29" s="160">
        <f>SUM($D$3:D29)</f>
        <v>46652</v>
      </c>
      <c r="F29" s="175">
        <f t="shared" si="2"/>
        <v>8</v>
      </c>
    </row>
    <row r="30" spans="1:6" hidden="1">
      <c r="A30" s="170">
        <f>SUBTOTAL(103,B$4:B30)</f>
        <v>8</v>
      </c>
      <c r="B30" s="143"/>
      <c r="C30" s="186"/>
      <c r="D30" s="147">
        <f t="shared" si="0"/>
        <v>0</v>
      </c>
      <c r="E30" s="160">
        <f>SUM($D$3:D30)</f>
        <v>46652</v>
      </c>
      <c r="F30" s="175">
        <f t="shared" si="2"/>
        <v>8</v>
      </c>
    </row>
    <row r="31" spans="1:6" hidden="1">
      <c r="A31" s="170">
        <f>SUBTOTAL(103,B$4:B31)</f>
        <v>8</v>
      </c>
      <c r="B31" s="143"/>
      <c r="C31" s="186"/>
      <c r="D31" s="147">
        <f t="shared" si="0"/>
        <v>0</v>
      </c>
      <c r="E31" s="160">
        <f>SUM($D$3:D31)</f>
        <v>46652</v>
      </c>
      <c r="F31" s="175">
        <f t="shared" si="2"/>
        <v>8</v>
      </c>
    </row>
    <row r="32" spans="1:6" hidden="1">
      <c r="A32" s="170">
        <f>SUBTOTAL(103,B$4:B32)</f>
        <v>8</v>
      </c>
      <c r="B32" s="143"/>
      <c r="C32" s="186"/>
      <c r="D32" s="147">
        <f t="shared" si="0"/>
        <v>0</v>
      </c>
      <c r="E32" s="160">
        <f>SUM($D$3:D32)</f>
        <v>46652</v>
      </c>
      <c r="F32" s="175">
        <f t="shared" si="2"/>
        <v>8</v>
      </c>
    </row>
    <row r="33" spans="1:6" hidden="1">
      <c r="A33" s="170">
        <f>SUBTOTAL(103,B$4:B33)</f>
        <v>8</v>
      </c>
      <c r="B33" s="143"/>
      <c r="C33" s="186"/>
      <c r="D33" s="147">
        <f t="shared" si="0"/>
        <v>0</v>
      </c>
      <c r="E33" s="160">
        <f>SUM($D$3:D33)</f>
        <v>46652</v>
      </c>
      <c r="F33" s="175">
        <f t="shared" si="2"/>
        <v>8</v>
      </c>
    </row>
    <row r="34" spans="1:6" hidden="1">
      <c r="A34" s="170">
        <f>SUBTOTAL(103,B$4:B34)</f>
        <v>8</v>
      </c>
      <c r="B34" s="143"/>
      <c r="C34" s="186"/>
      <c r="D34" s="147">
        <f t="shared" si="0"/>
        <v>0</v>
      </c>
      <c r="E34" s="160">
        <f>SUM($D$3:D34)</f>
        <v>46652</v>
      </c>
      <c r="F34" s="175">
        <f t="shared" si="2"/>
        <v>8</v>
      </c>
    </row>
    <row r="35" spans="1:6" hidden="1">
      <c r="A35" s="170">
        <f>SUBTOTAL(103,B$4:B35)</f>
        <v>8</v>
      </c>
      <c r="B35" s="143"/>
      <c r="C35" s="186"/>
      <c r="D35" s="147">
        <f t="shared" si="0"/>
        <v>0</v>
      </c>
      <c r="E35" s="160">
        <f>SUM($D$3:D35)</f>
        <v>46652</v>
      </c>
      <c r="F35" s="175">
        <f t="shared" si="2"/>
        <v>8</v>
      </c>
    </row>
    <row r="36" spans="1:6" hidden="1">
      <c r="A36" s="170">
        <f>SUBTOTAL(103,B$4:B36)</f>
        <v>8</v>
      </c>
      <c r="B36" s="143"/>
      <c r="C36" s="186"/>
      <c r="D36" s="147">
        <f t="shared" si="0"/>
        <v>0</v>
      </c>
      <c r="E36" s="160">
        <f>SUM($D$3:D36)</f>
        <v>46652</v>
      </c>
      <c r="F36" s="175">
        <f t="shared" si="2"/>
        <v>8</v>
      </c>
    </row>
    <row r="37" spans="1:6" hidden="1">
      <c r="A37" s="170">
        <f>SUBTOTAL(103,B$4:B37)</f>
        <v>8</v>
      </c>
      <c r="B37" s="143"/>
      <c r="C37" s="186"/>
      <c r="D37" s="147">
        <f t="shared" si="0"/>
        <v>0</v>
      </c>
      <c r="E37" s="160">
        <f>SUM($D$3:D37)</f>
        <v>46652</v>
      </c>
      <c r="F37" s="175">
        <f t="shared" si="2"/>
        <v>8</v>
      </c>
    </row>
    <row r="38" spans="1:6" hidden="1">
      <c r="A38" s="170">
        <f>SUBTOTAL(103,B$4:B38)</f>
        <v>8</v>
      </c>
      <c r="B38" s="143"/>
      <c r="C38" s="186"/>
      <c r="D38" s="147">
        <f t="shared" si="0"/>
        <v>0</v>
      </c>
      <c r="E38" s="160">
        <f>SUM($D$3:D38)</f>
        <v>46652</v>
      </c>
      <c r="F38" s="175">
        <f t="shared" si="2"/>
        <v>8</v>
      </c>
    </row>
    <row r="39" spans="1:6" hidden="1">
      <c r="A39" s="170">
        <f>SUBTOTAL(103,B$4:B39)</f>
        <v>8</v>
      </c>
      <c r="B39" s="384"/>
      <c r="C39" s="186"/>
      <c r="D39" s="147">
        <f t="shared" si="0"/>
        <v>0</v>
      </c>
      <c r="E39" s="160">
        <f>SUM($D$3:D39)</f>
        <v>46652</v>
      </c>
      <c r="F39" s="175">
        <f t="shared" si="2"/>
        <v>8</v>
      </c>
    </row>
    <row r="40" spans="1:6" hidden="1">
      <c r="A40" s="170">
        <f>SUBTOTAL(103,B$4:B40)</f>
        <v>8</v>
      </c>
      <c r="B40" s="384"/>
      <c r="C40" s="186"/>
      <c r="D40" s="147">
        <f t="shared" si="0"/>
        <v>0</v>
      </c>
      <c r="E40" s="160">
        <f>SUM($D$3:D40)</f>
        <v>46652</v>
      </c>
      <c r="F40" s="175">
        <f t="shared" si="2"/>
        <v>8</v>
      </c>
    </row>
    <row r="41" spans="1:6" hidden="1">
      <c r="A41" s="170">
        <f>SUBTOTAL(103,B$4:B41)</f>
        <v>8</v>
      </c>
      <c r="B41" s="384"/>
      <c r="C41" s="186"/>
      <c r="D41" s="147">
        <f t="shared" si="0"/>
        <v>0</v>
      </c>
      <c r="E41" s="160">
        <f>SUM($D$3:D41)</f>
        <v>46652</v>
      </c>
      <c r="F41" s="175">
        <f t="shared" si="2"/>
        <v>8</v>
      </c>
    </row>
    <row r="42" spans="1:6" hidden="1">
      <c r="A42" s="170">
        <f>SUBTOTAL(103,B$4:B42)</f>
        <v>8</v>
      </c>
      <c r="B42" s="384"/>
      <c r="C42" s="186"/>
      <c r="D42" s="147">
        <f t="shared" si="0"/>
        <v>0</v>
      </c>
      <c r="E42" s="160">
        <f>SUM($D$3:D42)</f>
        <v>46652</v>
      </c>
      <c r="F42" s="175">
        <f t="shared" si="2"/>
        <v>8</v>
      </c>
    </row>
    <row r="43" spans="1:6" hidden="1">
      <c r="A43" s="170">
        <f>SUBTOTAL(103,B$4:B43)</f>
        <v>8</v>
      </c>
      <c r="B43" s="384"/>
      <c r="C43" s="186"/>
      <c r="D43" s="147">
        <f t="shared" si="0"/>
        <v>0</v>
      </c>
      <c r="E43" s="160">
        <f>SUM($D$3:D43)</f>
        <v>46652</v>
      </c>
      <c r="F43" s="175">
        <f t="shared" si="2"/>
        <v>8</v>
      </c>
    </row>
    <row r="44" spans="1:6" hidden="1">
      <c r="A44" s="170">
        <f>SUBTOTAL(103,B$4:B44)</f>
        <v>8</v>
      </c>
      <c r="B44" s="384"/>
      <c r="C44" s="186"/>
      <c r="D44" s="147">
        <f t="shared" si="0"/>
        <v>0</v>
      </c>
      <c r="E44" s="160">
        <f>SUM($D$3:D44)</f>
        <v>46652</v>
      </c>
      <c r="F44" s="175">
        <f t="shared" si="2"/>
        <v>8</v>
      </c>
    </row>
    <row r="45" spans="1:6" hidden="1">
      <c r="A45" s="170">
        <f>SUBTOTAL(103,B$4:B45)</f>
        <v>8</v>
      </c>
      <c r="B45" s="384"/>
      <c r="C45" s="186"/>
      <c r="D45" s="147">
        <f t="shared" si="0"/>
        <v>0</v>
      </c>
      <c r="E45" s="160">
        <f>SUM($D$3:D45)</f>
        <v>46652</v>
      </c>
      <c r="F45" s="175">
        <f t="shared" si="2"/>
        <v>8</v>
      </c>
    </row>
    <row r="46" spans="1:6" hidden="1">
      <c r="A46" s="170">
        <f>SUBTOTAL(103,B$4:B46)</f>
        <v>8</v>
      </c>
      <c r="B46" s="384"/>
      <c r="C46" s="186"/>
      <c r="D46" s="147">
        <f t="shared" si="0"/>
        <v>0</v>
      </c>
      <c r="E46" s="160">
        <f>SUM($D$3:D46)</f>
        <v>46652</v>
      </c>
      <c r="F46" s="175">
        <f t="shared" si="2"/>
        <v>8</v>
      </c>
    </row>
    <row r="47" spans="1:6" hidden="1">
      <c r="A47" s="170">
        <f>SUBTOTAL(103,B$4:B47)</f>
        <v>8</v>
      </c>
      <c r="B47" s="384"/>
      <c r="C47" s="186"/>
      <c r="D47" s="147">
        <f t="shared" si="0"/>
        <v>0</v>
      </c>
      <c r="E47" s="160">
        <f>SUM($D$3:D47)</f>
        <v>46652</v>
      </c>
      <c r="F47" s="175">
        <f t="shared" si="2"/>
        <v>8</v>
      </c>
    </row>
    <row r="48" spans="1:6" hidden="1">
      <c r="A48" s="170">
        <f>SUBTOTAL(103,B$4:B48)</f>
        <v>8</v>
      </c>
      <c r="B48" s="384"/>
      <c r="C48" s="186"/>
      <c r="D48" s="147">
        <f t="shared" si="0"/>
        <v>0</v>
      </c>
      <c r="E48" s="160">
        <f>SUM($D$3:D48)</f>
        <v>46652</v>
      </c>
      <c r="F48" s="175">
        <f t="shared" si="2"/>
        <v>8</v>
      </c>
    </row>
    <row r="49" spans="1:6" hidden="1">
      <c r="A49" s="170">
        <f>SUBTOTAL(103,B$4:B49)</f>
        <v>8</v>
      </c>
      <c r="B49" s="384"/>
      <c r="C49" s="186"/>
      <c r="D49" s="147">
        <f t="shared" si="0"/>
        <v>0</v>
      </c>
      <c r="E49" s="160">
        <f>SUM($D$3:D49)</f>
        <v>46652</v>
      </c>
      <c r="F49" s="175">
        <f t="shared" si="2"/>
        <v>8</v>
      </c>
    </row>
    <row r="50" spans="1:6" hidden="1">
      <c r="A50" s="170">
        <f>SUBTOTAL(103,B$4:B50)</f>
        <v>8</v>
      </c>
      <c r="B50" s="143"/>
      <c r="C50" s="186"/>
      <c r="D50" s="147">
        <f t="shared" si="0"/>
        <v>0</v>
      </c>
      <c r="E50" s="160">
        <f>SUM($D$3:D50)</f>
        <v>46652</v>
      </c>
      <c r="F50" s="175">
        <f t="shared" si="2"/>
        <v>8</v>
      </c>
    </row>
    <row r="51" spans="1:6">
      <c r="A51" s="170"/>
      <c r="B51" s="152" t="s">
        <v>243</v>
      </c>
      <c r="C51" s="153">
        <f>SUM(C4:C50)</f>
        <v>46652</v>
      </c>
      <c r="D51"/>
      <c r="E51"/>
      <c r="F51" s="175"/>
    </row>
    <row r="52" spans="1:6">
      <c r="A52" s="511" t="s">
        <v>522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topLeftCell="A4" zoomScaleNormal="100" workbookViewId="0">
      <selection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45897</v>
      </c>
    </row>
    <row r="2" spans="1:7" ht="34.5" customHeight="1">
      <c r="A2" s="514" t="s">
        <v>468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229</v>
      </c>
      <c r="C4" s="186">
        <v>19663</v>
      </c>
      <c r="D4" s="178">
        <f t="shared" ref="D4:D8" si="0">C4</f>
        <v>19663</v>
      </c>
      <c r="E4" s="180">
        <f>SUM($D$3:D4)</f>
        <v>19663</v>
      </c>
      <c r="F4" s="389">
        <f>A4</f>
        <v>1</v>
      </c>
    </row>
    <row r="5" spans="1:7">
      <c r="A5" s="170">
        <f>SUBTOTAL(103,B$4:B5)</f>
        <v>2</v>
      </c>
      <c r="B5" s="143" t="s">
        <v>492</v>
      </c>
      <c r="C5" s="186">
        <v>15800</v>
      </c>
      <c r="D5" s="178">
        <f t="shared" si="0"/>
        <v>15800</v>
      </c>
      <c r="E5" s="180">
        <f>SUM($D$3:D5)</f>
        <v>35463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473</v>
      </c>
      <c r="C6" s="186">
        <v>5330</v>
      </c>
      <c r="D6" s="178">
        <f t="shared" si="0"/>
        <v>5330</v>
      </c>
      <c r="E6" s="180">
        <f>SUM($D$3:D6)</f>
        <v>40793</v>
      </c>
      <c r="F6" s="389">
        <f t="shared" si="1"/>
        <v>3</v>
      </c>
    </row>
    <row r="7" spans="1:7">
      <c r="A7" s="170">
        <f>SUBTOTAL(103,B$4:B7)</f>
        <v>4</v>
      </c>
      <c r="B7" s="143" t="s">
        <v>493</v>
      </c>
      <c r="C7" s="186">
        <v>5560</v>
      </c>
      <c r="D7" s="178">
        <f t="shared" si="0"/>
        <v>5560</v>
      </c>
      <c r="E7" s="180">
        <f>SUM($D$3:D7)</f>
        <v>46353</v>
      </c>
      <c r="F7" s="389">
        <f t="shared" si="1"/>
        <v>4</v>
      </c>
    </row>
    <row r="8" spans="1:7">
      <c r="A8" s="170">
        <f>SUBTOTAL(103,B$4:B8)</f>
        <v>5</v>
      </c>
      <c r="B8" s="299" t="s">
        <v>494</v>
      </c>
      <c r="C8" s="186">
        <v>561</v>
      </c>
      <c r="D8" s="178">
        <f t="shared" si="0"/>
        <v>561</v>
      </c>
      <c r="E8" s="180">
        <f>SUM($D$3:D8)</f>
        <v>46914</v>
      </c>
      <c r="F8" s="389">
        <f t="shared" si="1"/>
        <v>5</v>
      </c>
    </row>
    <row r="9" spans="1:7">
      <c r="A9" s="170">
        <f>SUBTOTAL(103,B$4:B9)</f>
        <v>6</v>
      </c>
      <c r="B9" s="299" t="s">
        <v>495</v>
      </c>
      <c r="C9" s="186">
        <v>600</v>
      </c>
      <c r="D9" s="178">
        <f>C9</f>
        <v>600</v>
      </c>
      <c r="E9" s="180">
        <f>SUM($D$3:D9)</f>
        <v>47514</v>
      </c>
      <c r="F9" s="389">
        <f t="shared" si="1"/>
        <v>6</v>
      </c>
    </row>
    <row r="10" spans="1:7">
      <c r="A10" s="170">
        <f>SUBTOTAL(103,B$4:B10)</f>
        <v>7</v>
      </c>
      <c r="B10" s="299" t="s">
        <v>487</v>
      </c>
      <c r="C10" s="186">
        <v>2250</v>
      </c>
      <c r="D10" s="178">
        <f>C10</f>
        <v>2250</v>
      </c>
      <c r="E10" s="180">
        <f>SUM($D$3:D10)</f>
        <v>49764</v>
      </c>
      <c r="F10" s="389">
        <f t="shared" si="1"/>
        <v>7</v>
      </c>
    </row>
    <row r="11" spans="1:7">
      <c r="A11" s="170">
        <f>SUBTOTAL(103,B$4:B11)</f>
        <v>8</v>
      </c>
      <c r="B11" s="143" t="s">
        <v>496</v>
      </c>
      <c r="C11" s="186">
        <v>40</v>
      </c>
      <c r="D11" s="178">
        <f>C11</f>
        <v>40</v>
      </c>
      <c r="E11" s="180">
        <f>SUM($D$3:D11)</f>
        <v>49804</v>
      </c>
      <c r="F11" s="389">
        <f t="shared" si="1"/>
        <v>8</v>
      </c>
    </row>
    <row r="12" spans="1:7">
      <c r="A12" s="170">
        <f>SUBTOTAL(103,B$4:B12)</f>
        <v>9</v>
      </c>
      <c r="B12" s="143" t="s">
        <v>478</v>
      </c>
      <c r="C12" s="186">
        <v>13504</v>
      </c>
      <c r="D12" s="178">
        <f>C12</f>
        <v>13504</v>
      </c>
      <c r="E12" s="180">
        <f>SUM($D$3:D12)</f>
        <v>63308</v>
      </c>
      <c r="F12" s="389">
        <f t="shared" si="1"/>
        <v>9</v>
      </c>
    </row>
    <row r="13" spans="1:7">
      <c r="A13" s="170">
        <f>SUBTOTAL(103,B$4:B13)</f>
        <v>10</v>
      </c>
      <c r="B13" s="143" t="s">
        <v>477</v>
      </c>
      <c r="C13" s="186">
        <v>6600</v>
      </c>
      <c r="D13" s="178">
        <f t="shared" ref="D13:D50" si="2">C13</f>
        <v>6600</v>
      </c>
      <c r="E13" s="180">
        <f>SUM($D$3:D13)</f>
        <v>69908</v>
      </c>
      <c r="F13" s="389">
        <f t="shared" si="1"/>
        <v>10</v>
      </c>
    </row>
    <row r="14" spans="1:7" hidden="1">
      <c r="A14" s="170">
        <f>SUBTOTAL(103,B$4:B14)</f>
        <v>10</v>
      </c>
      <c r="B14" s="156"/>
      <c r="C14" s="181"/>
      <c r="D14" s="178">
        <f t="shared" si="2"/>
        <v>0</v>
      </c>
      <c r="E14" s="180">
        <f>SUM($D$3:D14)</f>
        <v>69908</v>
      </c>
      <c r="F14" s="389">
        <f t="shared" si="1"/>
        <v>10</v>
      </c>
    </row>
    <row r="15" spans="1:7" hidden="1">
      <c r="A15" s="170">
        <f>SUBTOTAL(103,B$4:B15)</f>
        <v>10</v>
      </c>
      <c r="B15" s="143"/>
      <c r="C15" s="181"/>
      <c r="D15" s="178">
        <f t="shared" si="2"/>
        <v>0</v>
      </c>
      <c r="E15" s="180">
        <f>SUM($D$3:D15)</f>
        <v>69908</v>
      </c>
      <c r="F15" s="389">
        <f t="shared" si="1"/>
        <v>10</v>
      </c>
    </row>
    <row r="16" spans="1:7" hidden="1">
      <c r="A16" s="170">
        <f>SUBTOTAL(103,B$4:B16)</f>
        <v>10</v>
      </c>
      <c r="B16" s="143"/>
      <c r="C16" s="181"/>
      <c r="D16" s="178">
        <f t="shared" si="2"/>
        <v>0</v>
      </c>
      <c r="E16" s="180">
        <f>SUM($D$3:D16)</f>
        <v>69908</v>
      </c>
      <c r="F16" s="389">
        <f t="shared" si="1"/>
        <v>10</v>
      </c>
    </row>
    <row r="17" spans="1:6" hidden="1">
      <c r="A17" s="170">
        <f>SUBTOTAL(103,B$4:B17)</f>
        <v>10</v>
      </c>
      <c r="B17" s="143"/>
      <c r="C17" s="181"/>
      <c r="D17" s="178">
        <f t="shared" si="2"/>
        <v>0</v>
      </c>
      <c r="E17" s="180">
        <f>SUM($D$3:D17)</f>
        <v>69908</v>
      </c>
      <c r="F17" s="389">
        <f t="shared" si="1"/>
        <v>10</v>
      </c>
    </row>
    <row r="18" spans="1:6" hidden="1">
      <c r="A18" s="170">
        <f>SUBTOTAL(103,B$4:B18)</f>
        <v>10</v>
      </c>
      <c r="B18" s="143"/>
      <c r="C18" s="181"/>
      <c r="D18" s="178">
        <f t="shared" si="2"/>
        <v>0</v>
      </c>
      <c r="E18" s="180">
        <f>SUM($D$3:D18)</f>
        <v>69908</v>
      </c>
      <c r="F18" s="389">
        <f t="shared" si="1"/>
        <v>10</v>
      </c>
    </row>
    <row r="19" spans="1:6" hidden="1">
      <c r="A19" s="170">
        <f>SUBTOTAL(103,B$4:B19)</f>
        <v>10</v>
      </c>
      <c r="B19" s="143"/>
      <c r="C19" s="181"/>
      <c r="D19" s="178">
        <f t="shared" si="2"/>
        <v>0</v>
      </c>
      <c r="E19" s="180">
        <f>SUM($D$3:D19)</f>
        <v>69908</v>
      </c>
      <c r="F19" s="389">
        <f t="shared" si="1"/>
        <v>10</v>
      </c>
    </row>
    <row r="20" spans="1:6" hidden="1">
      <c r="A20" s="170">
        <f>SUBTOTAL(103,B$4:B20)</f>
        <v>10</v>
      </c>
      <c r="B20" s="143"/>
      <c r="C20" s="181"/>
      <c r="D20" s="178">
        <f t="shared" si="2"/>
        <v>0</v>
      </c>
      <c r="E20" s="180">
        <f>SUM($D$3:D20)</f>
        <v>69908</v>
      </c>
      <c r="F20" s="389">
        <f t="shared" si="1"/>
        <v>10</v>
      </c>
    </row>
    <row r="21" spans="1:6" hidden="1">
      <c r="A21" s="170">
        <f>SUBTOTAL(103,B$4:B21)</f>
        <v>10</v>
      </c>
      <c r="B21" s="143"/>
      <c r="C21" s="181"/>
      <c r="D21" s="178">
        <f t="shared" si="2"/>
        <v>0</v>
      </c>
      <c r="E21" s="180">
        <f>SUM($D$3:D21)</f>
        <v>69908</v>
      </c>
      <c r="F21" s="389">
        <f t="shared" si="1"/>
        <v>10</v>
      </c>
    </row>
    <row r="22" spans="1:6" hidden="1">
      <c r="A22" s="170">
        <f>SUBTOTAL(103,B$4:B22)</f>
        <v>10</v>
      </c>
      <c r="B22" s="143"/>
      <c r="C22" s="181"/>
      <c r="D22" s="178">
        <f t="shared" si="2"/>
        <v>0</v>
      </c>
      <c r="E22" s="180">
        <f>SUM($D$3:D22)</f>
        <v>69908</v>
      </c>
      <c r="F22" s="389">
        <f t="shared" si="1"/>
        <v>10</v>
      </c>
    </row>
    <row r="23" spans="1:6" hidden="1">
      <c r="A23" s="170">
        <f>SUBTOTAL(103,B$4:B23)</f>
        <v>10</v>
      </c>
      <c r="B23" s="143"/>
      <c r="C23" s="181"/>
      <c r="D23" s="178">
        <f t="shared" si="2"/>
        <v>0</v>
      </c>
      <c r="E23" s="180">
        <f>SUM($D$3:D23)</f>
        <v>69908</v>
      </c>
      <c r="F23" s="389">
        <f t="shared" si="1"/>
        <v>10</v>
      </c>
    </row>
    <row r="24" spans="1:6" hidden="1">
      <c r="A24" s="170">
        <f>SUBTOTAL(103,B$4:B24)</f>
        <v>10</v>
      </c>
      <c r="B24" s="143"/>
      <c r="C24" s="181"/>
      <c r="D24" s="178">
        <f t="shared" si="2"/>
        <v>0</v>
      </c>
      <c r="E24" s="180">
        <f>SUM($D$3:D24)</f>
        <v>69908</v>
      </c>
      <c r="F24" s="389">
        <f t="shared" si="1"/>
        <v>10</v>
      </c>
    </row>
    <row r="25" spans="1:6" hidden="1">
      <c r="A25" s="170">
        <f>SUBTOTAL(103,B$4:B25)</f>
        <v>10</v>
      </c>
      <c r="B25" s="143"/>
      <c r="C25" s="181"/>
      <c r="D25" s="178">
        <f t="shared" si="2"/>
        <v>0</v>
      </c>
      <c r="E25" s="180">
        <f>SUM($D$3:D25)</f>
        <v>69908</v>
      </c>
      <c r="F25" s="389">
        <f t="shared" si="1"/>
        <v>10</v>
      </c>
    </row>
    <row r="26" spans="1:6" hidden="1">
      <c r="A26" s="170">
        <f>SUBTOTAL(103,B$4:B26)</f>
        <v>10</v>
      </c>
      <c r="B26" s="143"/>
      <c r="C26" s="181"/>
      <c r="D26" s="178">
        <f t="shared" si="2"/>
        <v>0</v>
      </c>
      <c r="E26" s="180">
        <f>SUM($D$3:D26)</f>
        <v>69908</v>
      </c>
      <c r="F26" s="389">
        <f t="shared" si="1"/>
        <v>10</v>
      </c>
    </row>
    <row r="27" spans="1:6" hidden="1">
      <c r="A27" s="170">
        <f>SUBTOTAL(103,B$4:B27)</f>
        <v>10</v>
      </c>
      <c r="B27" s="143"/>
      <c r="C27" s="181"/>
      <c r="D27" s="178">
        <f t="shared" si="2"/>
        <v>0</v>
      </c>
      <c r="E27" s="180">
        <f>SUM($D$3:D27)</f>
        <v>69908</v>
      </c>
      <c r="F27" s="389">
        <f t="shared" si="1"/>
        <v>10</v>
      </c>
    </row>
    <row r="28" spans="1:6" hidden="1">
      <c r="A28" s="170">
        <f>SUBTOTAL(103,B$4:B28)</f>
        <v>10</v>
      </c>
      <c r="B28" s="143"/>
      <c r="C28" s="181"/>
      <c r="D28" s="178">
        <f t="shared" si="2"/>
        <v>0</v>
      </c>
      <c r="E28" s="180">
        <f>SUM($D$3:D28)</f>
        <v>69908</v>
      </c>
      <c r="F28" s="389">
        <f t="shared" si="1"/>
        <v>10</v>
      </c>
    </row>
    <row r="29" spans="1:6" hidden="1">
      <c r="A29" s="170">
        <f>SUBTOTAL(103,B$4:B29)</f>
        <v>10</v>
      </c>
      <c r="B29" s="143"/>
      <c r="C29" s="181"/>
      <c r="D29" s="178">
        <f t="shared" si="2"/>
        <v>0</v>
      </c>
      <c r="E29" s="180">
        <f>SUM($D$3:D29)</f>
        <v>69908</v>
      </c>
      <c r="F29" s="389">
        <f t="shared" si="1"/>
        <v>10</v>
      </c>
    </row>
    <row r="30" spans="1:6" hidden="1">
      <c r="A30" s="170">
        <f>SUBTOTAL(103,B$4:B30)</f>
        <v>10</v>
      </c>
      <c r="B30" s="143"/>
      <c r="C30" s="181"/>
      <c r="D30" s="178">
        <f t="shared" si="2"/>
        <v>0</v>
      </c>
      <c r="E30" s="180">
        <f>SUM($D$3:D30)</f>
        <v>69908</v>
      </c>
      <c r="F30" s="389">
        <f t="shared" si="1"/>
        <v>10</v>
      </c>
    </row>
    <row r="31" spans="1:6" hidden="1">
      <c r="A31" s="170">
        <f>SUBTOTAL(103,B$4:B31)</f>
        <v>10</v>
      </c>
      <c r="B31" s="143"/>
      <c r="C31" s="181"/>
      <c r="D31" s="178">
        <f t="shared" si="2"/>
        <v>0</v>
      </c>
      <c r="E31" s="180">
        <f>SUM($D$3:D31)</f>
        <v>69908</v>
      </c>
      <c r="F31" s="389">
        <f t="shared" si="1"/>
        <v>10</v>
      </c>
    </row>
    <row r="32" spans="1:6" hidden="1">
      <c r="A32" s="170">
        <f>SUBTOTAL(103,B$4:B32)</f>
        <v>10</v>
      </c>
      <c r="B32" s="143"/>
      <c r="C32" s="181"/>
      <c r="D32" s="178">
        <f t="shared" si="2"/>
        <v>0</v>
      </c>
      <c r="E32" s="180">
        <f>SUM($D$3:D32)</f>
        <v>69908</v>
      </c>
      <c r="F32" s="389">
        <f t="shared" si="1"/>
        <v>10</v>
      </c>
    </row>
    <row r="33" spans="1:6" hidden="1">
      <c r="A33" s="170">
        <f>SUBTOTAL(103,B$4:B33)</f>
        <v>10</v>
      </c>
      <c r="B33" s="143"/>
      <c r="C33" s="181"/>
      <c r="D33" s="178">
        <f t="shared" si="2"/>
        <v>0</v>
      </c>
      <c r="E33" s="180">
        <f>SUM($D$3:D33)</f>
        <v>69908</v>
      </c>
      <c r="F33" s="389">
        <f t="shared" si="1"/>
        <v>10</v>
      </c>
    </row>
    <row r="34" spans="1:6" hidden="1">
      <c r="A34" s="170">
        <f>SUBTOTAL(103,B$4:B34)</f>
        <v>10</v>
      </c>
      <c r="B34" s="143"/>
      <c r="C34" s="181"/>
      <c r="D34" s="178">
        <f t="shared" si="2"/>
        <v>0</v>
      </c>
      <c r="E34" s="180">
        <f>SUM($D$3:D34)</f>
        <v>69908</v>
      </c>
      <c r="F34" s="389">
        <f t="shared" si="1"/>
        <v>10</v>
      </c>
    </row>
    <row r="35" spans="1:6" hidden="1">
      <c r="A35" s="170">
        <f>SUBTOTAL(103,B$4:B35)</f>
        <v>10</v>
      </c>
      <c r="B35" s="143"/>
      <c r="C35" s="181"/>
      <c r="D35" s="178">
        <f t="shared" si="2"/>
        <v>0</v>
      </c>
      <c r="E35" s="180">
        <f>SUM($D$3:D35)</f>
        <v>69908</v>
      </c>
      <c r="F35" s="389">
        <f t="shared" si="1"/>
        <v>10</v>
      </c>
    </row>
    <row r="36" spans="1:6" hidden="1">
      <c r="A36" s="170">
        <f>SUBTOTAL(103,B$4:B36)</f>
        <v>10</v>
      </c>
      <c r="B36" s="143"/>
      <c r="C36" s="181"/>
      <c r="D36" s="178">
        <f t="shared" si="2"/>
        <v>0</v>
      </c>
      <c r="E36" s="180">
        <f>SUM($D$3:D36)</f>
        <v>69908</v>
      </c>
      <c r="F36" s="389">
        <f t="shared" si="1"/>
        <v>10</v>
      </c>
    </row>
    <row r="37" spans="1:6" hidden="1">
      <c r="A37" s="170">
        <f>SUBTOTAL(103,B$4:B37)</f>
        <v>10</v>
      </c>
      <c r="B37" s="143"/>
      <c r="C37" s="181"/>
      <c r="D37" s="178">
        <f t="shared" si="2"/>
        <v>0</v>
      </c>
      <c r="E37" s="180">
        <f>SUM($D$3:D37)</f>
        <v>69908</v>
      </c>
      <c r="F37" s="389">
        <f t="shared" si="1"/>
        <v>10</v>
      </c>
    </row>
    <row r="38" spans="1:6" hidden="1">
      <c r="A38" s="170">
        <f>SUBTOTAL(103,B$4:B38)</f>
        <v>10</v>
      </c>
      <c r="B38" s="143"/>
      <c r="C38" s="181"/>
      <c r="D38" s="178">
        <f t="shared" si="2"/>
        <v>0</v>
      </c>
      <c r="E38" s="180">
        <f>SUM($D$3:D38)</f>
        <v>69908</v>
      </c>
      <c r="F38" s="389">
        <f t="shared" si="1"/>
        <v>10</v>
      </c>
    </row>
    <row r="39" spans="1:6" hidden="1">
      <c r="A39" s="170">
        <f>SUBTOTAL(103,B$4:B39)</f>
        <v>10</v>
      </c>
      <c r="B39" s="143"/>
      <c r="C39" s="181"/>
      <c r="D39" s="178">
        <f t="shared" si="2"/>
        <v>0</v>
      </c>
      <c r="E39" s="180">
        <f>SUM($D$3:D39)</f>
        <v>69908</v>
      </c>
      <c r="F39" s="389">
        <f t="shared" si="1"/>
        <v>10</v>
      </c>
    </row>
    <row r="40" spans="1:6" hidden="1">
      <c r="A40" s="170">
        <f>SUBTOTAL(103,B$4:B40)</f>
        <v>10</v>
      </c>
      <c r="B40" s="143"/>
      <c r="C40" s="181"/>
      <c r="D40" s="178">
        <f t="shared" si="2"/>
        <v>0</v>
      </c>
      <c r="E40" s="180">
        <f>SUM($D$3:D40)</f>
        <v>69908</v>
      </c>
      <c r="F40" s="389">
        <f t="shared" si="1"/>
        <v>10</v>
      </c>
    </row>
    <row r="41" spans="1:6" hidden="1">
      <c r="A41" s="170">
        <f>SUBTOTAL(103,B$4:B41)</f>
        <v>10</v>
      </c>
      <c r="B41" s="384"/>
      <c r="C41" s="181"/>
      <c r="D41" s="178">
        <f t="shared" si="2"/>
        <v>0</v>
      </c>
      <c r="E41" s="180">
        <f>SUM($D$3:D41)</f>
        <v>69908</v>
      </c>
      <c r="F41" s="389">
        <f t="shared" si="1"/>
        <v>10</v>
      </c>
    </row>
    <row r="42" spans="1:6" hidden="1">
      <c r="A42" s="170">
        <f>SUBTOTAL(103,B$4:B42)</f>
        <v>10</v>
      </c>
      <c r="B42" s="384"/>
      <c r="C42" s="181"/>
      <c r="D42" s="178">
        <f t="shared" si="2"/>
        <v>0</v>
      </c>
      <c r="E42" s="180">
        <f>SUM($D$3:D42)</f>
        <v>69908</v>
      </c>
      <c r="F42" s="389">
        <f t="shared" si="1"/>
        <v>10</v>
      </c>
    </row>
    <row r="43" spans="1:6" hidden="1">
      <c r="A43" s="170">
        <f>SUBTOTAL(103,B$4:B43)</f>
        <v>10</v>
      </c>
      <c r="B43" s="384"/>
      <c r="C43" s="181"/>
      <c r="D43" s="178">
        <f t="shared" si="2"/>
        <v>0</v>
      </c>
      <c r="E43" s="180">
        <f>SUM($D$3:D43)</f>
        <v>69908</v>
      </c>
      <c r="F43" s="389">
        <f t="shared" si="1"/>
        <v>10</v>
      </c>
    </row>
    <row r="44" spans="1:6" hidden="1">
      <c r="A44" s="170">
        <f>SUBTOTAL(103,B$4:B44)</f>
        <v>10</v>
      </c>
      <c r="B44" s="384"/>
      <c r="C44" s="181"/>
      <c r="D44" s="178">
        <f t="shared" si="2"/>
        <v>0</v>
      </c>
      <c r="E44" s="180">
        <f>SUM($D$3:D44)</f>
        <v>69908</v>
      </c>
      <c r="F44" s="389">
        <f t="shared" si="1"/>
        <v>10</v>
      </c>
    </row>
    <row r="45" spans="1:6" hidden="1">
      <c r="A45" s="170">
        <f>SUBTOTAL(103,B$4:B45)</f>
        <v>10</v>
      </c>
      <c r="B45" s="384"/>
      <c r="C45" s="181"/>
      <c r="D45" s="178">
        <f t="shared" si="2"/>
        <v>0</v>
      </c>
      <c r="E45" s="180">
        <f>SUM($D$3:D45)</f>
        <v>69908</v>
      </c>
      <c r="F45" s="389">
        <f t="shared" si="1"/>
        <v>10</v>
      </c>
    </row>
    <row r="46" spans="1:6" hidden="1">
      <c r="A46" s="170">
        <f>SUBTOTAL(103,B$4:B46)</f>
        <v>10</v>
      </c>
      <c r="B46" s="384"/>
      <c r="C46" s="181"/>
      <c r="D46" s="178">
        <f t="shared" si="2"/>
        <v>0</v>
      </c>
      <c r="E46" s="180">
        <f>SUM($D$3:D46)</f>
        <v>69908</v>
      </c>
      <c r="F46" s="389">
        <f t="shared" si="1"/>
        <v>10</v>
      </c>
    </row>
    <row r="47" spans="1:6" hidden="1">
      <c r="A47" s="170">
        <f>SUBTOTAL(103,B$4:B47)</f>
        <v>10</v>
      </c>
      <c r="B47" s="384"/>
      <c r="C47" s="181"/>
      <c r="D47" s="178">
        <f t="shared" si="2"/>
        <v>0</v>
      </c>
      <c r="E47" s="180">
        <f>SUM($D$3:D47)</f>
        <v>69908</v>
      </c>
      <c r="F47" s="389">
        <f t="shared" si="1"/>
        <v>10</v>
      </c>
    </row>
    <row r="48" spans="1:6" hidden="1">
      <c r="A48" s="170">
        <f>SUBTOTAL(103,B$4:B48)</f>
        <v>10</v>
      </c>
      <c r="B48" s="384"/>
      <c r="C48" s="181"/>
      <c r="D48" s="178">
        <f t="shared" si="2"/>
        <v>0</v>
      </c>
      <c r="E48" s="180">
        <f>SUM($D$3:D48)</f>
        <v>69908</v>
      </c>
      <c r="F48" s="389">
        <f t="shared" si="1"/>
        <v>10</v>
      </c>
    </row>
    <row r="49" spans="1:6" hidden="1">
      <c r="A49" s="170">
        <f>SUBTOTAL(103,B$4:B49)</f>
        <v>10</v>
      </c>
      <c r="B49" s="384"/>
      <c r="C49" s="181"/>
      <c r="D49" s="178">
        <f t="shared" si="2"/>
        <v>0</v>
      </c>
      <c r="E49" s="180">
        <f>SUM($D$3:D49)</f>
        <v>69908</v>
      </c>
      <c r="F49" s="389">
        <f t="shared" si="1"/>
        <v>10</v>
      </c>
    </row>
    <row r="50" spans="1:6" hidden="1">
      <c r="A50" s="170">
        <f>SUBTOTAL(103,B$4:B50)</f>
        <v>10</v>
      </c>
      <c r="B50" s="143"/>
      <c r="C50" s="181"/>
      <c r="D50" s="178">
        <f t="shared" si="2"/>
        <v>0</v>
      </c>
      <c r="E50" s="180">
        <f>SUM($D$3:D50)</f>
        <v>69908</v>
      </c>
      <c r="F50" s="389">
        <f t="shared" si="1"/>
        <v>10</v>
      </c>
    </row>
    <row r="51" spans="1:6">
      <c r="A51" s="170"/>
      <c r="B51" s="152" t="s">
        <v>243</v>
      </c>
      <c r="C51" s="153">
        <f>SUM(C4:C50)</f>
        <v>69908</v>
      </c>
    </row>
    <row r="52" spans="1:6">
      <c r="A52" s="511" t="s">
        <v>523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topLeftCell="A5" workbookViewId="0">
      <selection activeCell="B11" sqref="B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45898</v>
      </c>
    </row>
    <row r="2" spans="1:7" ht="34.5" customHeight="1">
      <c r="A2" s="514" t="s">
        <v>469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229</v>
      </c>
      <c r="C4" s="186">
        <v>50077</v>
      </c>
      <c r="D4" s="178">
        <f t="shared" ref="D4:D50" si="0">C4</f>
        <v>50077</v>
      </c>
      <c r="E4" s="180">
        <f>SUM($D$3:D4)</f>
        <v>50077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490</v>
      </c>
      <c r="C5" s="186">
        <v>48950</v>
      </c>
      <c r="D5" s="178">
        <f t="shared" si="0"/>
        <v>48950</v>
      </c>
      <c r="E5" s="180">
        <f>SUM($D$3:D5)</f>
        <v>99027</v>
      </c>
      <c r="F5" s="391">
        <f t="shared" si="1"/>
        <v>2</v>
      </c>
    </row>
    <row r="6" spans="1:7">
      <c r="A6" s="170">
        <f>SUBTOTAL(103,B$4:B6)</f>
        <v>3</v>
      </c>
      <c r="B6" s="246" t="s">
        <v>474</v>
      </c>
      <c r="C6" s="186">
        <v>18971</v>
      </c>
      <c r="D6" s="178">
        <f t="shared" si="0"/>
        <v>18971</v>
      </c>
      <c r="E6" s="180">
        <f>SUM($D$3:D6)</f>
        <v>117998</v>
      </c>
      <c r="F6" s="391">
        <f t="shared" si="1"/>
        <v>3</v>
      </c>
    </row>
    <row r="7" spans="1:7">
      <c r="A7" s="170">
        <f>SUBTOTAL(103,B$4:B7)</f>
        <v>4</v>
      </c>
      <c r="B7" s="246" t="s">
        <v>488</v>
      </c>
      <c r="C7" s="186">
        <v>11552</v>
      </c>
      <c r="D7" s="178">
        <f t="shared" si="0"/>
        <v>11552</v>
      </c>
      <c r="E7" s="180">
        <f>SUM($D$3:D7)</f>
        <v>129550</v>
      </c>
      <c r="F7" s="391">
        <f t="shared" si="1"/>
        <v>4</v>
      </c>
    </row>
    <row r="8" spans="1:7">
      <c r="A8" s="170">
        <f>SUBTOTAL(103,B$4:B8)</f>
        <v>5</v>
      </c>
      <c r="B8" s="246" t="s">
        <v>491</v>
      </c>
      <c r="C8" s="186">
        <v>560</v>
      </c>
      <c r="D8" s="178">
        <f t="shared" si="0"/>
        <v>560</v>
      </c>
      <c r="E8" s="180">
        <f>SUM($D$3:D8)</f>
        <v>130110</v>
      </c>
      <c r="F8" s="391">
        <f t="shared" si="1"/>
        <v>5</v>
      </c>
    </row>
    <row r="9" spans="1:7">
      <c r="A9" s="170">
        <f>SUBTOTAL(103,B$4:B9)</f>
        <v>6</v>
      </c>
      <c r="B9" s="246" t="s">
        <v>487</v>
      </c>
      <c r="C9" s="186">
        <v>4500</v>
      </c>
      <c r="D9" s="178">
        <f t="shared" si="0"/>
        <v>4500</v>
      </c>
      <c r="E9" s="180">
        <f>SUM($D$3:D9)</f>
        <v>134610</v>
      </c>
      <c r="F9" s="391">
        <f t="shared" si="1"/>
        <v>6</v>
      </c>
    </row>
    <row r="10" spans="1:7">
      <c r="A10" s="170">
        <f>SUBTOTAL(103,B$4:B10)</f>
        <v>7</v>
      </c>
      <c r="B10" s="246" t="s">
        <v>478</v>
      </c>
      <c r="C10" s="186">
        <v>13364</v>
      </c>
      <c r="D10" s="178">
        <f t="shared" si="0"/>
        <v>13364</v>
      </c>
      <c r="E10" s="180">
        <f>SUM($D$3:D10)</f>
        <v>147974</v>
      </c>
      <c r="F10" s="391">
        <f t="shared" si="1"/>
        <v>7</v>
      </c>
    </row>
    <row r="11" spans="1:7">
      <c r="A11" s="170">
        <f>SUBTOTAL(103,B$4:B11)</f>
        <v>8</v>
      </c>
      <c r="B11" s="246" t="s">
        <v>485</v>
      </c>
      <c r="C11" s="186">
        <v>342</v>
      </c>
      <c r="D11" s="178">
        <f t="shared" si="0"/>
        <v>342</v>
      </c>
      <c r="E11" s="180">
        <f>SUM($D$3:D11)</f>
        <v>148316</v>
      </c>
      <c r="F11" s="391">
        <f t="shared" si="1"/>
        <v>8</v>
      </c>
    </row>
    <row r="12" spans="1:7">
      <c r="A12" s="170">
        <f>SUBTOTAL(103,B$4:B12)</f>
        <v>9</v>
      </c>
      <c r="B12" s="246" t="s">
        <v>479</v>
      </c>
      <c r="C12" s="186">
        <v>4600</v>
      </c>
      <c r="D12" s="178">
        <f t="shared" si="0"/>
        <v>4600</v>
      </c>
      <c r="E12" s="180">
        <f>SUM($D$3:D12)</f>
        <v>152916</v>
      </c>
      <c r="F12" s="391">
        <f t="shared" si="1"/>
        <v>9</v>
      </c>
    </row>
    <row r="13" spans="1:7">
      <c r="A13" s="170">
        <f>SUBTOTAL(103,B$4:B13)</f>
        <v>10</v>
      </c>
      <c r="B13" s="246" t="s">
        <v>230</v>
      </c>
      <c r="C13" s="186">
        <v>4400</v>
      </c>
      <c r="D13" s="178">
        <f t="shared" si="0"/>
        <v>4400</v>
      </c>
      <c r="E13" s="180">
        <f>SUM($D$3:D13)</f>
        <v>157316</v>
      </c>
      <c r="F13" s="391">
        <f t="shared" si="1"/>
        <v>10</v>
      </c>
    </row>
    <row r="14" spans="1:7">
      <c r="A14" s="170">
        <f>SUBTOTAL(103,B$4:B14)</f>
        <v>11</v>
      </c>
      <c r="B14" s="156" t="s">
        <v>477</v>
      </c>
      <c r="C14" s="181">
        <v>7000</v>
      </c>
      <c r="D14" s="178">
        <f t="shared" si="0"/>
        <v>7000</v>
      </c>
      <c r="E14" s="180">
        <f>SUM($D$3:D14)</f>
        <v>164316</v>
      </c>
      <c r="F14" s="391">
        <f t="shared" si="1"/>
        <v>11</v>
      </c>
    </row>
    <row r="15" spans="1:7" hidden="1">
      <c r="A15" s="170">
        <f>SUBTOTAL(103,B$4:B15)</f>
        <v>11</v>
      </c>
      <c r="B15" s="246"/>
      <c r="C15" s="181"/>
      <c r="D15" s="178">
        <f t="shared" si="0"/>
        <v>0</v>
      </c>
      <c r="E15" s="180">
        <f>SUM($D$3:D15)</f>
        <v>164316</v>
      </c>
      <c r="F15" s="391">
        <f t="shared" si="1"/>
        <v>11</v>
      </c>
    </row>
    <row r="16" spans="1:7" hidden="1">
      <c r="A16" s="170">
        <f>SUBTOTAL(103,B$4:B16)</f>
        <v>11</v>
      </c>
      <c r="B16" s="246"/>
      <c r="C16" s="181"/>
      <c r="D16" s="178">
        <f t="shared" si="0"/>
        <v>0</v>
      </c>
      <c r="E16" s="180">
        <f>SUM($D$3:D16)</f>
        <v>164316</v>
      </c>
      <c r="F16" s="391">
        <f t="shared" si="1"/>
        <v>11</v>
      </c>
    </row>
    <row r="17" spans="1:6" hidden="1">
      <c r="A17" s="170">
        <f>SUBTOTAL(103,B$4:B17)</f>
        <v>11</v>
      </c>
      <c r="B17" s="246"/>
      <c r="C17" s="181"/>
      <c r="D17" s="178">
        <f t="shared" si="0"/>
        <v>0</v>
      </c>
      <c r="E17" s="180">
        <f>SUM($D$3:D17)</f>
        <v>164316</v>
      </c>
      <c r="F17" s="391">
        <f t="shared" si="1"/>
        <v>11</v>
      </c>
    </row>
    <row r="18" spans="1:6" hidden="1">
      <c r="A18" s="170">
        <f>SUBTOTAL(103,B$4:B18)</f>
        <v>11</v>
      </c>
      <c r="B18" s="246"/>
      <c r="C18" s="181"/>
      <c r="D18" s="178">
        <f t="shared" si="0"/>
        <v>0</v>
      </c>
      <c r="E18" s="180">
        <f>SUM($D$3:D18)</f>
        <v>164316</v>
      </c>
      <c r="F18" s="391">
        <f t="shared" si="1"/>
        <v>11</v>
      </c>
    </row>
    <row r="19" spans="1:6" hidden="1">
      <c r="A19" s="170">
        <f>SUBTOTAL(103,B$4:B19)</f>
        <v>11</v>
      </c>
      <c r="B19" s="246"/>
      <c r="C19" s="181"/>
      <c r="D19" s="178">
        <f t="shared" si="0"/>
        <v>0</v>
      </c>
      <c r="E19" s="180">
        <f>SUM($D$3:D19)</f>
        <v>164316</v>
      </c>
      <c r="F19" s="391">
        <f t="shared" si="1"/>
        <v>11</v>
      </c>
    </row>
    <row r="20" spans="1:6" hidden="1">
      <c r="A20" s="170">
        <f>SUBTOTAL(103,B$4:B20)</f>
        <v>11</v>
      </c>
      <c r="B20" s="246"/>
      <c r="C20" s="181"/>
      <c r="D20" s="178">
        <f t="shared" si="0"/>
        <v>0</v>
      </c>
      <c r="E20" s="180">
        <f>SUM($D$3:D20)</f>
        <v>164316</v>
      </c>
      <c r="F20" s="391">
        <f t="shared" si="1"/>
        <v>11</v>
      </c>
    </row>
    <row r="21" spans="1:6" hidden="1">
      <c r="A21" s="170">
        <f>SUBTOTAL(103,B$4:B21)</f>
        <v>11</v>
      </c>
      <c r="B21" s="246"/>
      <c r="C21" s="181"/>
      <c r="D21" s="178">
        <f t="shared" si="0"/>
        <v>0</v>
      </c>
      <c r="E21" s="180">
        <f>SUM($D$3:D21)</f>
        <v>164316</v>
      </c>
      <c r="F21" s="391">
        <f t="shared" si="1"/>
        <v>11</v>
      </c>
    </row>
    <row r="22" spans="1:6" hidden="1">
      <c r="A22" s="170">
        <f>SUBTOTAL(103,B$4:B22)</f>
        <v>11</v>
      </c>
      <c r="B22" s="246"/>
      <c r="C22" s="181"/>
      <c r="D22" s="178">
        <f t="shared" si="0"/>
        <v>0</v>
      </c>
      <c r="E22" s="180">
        <f>SUM($D$3:D22)</f>
        <v>164316</v>
      </c>
      <c r="F22" s="391">
        <f t="shared" si="1"/>
        <v>11</v>
      </c>
    </row>
    <row r="23" spans="1:6" hidden="1">
      <c r="A23" s="170">
        <f>SUBTOTAL(103,B$4:B23)</f>
        <v>11</v>
      </c>
      <c r="B23" s="246"/>
      <c r="C23" s="181"/>
      <c r="D23" s="178">
        <f t="shared" si="0"/>
        <v>0</v>
      </c>
      <c r="E23" s="180">
        <f>SUM($D$3:D23)</f>
        <v>164316</v>
      </c>
      <c r="F23" s="391">
        <f t="shared" si="1"/>
        <v>11</v>
      </c>
    </row>
    <row r="24" spans="1:6" hidden="1">
      <c r="A24" s="170">
        <f>SUBTOTAL(103,B$4:B24)</f>
        <v>11</v>
      </c>
      <c r="B24" s="246"/>
      <c r="C24" s="181"/>
      <c r="D24" s="178">
        <f t="shared" si="0"/>
        <v>0</v>
      </c>
      <c r="E24" s="180">
        <f>SUM($D$3:D24)</f>
        <v>164316</v>
      </c>
      <c r="F24" s="391">
        <f t="shared" si="1"/>
        <v>11</v>
      </c>
    </row>
    <row r="25" spans="1:6" hidden="1">
      <c r="A25" s="170">
        <f>SUBTOTAL(103,B$4:B25)</f>
        <v>11</v>
      </c>
      <c r="B25" s="246"/>
      <c r="C25" s="181"/>
      <c r="D25" s="178">
        <f t="shared" si="0"/>
        <v>0</v>
      </c>
      <c r="E25" s="180">
        <f>SUM($D$3:D25)</f>
        <v>164316</v>
      </c>
      <c r="F25" s="391">
        <f t="shared" si="1"/>
        <v>11</v>
      </c>
    </row>
    <row r="26" spans="1:6" hidden="1">
      <c r="A26" s="170">
        <f>SUBTOTAL(103,B$4:B26)</f>
        <v>11</v>
      </c>
      <c r="B26" s="246"/>
      <c r="C26" s="181"/>
      <c r="D26" s="178">
        <f t="shared" si="0"/>
        <v>0</v>
      </c>
      <c r="E26" s="180">
        <f>SUM($D$3:D26)</f>
        <v>164316</v>
      </c>
      <c r="F26" s="391">
        <f t="shared" si="1"/>
        <v>11</v>
      </c>
    </row>
    <row r="27" spans="1:6" hidden="1">
      <c r="A27" s="170">
        <f>SUBTOTAL(103,B$4:B27)</f>
        <v>11</v>
      </c>
      <c r="B27" s="246"/>
      <c r="C27" s="181"/>
      <c r="D27" s="178">
        <f t="shared" si="0"/>
        <v>0</v>
      </c>
      <c r="E27" s="180">
        <f>SUM($D$3:D27)</f>
        <v>164316</v>
      </c>
      <c r="F27" s="391">
        <f t="shared" si="1"/>
        <v>11</v>
      </c>
    </row>
    <row r="28" spans="1:6" hidden="1">
      <c r="A28" s="170">
        <f>SUBTOTAL(103,B$4:B28)</f>
        <v>11</v>
      </c>
      <c r="B28" s="246"/>
      <c r="C28" s="181"/>
      <c r="D28" s="178">
        <f t="shared" si="0"/>
        <v>0</v>
      </c>
      <c r="E28" s="180">
        <f>SUM($D$3:D28)</f>
        <v>164316</v>
      </c>
      <c r="F28" s="391">
        <f t="shared" si="1"/>
        <v>11</v>
      </c>
    </row>
    <row r="29" spans="1:6" hidden="1">
      <c r="A29" s="170">
        <f>SUBTOTAL(103,B$4:B29)</f>
        <v>11</v>
      </c>
      <c r="B29" s="246"/>
      <c r="C29" s="181"/>
      <c r="D29" s="178">
        <f t="shared" si="0"/>
        <v>0</v>
      </c>
      <c r="E29" s="180">
        <f>SUM($D$3:D29)</f>
        <v>164316</v>
      </c>
      <c r="F29" s="391">
        <f t="shared" si="1"/>
        <v>11</v>
      </c>
    </row>
    <row r="30" spans="1:6" hidden="1">
      <c r="A30" s="170">
        <f>SUBTOTAL(103,B$4:B30)</f>
        <v>11</v>
      </c>
      <c r="B30" s="246"/>
      <c r="C30" s="181"/>
      <c r="D30" s="178">
        <f t="shared" si="0"/>
        <v>0</v>
      </c>
      <c r="E30" s="180">
        <f>SUM($D$3:D30)</f>
        <v>164316</v>
      </c>
      <c r="F30" s="391">
        <f t="shared" si="1"/>
        <v>11</v>
      </c>
    </row>
    <row r="31" spans="1:6" hidden="1">
      <c r="A31" s="170">
        <f>SUBTOTAL(103,B$4:B31)</f>
        <v>11</v>
      </c>
      <c r="B31" s="246"/>
      <c r="C31" s="181"/>
      <c r="D31" s="178">
        <f t="shared" si="0"/>
        <v>0</v>
      </c>
      <c r="E31" s="180">
        <f>SUM($D$3:D31)</f>
        <v>164316</v>
      </c>
      <c r="F31" s="391">
        <f t="shared" si="1"/>
        <v>11</v>
      </c>
    </row>
    <row r="32" spans="1:6" hidden="1">
      <c r="A32" s="170">
        <f>SUBTOTAL(103,B$4:B32)</f>
        <v>11</v>
      </c>
      <c r="B32" s="246"/>
      <c r="C32" s="181"/>
      <c r="D32" s="178">
        <f t="shared" si="0"/>
        <v>0</v>
      </c>
      <c r="E32" s="180">
        <f>SUM($D$3:D32)</f>
        <v>164316</v>
      </c>
      <c r="F32" s="391">
        <f t="shared" si="1"/>
        <v>11</v>
      </c>
    </row>
    <row r="33" spans="1:6" hidden="1">
      <c r="A33" s="170">
        <f>SUBTOTAL(103,B$4:B33)</f>
        <v>11</v>
      </c>
      <c r="B33" s="246"/>
      <c r="C33" s="181"/>
      <c r="D33" s="178">
        <f t="shared" si="0"/>
        <v>0</v>
      </c>
      <c r="E33" s="180">
        <f>SUM($D$3:D33)</f>
        <v>164316</v>
      </c>
      <c r="F33" s="391">
        <f t="shared" si="1"/>
        <v>11</v>
      </c>
    </row>
    <row r="34" spans="1:6" hidden="1">
      <c r="A34" s="170">
        <f>SUBTOTAL(103,B$4:B34)</f>
        <v>11</v>
      </c>
      <c r="B34" s="246"/>
      <c r="C34" s="181"/>
      <c r="D34" s="178">
        <f t="shared" si="0"/>
        <v>0</v>
      </c>
      <c r="E34" s="180">
        <f>SUM($D$3:D34)</f>
        <v>164316</v>
      </c>
      <c r="F34" s="391">
        <f t="shared" si="1"/>
        <v>11</v>
      </c>
    </row>
    <row r="35" spans="1:6" hidden="1">
      <c r="A35" s="170">
        <f>SUBTOTAL(103,B$4:B35)</f>
        <v>11</v>
      </c>
      <c r="B35" s="246"/>
      <c r="C35" s="181"/>
      <c r="D35" s="178">
        <f t="shared" si="0"/>
        <v>0</v>
      </c>
      <c r="E35" s="180">
        <f>SUM($D$3:D35)</f>
        <v>164316</v>
      </c>
      <c r="F35" s="391">
        <f t="shared" si="1"/>
        <v>11</v>
      </c>
    </row>
    <row r="36" spans="1:6" hidden="1">
      <c r="A36" s="170">
        <f>SUBTOTAL(103,B$4:B36)</f>
        <v>11</v>
      </c>
      <c r="B36" s="246"/>
      <c r="C36" s="181"/>
      <c r="D36" s="178">
        <f t="shared" si="0"/>
        <v>0</v>
      </c>
      <c r="E36" s="180">
        <f>SUM($D$3:D36)</f>
        <v>164316</v>
      </c>
      <c r="F36" s="391">
        <f t="shared" si="1"/>
        <v>11</v>
      </c>
    </row>
    <row r="37" spans="1:6" hidden="1">
      <c r="A37" s="170">
        <f>SUBTOTAL(103,B$4:B37)</f>
        <v>11</v>
      </c>
      <c r="B37" s="246"/>
      <c r="C37" s="181"/>
      <c r="D37" s="178">
        <f t="shared" si="0"/>
        <v>0</v>
      </c>
      <c r="E37" s="180">
        <f>SUM($D$3:D37)</f>
        <v>164316</v>
      </c>
      <c r="F37" s="391">
        <f t="shared" si="1"/>
        <v>11</v>
      </c>
    </row>
    <row r="38" spans="1:6" hidden="1">
      <c r="A38" s="170">
        <f>SUBTOTAL(103,B$4:B38)</f>
        <v>11</v>
      </c>
      <c r="B38" s="384"/>
      <c r="C38" s="181"/>
      <c r="D38" s="178">
        <f t="shared" si="0"/>
        <v>0</v>
      </c>
      <c r="E38" s="180">
        <f>SUM($D$3:D38)</f>
        <v>164316</v>
      </c>
      <c r="F38" s="391">
        <f t="shared" si="1"/>
        <v>11</v>
      </c>
    </row>
    <row r="39" spans="1:6" hidden="1">
      <c r="A39" s="170">
        <f>SUBTOTAL(103,B$4:B39)</f>
        <v>11</v>
      </c>
      <c r="B39" s="384"/>
      <c r="C39" s="181"/>
      <c r="D39" s="178">
        <f t="shared" si="0"/>
        <v>0</v>
      </c>
      <c r="E39" s="180">
        <f>SUM($D$3:D39)</f>
        <v>164316</v>
      </c>
      <c r="F39" s="391">
        <f t="shared" si="1"/>
        <v>11</v>
      </c>
    </row>
    <row r="40" spans="1:6" hidden="1">
      <c r="A40" s="170">
        <f>SUBTOTAL(103,B$4:B40)</f>
        <v>11</v>
      </c>
      <c r="B40" s="384"/>
      <c r="C40" s="181"/>
      <c r="D40" s="178">
        <f t="shared" si="0"/>
        <v>0</v>
      </c>
      <c r="E40" s="180">
        <f>SUM($D$3:D40)</f>
        <v>164316</v>
      </c>
      <c r="F40" s="391">
        <f t="shared" si="1"/>
        <v>11</v>
      </c>
    </row>
    <row r="41" spans="1:6" hidden="1">
      <c r="A41" s="170">
        <f>SUBTOTAL(103,B$4:B41)</f>
        <v>11</v>
      </c>
      <c r="B41" s="384"/>
      <c r="C41" s="181"/>
      <c r="D41" s="178">
        <f t="shared" si="0"/>
        <v>0</v>
      </c>
      <c r="E41" s="180">
        <f>SUM($D$3:D41)</f>
        <v>164316</v>
      </c>
      <c r="F41" s="391">
        <f t="shared" si="1"/>
        <v>11</v>
      </c>
    </row>
    <row r="42" spans="1:6" hidden="1">
      <c r="A42" s="170">
        <f>SUBTOTAL(103,B$4:B42)</f>
        <v>11</v>
      </c>
      <c r="B42" s="384"/>
      <c r="C42" s="181"/>
      <c r="D42" s="178">
        <f t="shared" si="0"/>
        <v>0</v>
      </c>
      <c r="E42" s="180">
        <f>SUM($D$3:D42)</f>
        <v>164316</v>
      </c>
      <c r="F42" s="391">
        <f t="shared" si="1"/>
        <v>11</v>
      </c>
    </row>
    <row r="43" spans="1:6" hidden="1">
      <c r="A43" s="170">
        <f>SUBTOTAL(103,B$4:B43)</f>
        <v>11</v>
      </c>
      <c r="B43" s="384"/>
      <c r="C43" s="181"/>
      <c r="D43" s="178">
        <f t="shared" si="0"/>
        <v>0</v>
      </c>
      <c r="E43" s="180">
        <f>SUM($D$3:D43)</f>
        <v>164316</v>
      </c>
      <c r="F43" s="391">
        <f t="shared" si="1"/>
        <v>11</v>
      </c>
    </row>
    <row r="44" spans="1:6" hidden="1">
      <c r="A44" s="170">
        <f>SUBTOTAL(103,B$4:B44)</f>
        <v>11</v>
      </c>
      <c r="B44" s="384"/>
      <c r="C44" s="181"/>
      <c r="D44" s="178">
        <f t="shared" si="0"/>
        <v>0</v>
      </c>
      <c r="E44" s="180">
        <f>SUM($D$3:D44)</f>
        <v>164316</v>
      </c>
      <c r="F44" s="391">
        <f t="shared" si="1"/>
        <v>11</v>
      </c>
    </row>
    <row r="45" spans="1:6" hidden="1">
      <c r="A45" s="170">
        <f>SUBTOTAL(103,B$4:B45)</f>
        <v>11</v>
      </c>
      <c r="B45" s="384"/>
      <c r="C45" s="181"/>
      <c r="D45" s="178">
        <f t="shared" si="0"/>
        <v>0</v>
      </c>
      <c r="E45" s="180">
        <f>SUM($D$3:D45)</f>
        <v>164316</v>
      </c>
      <c r="F45" s="391">
        <f t="shared" si="1"/>
        <v>11</v>
      </c>
    </row>
    <row r="46" spans="1:6" hidden="1">
      <c r="A46" s="170">
        <f>SUBTOTAL(103,B$4:B46)</f>
        <v>11</v>
      </c>
      <c r="B46" s="384"/>
      <c r="C46" s="181"/>
      <c r="D46" s="178">
        <f t="shared" si="0"/>
        <v>0</v>
      </c>
      <c r="E46" s="180">
        <f>SUM($D$3:D46)</f>
        <v>164316</v>
      </c>
      <c r="F46" s="391">
        <f t="shared" si="1"/>
        <v>11</v>
      </c>
    </row>
    <row r="47" spans="1:6" ht="21.75" hidden="1" customHeight="1">
      <c r="A47" s="170">
        <f>SUBTOTAL(103,B$4:B47)</f>
        <v>11</v>
      </c>
      <c r="B47" s="246"/>
      <c r="C47" s="181"/>
      <c r="D47" s="178">
        <f t="shared" si="0"/>
        <v>0</v>
      </c>
      <c r="E47" s="180">
        <f>SUM($D$3:D47)</f>
        <v>164316</v>
      </c>
      <c r="F47" s="391">
        <f t="shared" si="1"/>
        <v>11</v>
      </c>
    </row>
    <row r="48" spans="1:6" hidden="1">
      <c r="A48" s="170">
        <f>SUBTOTAL(103,B$4:B48)</f>
        <v>11</v>
      </c>
      <c r="B48" s="246"/>
      <c r="C48" s="181"/>
      <c r="D48" s="178">
        <f t="shared" si="0"/>
        <v>0</v>
      </c>
      <c r="E48" s="180">
        <f>SUM($D$3:D48)</f>
        <v>164316</v>
      </c>
      <c r="F48" s="391">
        <f t="shared" si="1"/>
        <v>11</v>
      </c>
    </row>
    <row r="49" spans="1:6" hidden="1">
      <c r="A49" s="170">
        <f>SUBTOTAL(103,B$4:B49)</f>
        <v>11</v>
      </c>
      <c r="B49" s="246"/>
      <c r="C49" s="181"/>
      <c r="D49" s="178">
        <f t="shared" si="0"/>
        <v>0</v>
      </c>
      <c r="E49" s="180">
        <f>SUM($D$3:D49)</f>
        <v>164316</v>
      </c>
      <c r="F49" s="391">
        <f t="shared" si="1"/>
        <v>11</v>
      </c>
    </row>
    <row r="50" spans="1:6" hidden="1">
      <c r="A50" s="170">
        <f>SUBTOTAL(103,B$4:B50)</f>
        <v>11</v>
      </c>
      <c r="B50" s="246"/>
      <c r="C50" s="181"/>
      <c r="D50" s="178">
        <f t="shared" si="0"/>
        <v>0</v>
      </c>
      <c r="E50" s="180">
        <f>SUM($D$3:D50)</f>
        <v>164316</v>
      </c>
      <c r="F50" s="391">
        <f t="shared" si="1"/>
        <v>11</v>
      </c>
    </row>
    <row r="51" spans="1:6">
      <c r="A51" s="170"/>
      <c r="B51" s="152" t="s">
        <v>243</v>
      </c>
      <c r="C51" s="153">
        <f>SUM(C4:C50)</f>
        <v>164316</v>
      </c>
    </row>
    <row r="52" spans="1:6">
      <c r="A52" s="511" t="s">
        <v>524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topLeftCell="A4" zoomScaleNormal="100" workbookViewId="0">
      <selection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45899</v>
      </c>
    </row>
    <row r="2" spans="1:7" ht="34.5" customHeight="1">
      <c r="A2" s="514" t="s">
        <v>470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229</v>
      </c>
      <c r="C4" s="186">
        <v>21795</v>
      </c>
      <c r="D4" s="178">
        <f t="shared" ref="D4:D50" si="0">C4</f>
        <v>21795</v>
      </c>
      <c r="E4" s="180">
        <f>SUM($D$3:D4)</f>
        <v>21795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472</v>
      </c>
      <c r="C5" s="186">
        <v>30800</v>
      </c>
      <c r="D5" s="178">
        <f t="shared" si="0"/>
        <v>30800</v>
      </c>
      <c r="E5" s="180">
        <f>SUM($D$3:D5)</f>
        <v>52595</v>
      </c>
      <c r="F5" s="391">
        <f t="shared" si="1"/>
        <v>2</v>
      </c>
    </row>
    <row r="6" spans="1:7">
      <c r="A6" s="170">
        <f>SUBTOTAL(103,B$4:B6)</f>
        <v>3</v>
      </c>
      <c r="B6" s="246" t="s">
        <v>476</v>
      </c>
      <c r="C6" s="186">
        <v>1090</v>
      </c>
      <c r="D6" s="178">
        <f t="shared" si="0"/>
        <v>1090</v>
      </c>
      <c r="E6" s="180">
        <f>SUM($D$3:D6)</f>
        <v>53685</v>
      </c>
      <c r="F6" s="391">
        <f t="shared" si="1"/>
        <v>3</v>
      </c>
    </row>
    <row r="7" spans="1:7">
      <c r="A7" s="170">
        <f>SUBTOTAL(103,B$4:B7)</f>
        <v>4</v>
      </c>
      <c r="B7" s="246" t="s">
        <v>474</v>
      </c>
      <c r="C7" s="186">
        <v>6354</v>
      </c>
      <c r="D7" s="178">
        <f t="shared" si="0"/>
        <v>6354</v>
      </c>
      <c r="E7" s="180">
        <f>SUM($D$3:D7)</f>
        <v>60039</v>
      </c>
      <c r="F7" s="391">
        <f t="shared" si="1"/>
        <v>4</v>
      </c>
    </row>
    <row r="8" spans="1:7">
      <c r="A8" s="170">
        <f>SUBTOTAL(103,B$4:B8)</f>
        <v>5</v>
      </c>
      <c r="B8" s="246" t="s">
        <v>488</v>
      </c>
      <c r="C8" s="186">
        <v>8424</v>
      </c>
      <c r="D8" s="178">
        <f t="shared" si="0"/>
        <v>8424</v>
      </c>
      <c r="E8" s="180">
        <f>SUM($D$3:D8)</f>
        <v>68463</v>
      </c>
      <c r="F8" s="391">
        <f t="shared" si="1"/>
        <v>5</v>
      </c>
    </row>
    <row r="9" spans="1:7">
      <c r="A9" s="170">
        <f>SUBTOTAL(103,B$4:B9)</f>
        <v>6</v>
      </c>
      <c r="B9" s="246" t="s">
        <v>487</v>
      </c>
      <c r="C9" s="186">
        <v>5400</v>
      </c>
      <c r="D9" s="178">
        <f t="shared" si="0"/>
        <v>5400</v>
      </c>
      <c r="E9" s="180">
        <f>SUM($D$3:D9)</f>
        <v>73863</v>
      </c>
      <c r="F9" s="391">
        <f t="shared" si="1"/>
        <v>6</v>
      </c>
    </row>
    <row r="10" spans="1:7">
      <c r="A10" s="170">
        <f>SUBTOTAL(103,B$4:B10)</f>
        <v>7</v>
      </c>
      <c r="B10" s="246" t="s">
        <v>478</v>
      </c>
      <c r="C10" s="186">
        <v>21189</v>
      </c>
      <c r="D10" s="178">
        <f t="shared" si="0"/>
        <v>21189</v>
      </c>
      <c r="E10" s="180">
        <f>SUM($D$3:D10)</f>
        <v>95052</v>
      </c>
      <c r="F10" s="391">
        <f t="shared" si="1"/>
        <v>7</v>
      </c>
    </row>
    <row r="11" spans="1:7">
      <c r="A11" s="170">
        <f>SUBTOTAL(103,B$4:B11)</f>
        <v>8</v>
      </c>
      <c r="B11" s="246" t="s">
        <v>480</v>
      </c>
      <c r="C11" s="186">
        <v>630</v>
      </c>
      <c r="D11" s="178">
        <f t="shared" si="0"/>
        <v>630</v>
      </c>
      <c r="E11" s="180">
        <f>SUM($D$3:D11)</f>
        <v>95682</v>
      </c>
      <c r="F11" s="391">
        <f t="shared" si="1"/>
        <v>8</v>
      </c>
    </row>
    <row r="12" spans="1:7">
      <c r="A12" s="170">
        <f>SUBTOTAL(103,B$4:B12)</f>
        <v>9</v>
      </c>
      <c r="B12" s="246" t="s">
        <v>230</v>
      </c>
      <c r="C12" s="186">
        <v>3100</v>
      </c>
      <c r="D12" s="178">
        <f t="shared" si="0"/>
        <v>3100</v>
      </c>
      <c r="E12" s="180">
        <f>SUM($D$3:D12)</f>
        <v>98782</v>
      </c>
      <c r="F12" s="391">
        <f t="shared" si="1"/>
        <v>9</v>
      </c>
    </row>
    <row r="13" spans="1:7">
      <c r="A13" s="170">
        <f>SUBTOTAL(103,B$4:B13)</f>
        <v>10</v>
      </c>
      <c r="B13" s="246" t="s">
        <v>477</v>
      </c>
      <c r="C13" s="186">
        <v>4800</v>
      </c>
      <c r="D13" s="178">
        <f t="shared" si="0"/>
        <v>4800</v>
      </c>
      <c r="E13" s="180">
        <f>SUM($D$3:D13)</f>
        <v>103582</v>
      </c>
      <c r="F13" s="391">
        <f t="shared" si="1"/>
        <v>10</v>
      </c>
    </row>
    <row r="14" spans="1:7" hidden="1">
      <c r="A14" s="170">
        <f>SUBTOTAL(103,B$4:B14)</f>
        <v>10</v>
      </c>
      <c r="B14" s="156"/>
      <c r="C14" s="181"/>
      <c r="D14" s="178">
        <f t="shared" si="0"/>
        <v>0</v>
      </c>
      <c r="E14" s="180">
        <f>SUM($D$3:D14)</f>
        <v>103582</v>
      </c>
      <c r="F14" s="391">
        <f t="shared" si="1"/>
        <v>10</v>
      </c>
    </row>
    <row r="15" spans="1:7" hidden="1">
      <c r="A15" s="170">
        <f>SUBTOTAL(103,B$4:B15)</f>
        <v>10</v>
      </c>
      <c r="B15" s="246"/>
      <c r="C15" s="181"/>
      <c r="D15" s="178">
        <f t="shared" si="0"/>
        <v>0</v>
      </c>
      <c r="E15" s="180">
        <f>SUM($D$3:D15)</f>
        <v>103582</v>
      </c>
      <c r="F15" s="391">
        <f t="shared" si="1"/>
        <v>10</v>
      </c>
    </row>
    <row r="16" spans="1:7" hidden="1">
      <c r="A16" s="170">
        <f>SUBTOTAL(103,B$4:B16)</f>
        <v>10</v>
      </c>
      <c r="B16" s="246"/>
      <c r="C16" s="181"/>
      <c r="D16" s="178">
        <f t="shared" si="0"/>
        <v>0</v>
      </c>
      <c r="E16" s="180">
        <f>SUM($D$3:D16)</f>
        <v>103582</v>
      </c>
      <c r="F16" s="391">
        <f t="shared" si="1"/>
        <v>10</v>
      </c>
    </row>
    <row r="17" spans="1:6" hidden="1">
      <c r="A17" s="170">
        <f>SUBTOTAL(103,B$4:B17)</f>
        <v>10</v>
      </c>
      <c r="B17" s="246"/>
      <c r="C17" s="181"/>
      <c r="D17" s="178">
        <f t="shared" si="0"/>
        <v>0</v>
      </c>
      <c r="E17" s="180">
        <f>SUM($D$3:D17)</f>
        <v>103582</v>
      </c>
      <c r="F17" s="391">
        <f t="shared" si="1"/>
        <v>10</v>
      </c>
    </row>
    <row r="18" spans="1:6" hidden="1">
      <c r="A18" s="170">
        <f>SUBTOTAL(103,B$4:B18)</f>
        <v>10</v>
      </c>
      <c r="B18" s="246"/>
      <c r="C18" s="181"/>
      <c r="D18" s="178">
        <f t="shared" si="0"/>
        <v>0</v>
      </c>
      <c r="E18" s="180">
        <f>SUM($D$3:D18)</f>
        <v>103582</v>
      </c>
      <c r="F18" s="391">
        <f t="shared" si="1"/>
        <v>10</v>
      </c>
    </row>
    <row r="19" spans="1:6" hidden="1">
      <c r="A19" s="170">
        <f>SUBTOTAL(103,B$4:B19)</f>
        <v>10</v>
      </c>
      <c r="B19" s="246"/>
      <c r="C19" s="181"/>
      <c r="D19" s="178">
        <f t="shared" si="0"/>
        <v>0</v>
      </c>
      <c r="E19" s="180">
        <f>SUM($D$3:D19)</f>
        <v>103582</v>
      </c>
      <c r="F19" s="391">
        <f t="shared" si="1"/>
        <v>10</v>
      </c>
    </row>
    <row r="20" spans="1:6" hidden="1">
      <c r="A20" s="170">
        <f>SUBTOTAL(103,B$4:B20)</f>
        <v>10</v>
      </c>
      <c r="B20" s="246"/>
      <c r="C20" s="181"/>
      <c r="D20" s="178">
        <f t="shared" si="0"/>
        <v>0</v>
      </c>
      <c r="E20" s="180">
        <f>SUM($D$3:D20)</f>
        <v>103582</v>
      </c>
      <c r="F20" s="391">
        <f t="shared" si="1"/>
        <v>10</v>
      </c>
    </row>
    <row r="21" spans="1:6" hidden="1">
      <c r="A21" s="170">
        <f>SUBTOTAL(103,B$4:B21)</f>
        <v>10</v>
      </c>
      <c r="B21" s="246"/>
      <c r="C21" s="181"/>
      <c r="D21" s="178">
        <f t="shared" si="0"/>
        <v>0</v>
      </c>
      <c r="E21" s="180">
        <f>SUM($D$3:D21)</f>
        <v>103582</v>
      </c>
      <c r="F21" s="391">
        <f t="shared" si="1"/>
        <v>10</v>
      </c>
    </row>
    <row r="22" spans="1:6" hidden="1">
      <c r="A22" s="170">
        <f>SUBTOTAL(103,B$4:B22)</f>
        <v>10</v>
      </c>
      <c r="B22" s="246"/>
      <c r="C22" s="181"/>
      <c r="D22" s="178">
        <f t="shared" si="0"/>
        <v>0</v>
      </c>
      <c r="E22" s="180">
        <f>SUM($D$3:D22)</f>
        <v>103582</v>
      </c>
      <c r="F22" s="391">
        <f t="shared" si="1"/>
        <v>10</v>
      </c>
    </row>
    <row r="23" spans="1:6" hidden="1">
      <c r="A23" s="170">
        <f>SUBTOTAL(103,B$4:B23)</f>
        <v>10</v>
      </c>
      <c r="B23" s="246"/>
      <c r="C23" s="181"/>
      <c r="D23" s="178">
        <f t="shared" si="0"/>
        <v>0</v>
      </c>
      <c r="E23" s="180">
        <f>SUM($D$3:D23)</f>
        <v>103582</v>
      </c>
      <c r="F23" s="391">
        <f t="shared" si="1"/>
        <v>10</v>
      </c>
    </row>
    <row r="24" spans="1:6" hidden="1">
      <c r="A24" s="170">
        <f>SUBTOTAL(103,B$4:B24)</f>
        <v>10</v>
      </c>
      <c r="B24" s="246"/>
      <c r="C24" s="181"/>
      <c r="D24" s="178">
        <f t="shared" si="0"/>
        <v>0</v>
      </c>
      <c r="E24" s="180">
        <f>SUM($D$3:D24)</f>
        <v>103582</v>
      </c>
      <c r="F24" s="391">
        <f t="shared" si="1"/>
        <v>10</v>
      </c>
    </row>
    <row r="25" spans="1:6" hidden="1">
      <c r="A25" s="170">
        <f>SUBTOTAL(103,B$4:B25)</f>
        <v>10</v>
      </c>
      <c r="B25" s="246"/>
      <c r="C25" s="181"/>
      <c r="D25" s="178">
        <f t="shared" si="0"/>
        <v>0</v>
      </c>
      <c r="E25" s="180">
        <f>SUM($D$3:D25)</f>
        <v>103582</v>
      </c>
      <c r="F25" s="391">
        <f t="shared" si="1"/>
        <v>10</v>
      </c>
    </row>
    <row r="26" spans="1:6" hidden="1">
      <c r="A26" s="170">
        <f>SUBTOTAL(103,B$4:B26)</f>
        <v>10</v>
      </c>
      <c r="B26" s="246"/>
      <c r="C26" s="181"/>
      <c r="D26" s="178">
        <f t="shared" si="0"/>
        <v>0</v>
      </c>
      <c r="E26" s="180">
        <f>SUM($D$3:D26)</f>
        <v>103582</v>
      </c>
      <c r="F26" s="391">
        <f t="shared" si="1"/>
        <v>10</v>
      </c>
    </row>
    <row r="27" spans="1:6" hidden="1">
      <c r="A27" s="170">
        <f>SUBTOTAL(103,B$4:B27)</f>
        <v>10</v>
      </c>
      <c r="B27" s="246"/>
      <c r="C27" s="181"/>
      <c r="D27" s="178">
        <f t="shared" si="0"/>
        <v>0</v>
      </c>
      <c r="E27" s="180">
        <f>SUM($D$3:D27)</f>
        <v>103582</v>
      </c>
      <c r="F27" s="391">
        <f t="shared" si="1"/>
        <v>10</v>
      </c>
    </row>
    <row r="28" spans="1:6" hidden="1">
      <c r="A28" s="170">
        <f>SUBTOTAL(103,B$4:B28)</f>
        <v>10</v>
      </c>
      <c r="B28" s="246"/>
      <c r="C28" s="181"/>
      <c r="D28" s="178">
        <f t="shared" si="0"/>
        <v>0</v>
      </c>
      <c r="E28" s="180">
        <f>SUM($D$3:D28)</f>
        <v>103582</v>
      </c>
      <c r="F28" s="391">
        <f t="shared" si="1"/>
        <v>10</v>
      </c>
    </row>
    <row r="29" spans="1:6" hidden="1">
      <c r="A29" s="170">
        <f>SUBTOTAL(103,B$4:B29)</f>
        <v>10</v>
      </c>
      <c r="B29" s="246"/>
      <c r="C29" s="181"/>
      <c r="D29" s="178">
        <f t="shared" si="0"/>
        <v>0</v>
      </c>
      <c r="E29" s="180">
        <f>SUM($D$3:D29)</f>
        <v>103582</v>
      </c>
      <c r="F29" s="391">
        <f t="shared" si="1"/>
        <v>10</v>
      </c>
    </row>
    <row r="30" spans="1:6" hidden="1">
      <c r="A30" s="170">
        <f>SUBTOTAL(103,B$4:B30)</f>
        <v>10</v>
      </c>
      <c r="B30" s="246"/>
      <c r="C30" s="181"/>
      <c r="D30" s="178">
        <f t="shared" si="0"/>
        <v>0</v>
      </c>
      <c r="E30" s="180">
        <f>SUM($D$3:D30)</f>
        <v>103582</v>
      </c>
      <c r="F30" s="391">
        <f t="shared" si="1"/>
        <v>10</v>
      </c>
    </row>
    <row r="31" spans="1:6" hidden="1">
      <c r="A31" s="170">
        <f>SUBTOTAL(103,B$4:B31)</f>
        <v>10</v>
      </c>
      <c r="B31" s="246"/>
      <c r="C31" s="181"/>
      <c r="D31" s="178">
        <f t="shared" si="0"/>
        <v>0</v>
      </c>
      <c r="E31" s="180">
        <f>SUM($D$3:D31)</f>
        <v>103582</v>
      </c>
      <c r="F31" s="391">
        <f t="shared" si="1"/>
        <v>10</v>
      </c>
    </row>
    <row r="32" spans="1:6" hidden="1">
      <c r="A32" s="170">
        <f>SUBTOTAL(103,B$4:B32)</f>
        <v>10</v>
      </c>
      <c r="B32" s="246"/>
      <c r="C32" s="181"/>
      <c r="D32" s="178">
        <f t="shared" si="0"/>
        <v>0</v>
      </c>
      <c r="E32" s="180">
        <f>SUM($D$3:D32)</f>
        <v>103582</v>
      </c>
      <c r="F32" s="391">
        <f t="shared" si="1"/>
        <v>10</v>
      </c>
    </row>
    <row r="33" spans="1:6" hidden="1">
      <c r="A33" s="170">
        <f>SUBTOTAL(103,B$4:B33)</f>
        <v>10</v>
      </c>
      <c r="B33" s="246"/>
      <c r="C33" s="181"/>
      <c r="D33" s="178">
        <f t="shared" si="0"/>
        <v>0</v>
      </c>
      <c r="E33" s="180">
        <f>SUM($D$3:D33)</f>
        <v>103582</v>
      </c>
      <c r="F33" s="391">
        <f t="shared" si="1"/>
        <v>10</v>
      </c>
    </row>
    <row r="34" spans="1:6" hidden="1">
      <c r="A34" s="170">
        <f>SUBTOTAL(103,B$4:B34)</f>
        <v>10</v>
      </c>
      <c r="B34" s="246"/>
      <c r="C34" s="181"/>
      <c r="D34" s="178">
        <f t="shared" si="0"/>
        <v>0</v>
      </c>
      <c r="E34" s="180">
        <f>SUM($D$3:D34)</f>
        <v>103582</v>
      </c>
      <c r="F34" s="391">
        <f t="shared" si="1"/>
        <v>10</v>
      </c>
    </row>
    <row r="35" spans="1:6" hidden="1">
      <c r="A35" s="170">
        <f>SUBTOTAL(103,B$4:B35)</f>
        <v>10</v>
      </c>
      <c r="B35" s="246"/>
      <c r="C35" s="181"/>
      <c r="D35" s="178">
        <f t="shared" si="0"/>
        <v>0</v>
      </c>
      <c r="E35" s="180">
        <f>SUM($D$3:D35)</f>
        <v>103582</v>
      </c>
      <c r="F35" s="391">
        <f t="shared" si="1"/>
        <v>10</v>
      </c>
    </row>
    <row r="36" spans="1:6" hidden="1">
      <c r="A36" s="170">
        <f>SUBTOTAL(103,B$4:B36)</f>
        <v>10</v>
      </c>
      <c r="B36" s="246"/>
      <c r="C36" s="181"/>
      <c r="D36" s="178">
        <f t="shared" si="0"/>
        <v>0</v>
      </c>
      <c r="E36" s="180">
        <f>SUM($D$3:D36)</f>
        <v>103582</v>
      </c>
      <c r="F36" s="391">
        <f t="shared" si="1"/>
        <v>10</v>
      </c>
    </row>
    <row r="37" spans="1:6" hidden="1">
      <c r="A37" s="170">
        <f>SUBTOTAL(103,B$4:B37)</f>
        <v>10</v>
      </c>
      <c r="B37" s="246"/>
      <c r="C37" s="181"/>
      <c r="D37" s="178">
        <f t="shared" si="0"/>
        <v>0</v>
      </c>
      <c r="E37" s="180">
        <f>SUM($D$3:D37)</f>
        <v>103582</v>
      </c>
      <c r="F37" s="391">
        <f>A37</f>
        <v>10</v>
      </c>
    </row>
    <row r="38" spans="1:6" hidden="1">
      <c r="A38" s="170">
        <f>SUBTOTAL(103,B$4:B38)</f>
        <v>10</v>
      </c>
      <c r="B38" s="384"/>
      <c r="C38" s="181"/>
      <c r="D38" s="178">
        <f t="shared" si="0"/>
        <v>0</v>
      </c>
      <c r="E38" s="180">
        <f>SUM($D$3:D38)</f>
        <v>103582</v>
      </c>
      <c r="F38" s="391">
        <f t="shared" ref="F38:F46" si="2">A38</f>
        <v>10</v>
      </c>
    </row>
    <row r="39" spans="1:6" hidden="1">
      <c r="A39" s="170">
        <f>SUBTOTAL(103,B$4:B39)</f>
        <v>10</v>
      </c>
      <c r="B39" s="384"/>
      <c r="C39" s="181"/>
      <c r="D39" s="178">
        <f t="shared" si="0"/>
        <v>0</v>
      </c>
      <c r="E39" s="180">
        <f>SUM($D$3:D39)</f>
        <v>103582</v>
      </c>
      <c r="F39" s="391">
        <f t="shared" si="2"/>
        <v>10</v>
      </c>
    </row>
    <row r="40" spans="1:6" hidden="1">
      <c r="A40" s="170">
        <f>SUBTOTAL(103,B$4:B40)</f>
        <v>10</v>
      </c>
      <c r="B40" s="384"/>
      <c r="C40" s="181"/>
      <c r="D40" s="178">
        <f t="shared" si="0"/>
        <v>0</v>
      </c>
      <c r="E40" s="180">
        <f>SUM($D$3:D40)</f>
        <v>103582</v>
      </c>
      <c r="F40" s="391">
        <f t="shared" si="2"/>
        <v>10</v>
      </c>
    </row>
    <row r="41" spans="1:6" hidden="1">
      <c r="A41" s="170">
        <f>SUBTOTAL(103,B$4:B41)</f>
        <v>10</v>
      </c>
      <c r="B41" s="384"/>
      <c r="C41" s="181"/>
      <c r="D41" s="178">
        <f t="shared" si="0"/>
        <v>0</v>
      </c>
      <c r="E41" s="180">
        <f>SUM($D$3:D41)</f>
        <v>103582</v>
      </c>
      <c r="F41" s="391">
        <f t="shared" si="2"/>
        <v>10</v>
      </c>
    </row>
    <row r="42" spans="1:6" hidden="1">
      <c r="A42" s="170">
        <f>SUBTOTAL(103,B$4:B42)</f>
        <v>10</v>
      </c>
      <c r="B42" s="384"/>
      <c r="C42" s="181"/>
      <c r="D42" s="178">
        <f t="shared" si="0"/>
        <v>0</v>
      </c>
      <c r="E42" s="180">
        <f>SUM($D$3:D42)</f>
        <v>103582</v>
      </c>
      <c r="F42" s="391">
        <f t="shared" si="2"/>
        <v>10</v>
      </c>
    </row>
    <row r="43" spans="1:6" hidden="1">
      <c r="A43" s="170">
        <f>SUBTOTAL(103,B$4:B43)</f>
        <v>10</v>
      </c>
      <c r="B43" s="384"/>
      <c r="C43" s="181"/>
      <c r="D43" s="178">
        <f t="shared" si="0"/>
        <v>0</v>
      </c>
      <c r="E43" s="180">
        <f>SUM($D$3:D43)</f>
        <v>103582</v>
      </c>
      <c r="F43" s="391">
        <f t="shared" si="2"/>
        <v>10</v>
      </c>
    </row>
    <row r="44" spans="1:6" hidden="1">
      <c r="A44" s="170">
        <f>SUBTOTAL(103,B$4:B44)</f>
        <v>10</v>
      </c>
      <c r="B44" s="384"/>
      <c r="C44" s="181"/>
      <c r="D44" s="178">
        <f t="shared" si="0"/>
        <v>0</v>
      </c>
      <c r="E44" s="180">
        <f>SUM($D$3:D44)</f>
        <v>103582</v>
      </c>
      <c r="F44" s="391">
        <f t="shared" si="2"/>
        <v>10</v>
      </c>
    </row>
    <row r="45" spans="1:6" hidden="1">
      <c r="A45" s="170">
        <f>SUBTOTAL(103,B$4:B45)</f>
        <v>10</v>
      </c>
      <c r="B45" s="384"/>
      <c r="C45" s="181"/>
      <c r="D45" s="178">
        <f t="shared" si="0"/>
        <v>0</v>
      </c>
      <c r="E45" s="180">
        <f>SUM($D$3:D45)</f>
        <v>103582</v>
      </c>
      <c r="F45" s="391">
        <f t="shared" si="2"/>
        <v>10</v>
      </c>
    </row>
    <row r="46" spans="1:6" hidden="1">
      <c r="A46" s="170">
        <f>SUBTOTAL(103,B$4:B46)</f>
        <v>10</v>
      </c>
      <c r="B46" s="384"/>
      <c r="C46" s="181"/>
      <c r="D46" s="178">
        <f t="shared" si="0"/>
        <v>0</v>
      </c>
      <c r="E46" s="180">
        <f>SUM($D$3:D46)</f>
        <v>103582</v>
      </c>
      <c r="F46" s="391">
        <f t="shared" si="2"/>
        <v>10</v>
      </c>
    </row>
    <row r="47" spans="1:6" hidden="1">
      <c r="A47" s="170">
        <f>SUBTOTAL(103,B$4:B47)</f>
        <v>10</v>
      </c>
      <c r="B47" s="246"/>
      <c r="C47" s="181"/>
      <c r="D47" s="178">
        <f t="shared" si="0"/>
        <v>0</v>
      </c>
      <c r="E47" s="180">
        <f>SUM($D$3:D47)</f>
        <v>103582</v>
      </c>
      <c r="F47" s="391">
        <f t="shared" si="1"/>
        <v>10</v>
      </c>
    </row>
    <row r="48" spans="1:6" hidden="1">
      <c r="A48" s="170">
        <f>SUBTOTAL(103,B$4:B48)</f>
        <v>10</v>
      </c>
      <c r="B48" s="246"/>
      <c r="C48" s="181"/>
      <c r="D48" s="178">
        <f t="shared" si="0"/>
        <v>0</v>
      </c>
      <c r="E48" s="180">
        <f>SUM($D$3:D48)</f>
        <v>103582</v>
      </c>
      <c r="F48" s="391">
        <f t="shared" si="1"/>
        <v>10</v>
      </c>
    </row>
    <row r="49" spans="1:6" ht="20.25" hidden="1" customHeight="1">
      <c r="A49" s="170">
        <f>SUBTOTAL(103,B$4:B49)</f>
        <v>10</v>
      </c>
      <c r="B49" s="246"/>
      <c r="C49" s="181"/>
      <c r="D49" s="178">
        <f t="shared" si="0"/>
        <v>0</v>
      </c>
      <c r="E49" s="180">
        <f>SUM($D$3:D49)</f>
        <v>103582</v>
      </c>
      <c r="F49" s="391">
        <f t="shared" si="1"/>
        <v>10</v>
      </c>
    </row>
    <row r="50" spans="1:6" hidden="1">
      <c r="A50" s="170">
        <f>SUBTOTAL(103,B$4:B50)</f>
        <v>10</v>
      </c>
      <c r="B50" s="246"/>
      <c r="C50" s="181"/>
      <c r="D50" s="178">
        <f t="shared" si="0"/>
        <v>0</v>
      </c>
      <c r="E50" s="180">
        <f>SUM($D$3:D50)</f>
        <v>103582</v>
      </c>
      <c r="F50" s="391">
        <f t="shared" si="1"/>
        <v>10</v>
      </c>
    </row>
    <row r="51" spans="1:6">
      <c r="A51" s="170"/>
      <c r="B51" s="152" t="s">
        <v>243</v>
      </c>
      <c r="C51" s="153">
        <f>SUM(C4:C50)</f>
        <v>103582</v>
      </c>
    </row>
    <row r="52" spans="1:6">
      <c r="A52" s="511" t="s">
        <v>525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6" workbookViewId="0">
      <selection activeCell="B14" sqref="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45900</v>
      </c>
    </row>
    <row r="2" spans="1:7" ht="34.5" customHeight="1">
      <c r="A2" s="514" t="s">
        <v>471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432" t="s">
        <v>229</v>
      </c>
      <c r="C4" s="186">
        <v>20244</v>
      </c>
      <c r="D4" s="178">
        <f t="shared" ref="D4:D50" si="0">C4</f>
        <v>20244</v>
      </c>
      <c r="E4" s="180">
        <f>SUM($D$3:D4)</f>
        <v>20244</v>
      </c>
      <c r="F4" s="391">
        <f t="shared" ref="F4:F50" si="1">A4</f>
        <v>1</v>
      </c>
    </row>
    <row r="5" spans="1:7">
      <c r="A5" s="170">
        <f>SUBTOTAL(103,B$4:B5)</f>
        <v>2</v>
      </c>
      <c r="B5" s="432" t="s">
        <v>504</v>
      </c>
      <c r="C5" s="186">
        <v>1790</v>
      </c>
      <c r="D5" s="178">
        <f t="shared" si="0"/>
        <v>1790</v>
      </c>
      <c r="E5" s="180">
        <f>SUM($D$3:D5)</f>
        <v>22034</v>
      </c>
      <c r="F5" s="391">
        <f t="shared" si="1"/>
        <v>2</v>
      </c>
    </row>
    <row r="6" spans="1:7">
      <c r="A6" s="170">
        <f>SUBTOTAL(103,B$4:B6)</f>
        <v>3</v>
      </c>
      <c r="B6" s="432" t="s">
        <v>505</v>
      </c>
      <c r="C6" s="186">
        <v>29700</v>
      </c>
      <c r="D6" s="178">
        <f t="shared" si="0"/>
        <v>29700</v>
      </c>
      <c r="E6" s="180">
        <f>SUM($D$3:D6)</f>
        <v>51734</v>
      </c>
      <c r="F6" s="391">
        <f t="shared" si="1"/>
        <v>3</v>
      </c>
    </row>
    <row r="7" spans="1:7">
      <c r="A7" s="170">
        <f>SUBTOTAL(103,B$4:B7)</f>
        <v>4</v>
      </c>
      <c r="B7" s="432" t="s">
        <v>488</v>
      </c>
      <c r="C7" s="186">
        <v>10192</v>
      </c>
      <c r="D7" s="178">
        <f t="shared" si="0"/>
        <v>10192</v>
      </c>
      <c r="E7" s="180">
        <f>SUM($D$3:D7)</f>
        <v>61926</v>
      </c>
      <c r="F7" s="391">
        <f t="shared" si="1"/>
        <v>4</v>
      </c>
    </row>
    <row r="8" spans="1:7">
      <c r="A8" s="170">
        <f>SUBTOTAL(103,B$4:B8)</f>
        <v>5</v>
      </c>
      <c r="B8" s="432" t="s">
        <v>487</v>
      </c>
      <c r="C8" s="186">
        <v>5400</v>
      </c>
      <c r="D8" s="178">
        <f t="shared" si="0"/>
        <v>5400</v>
      </c>
      <c r="E8" s="180">
        <f>SUM($D$3:D8)</f>
        <v>67326</v>
      </c>
      <c r="F8" s="391">
        <f t="shared" si="1"/>
        <v>5</v>
      </c>
    </row>
    <row r="9" spans="1:7">
      <c r="A9" s="170">
        <f>SUBTOTAL(103,B$4:B9)</f>
        <v>6</v>
      </c>
      <c r="B9" s="432" t="s">
        <v>476</v>
      </c>
      <c r="C9" s="186">
        <v>4832</v>
      </c>
      <c r="D9" s="178">
        <f t="shared" si="0"/>
        <v>4832</v>
      </c>
      <c r="E9" s="180">
        <f>SUM($D$3:D9)</f>
        <v>72158</v>
      </c>
      <c r="F9" s="391">
        <f t="shared" si="1"/>
        <v>6</v>
      </c>
    </row>
    <row r="10" spans="1:7">
      <c r="A10" s="170">
        <f>SUBTOTAL(103,B$4:B10)</f>
        <v>7</v>
      </c>
      <c r="B10" s="432" t="s">
        <v>474</v>
      </c>
      <c r="C10" s="186">
        <v>7254</v>
      </c>
      <c r="D10" s="178">
        <f t="shared" si="0"/>
        <v>7254</v>
      </c>
      <c r="E10" s="180">
        <f>SUM($D$3:D10)</f>
        <v>79412</v>
      </c>
      <c r="F10" s="391">
        <f t="shared" si="1"/>
        <v>7</v>
      </c>
    </row>
    <row r="11" spans="1:7">
      <c r="A11" s="170">
        <f>SUBTOTAL(103,B$4:B10)</f>
        <v>7</v>
      </c>
      <c r="B11" s="432" t="s">
        <v>473</v>
      </c>
      <c r="C11" s="186">
        <v>3440</v>
      </c>
      <c r="D11" s="178">
        <f>C11</f>
        <v>3440</v>
      </c>
      <c r="E11" s="180">
        <f>SUM($D$3:D11)</f>
        <v>82852</v>
      </c>
      <c r="F11" s="391">
        <f t="shared" si="1"/>
        <v>7</v>
      </c>
    </row>
    <row r="12" spans="1:7">
      <c r="A12" s="170">
        <f>SUBTOTAL(103,B$4:B11)</f>
        <v>8</v>
      </c>
      <c r="B12" s="432" t="s">
        <v>489</v>
      </c>
      <c r="C12" s="186">
        <v>980</v>
      </c>
      <c r="D12" s="178">
        <f>C12</f>
        <v>980</v>
      </c>
      <c r="E12" s="180">
        <f>SUM($D$3:D12)</f>
        <v>83832</v>
      </c>
      <c r="F12" s="391">
        <f t="shared" si="1"/>
        <v>8</v>
      </c>
    </row>
    <row r="13" spans="1:7">
      <c r="A13" s="170">
        <f>SUBTOTAL(103,B$4:B12)</f>
        <v>9</v>
      </c>
      <c r="B13" s="432" t="s">
        <v>478</v>
      </c>
      <c r="C13" s="186">
        <v>20711</v>
      </c>
      <c r="D13" s="178">
        <f>C13</f>
        <v>20711</v>
      </c>
      <c r="E13" s="180">
        <f>SUM($D$3:D13)</f>
        <v>104543</v>
      </c>
      <c r="F13" s="391">
        <f t="shared" si="1"/>
        <v>9</v>
      </c>
    </row>
    <row r="14" spans="1:7">
      <c r="A14" s="170">
        <f>SUBTOTAL(103,B$4:B14)</f>
        <v>11</v>
      </c>
      <c r="B14" s="432" t="s">
        <v>230</v>
      </c>
      <c r="C14" s="181">
        <v>3000</v>
      </c>
      <c r="D14" s="178">
        <f t="shared" si="0"/>
        <v>3000</v>
      </c>
      <c r="E14" s="180">
        <f>SUM($D$3:D14)</f>
        <v>107543</v>
      </c>
      <c r="F14" s="391">
        <f t="shared" si="1"/>
        <v>11</v>
      </c>
    </row>
    <row r="15" spans="1:7">
      <c r="A15" s="170">
        <f>SUBTOTAL(103,B$4:B15)</f>
        <v>12</v>
      </c>
      <c r="B15" s="246" t="s">
        <v>477</v>
      </c>
      <c r="C15" s="181">
        <v>6800</v>
      </c>
      <c r="D15" s="178">
        <f t="shared" si="0"/>
        <v>6800</v>
      </c>
      <c r="E15" s="180">
        <f>SUM($D$3:D15)</f>
        <v>114343</v>
      </c>
      <c r="F15" s="391">
        <f t="shared" si="1"/>
        <v>12</v>
      </c>
    </row>
    <row r="16" spans="1:7" hidden="1">
      <c r="A16" s="170">
        <f>SUBTOTAL(103,B$4:B16)</f>
        <v>12</v>
      </c>
      <c r="B16" s="246"/>
      <c r="C16" s="181"/>
      <c r="D16" s="178">
        <f t="shared" si="0"/>
        <v>0</v>
      </c>
      <c r="E16" s="180">
        <f>SUM($D$3:D16)</f>
        <v>114343</v>
      </c>
      <c r="F16" s="391">
        <f t="shared" si="1"/>
        <v>12</v>
      </c>
    </row>
    <row r="17" spans="1:6" hidden="1">
      <c r="A17" s="170">
        <f>SUBTOTAL(103,B$4:B17)</f>
        <v>12</v>
      </c>
      <c r="B17" s="246"/>
      <c r="C17" s="181"/>
      <c r="D17" s="178">
        <f t="shared" si="0"/>
        <v>0</v>
      </c>
      <c r="E17" s="180">
        <f>SUM($D$3:D17)</f>
        <v>114343</v>
      </c>
      <c r="F17" s="391">
        <f t="shared" si="1"/>
        <v>12</v>
      </c>
    </row>
    <row r="18" spans="1:6" hidden="1">
      <c r="A18" s="170">
        <f>SUBTOTAL(103,B$4:B18)</f>
        <v>12</v>
      </c>
      <c r="B18" s="246"/>
      <c r="C18" s="181"/>
      <c r="D18" s="178">
        <f t="shared" si="0"/>
        <v>0</v>
      </c>
      <c r="E18" s="180">
        <f>SUM($D$3:D18)</f>
        <v>114343</v>
      </c>
      <c r="F18" s="391">
        <f t="shared" si="1"/>
        <v>12</v>
      </c>
    </row>
    <row r="19" spans="1:6" hidden="1">
      <c r="A19" s="170">
        <f>SUBTOTAL(103,B$4:B19)</f>
        <v>12</v>
      </c>
      <c r="B19" s="246"/>
      <c r="C19" s="181"/>
      <c r="D19" s="178">
        <f t="shared" si="0"/>
        <v>0</v>
      </c>
      <c r="E19" s="180">
        <f>SUM($D$3:D19)</f>
        <v>114343</v>
      </c>
      <c r="F19" s="391">
        <f t="shared" si="1"/>
        <v>12</v>
      </c>
    </row>
    <row r="20" spans="1:6" hidden="1">
      <c r="A20" s="170">
        <f>SUBTOTAL(103,B$4:B20)</f>
        <v>12</v>
      </c>
      <c r="B20" s="246"/>
      <c r="C20" s="181"/>
      <c r="D20" s="178">
        <f t="shared" si="0"/>
        <v>0</v>
      </c>
      <c r="E20" s="180">
        <f>SUM($D$3:D20)</f>
        <v>114343</v>
      </c>
      <c r="F20" s="391">
        <f t="shared" si="1"/>
        <v>12</v>
      </c>
    </row>
    <row r="21" spans="1:6" hidden="1">
      <c r="A21" s="170">
        <f>SUBTOTAL(103,B$4:B21)</f>
        <v>12</v>
      </c>
      <c r="B21" s="246"/>
      <c r="C21" s="181"/>
      <c r="D21" s="178">
        <f t="shared" si="0"/>
        <v>0</v>
      </c>
      <c r="E21" s="180">
        <f>SUM($D$3:D21)</f>
        <v>114343</v>
      </c>
      <c r="F21" s="391">
        <f t="shared" si="1"/>
        <v>12</v>
      </c>
    </row>
    <row r="22" spans="1:6" hidden="1">
      <c r="A22" s="170">
        <f>SUBTOTAL(103,B$4:B22)</f>
        <v>12</v>
      </c>
      <c r="B22" s="246"/>
      <c r="C22" s="181"/>
      <c r="D22" s="178">
        <f t="shared" si="0"/>
        <v>0</v>
      </c>
      <c r="E22" s="180">
        <f>SUM($D$3:D22)</f>
        <v>114343</v>
      </c>
      <c r="F22" s="391">
        <f t="shared" si="1"/>
        <v>12</v>
      </c>
    </row>
    <row r="23" spans="1:6" hidden="1">
      <c r="A23" s="170">
        <f>SUBTOTAL(103,B$4:B23)</f>
        <v>12</v>
      </c>
      <c r="B23" s="246"/>
      <c r="C23" s="181"/>
      <c r="D23" s="178">
        <f t="shared" si="0"/>
        <v>0</v>
      </c>
      <c r="E23" s="180">
        <f>SUM($D$3:D23)</f>
        <v>114343</v>
      </c>
      <c r="F23" s="391">
        <f t="shared" si="1"/>
        <v>12</v>
      </c>
    </row>
    <row r="24" spans="1:6" hidden="1">
      <c r="A24" s="170">
        <f>SUBTOTAL(103,B$4:B24)</f>
        <v>12</v>
      </c>
      <c r="B24" s="246"/>
      <c r="C24" s="181"/>
      <c r="D24" s="178">
        <f t="shared" si="0"/>
        <v>0</v>
      </c>
      <c r="E24" s="180">
        <f>SUM($D$3:D24)</f>
        <v>114343</v>
      </c>
      <c r="F24" s="391">
        <f t="shared" si="1"/>
        <v>12</v>
      </c>
    </row>
    <row r="25" spans="1:6" hidden="1">
      <c r="A25" s="170">
        <f>SUBTOTAL(103,B$4:B25)</f>
        <v>12</v>
      </c>
      <c r="B25" s="246"/>
      <c r="C25" s="181"/>
      <c r="D25" s="178">
        <f t="shared" si="0"/>
        <v>0</v>
      </c>
      <c r="E25" s="180">
        <f>SUM($D$3:D25)</f>
        <v>114343</v>
      </c>
      <c r="F25" s="391">
        <f t="shared" si="1"/>
        <v>12</v>
      </c>
    </row>
    <row r="26" spans="1:6" hidden="1">
      <c r="A26" s="170">
        <f>SUBTOTAL(103,B$4:B26)</f>
        <v>12</v>
      </c>
      <c r="B26" s="246"/>
      <c r="C26" s="181"/>
      <c r="D26" s="178">
        <f t="shared" si="0"/>
        <v>0</v>
      </c>
      <c r="E26" s="180">
        <f>SUM($D$3:D26)</f>
        <v>114343</v>
      </c>
      <c r="F26" s="391">
        <f t="shared" si="1"/>
        <v>12</v>
      </c>
    </row>
    <row r="27" spans="1:6" hidden="1">
      <c r="A27" s="170">
        <f>SUBTOTAL(103,B$4:B27)</f>
        <v>12</v>
      </c>
      <c r="B27" s="246"/>
      <c r="C27" s="181"/>
      <c r="D27" s="178">
        <f t="shared" si="0"/>
        <v>0</v>
      </c>
      <c r="E27" s="180">
        <f>SUM($D$3:D27)</f>
        <v>114343</v>
      </c>
      <c r="F27" s="391">
        <f t="shared" si="1"/>
        <v>12</v>
      </c>
    </row>
    <row r="28" spans="1:6" hidden="1">
      <c r="A28" s="170">
        <f>SUBTOTAL(103,B$4:B28)</f>
        <v>12</v>
      </c>
      <c r="B28" s="246"/>
      <c r="C28" s="181"/>
      <c r="D28" s="178">
        <f t="shared" si="0"/>
        <v>0</v>
      </c>
      <c r="E28" s="180">
        <f>SUM($D$3:D28)</f>
        <v>114343</v>
      </c>
      <c r="F28" s="391">
        <f t="shared" si="1"/>
        <v>12</v>
      </c>
    </row>
    <row r="29" spans="1:6" hidden="1">
      <c r="A29" s="170">
        <f>SUBTOTAL(103,B$4:B29)</f>
        <v>12</v>
      </c>
      <c r="B29" s="246"/>
      <c r="C29" s="181"/>
      <c r="D29" s="178">
        <f t="shared" si="0"/>
        <v>0</v>
      </c>
      <c r="E29" s="180">
        <f>SUM($D$3:D29)</f>
        <v>114343</v>
      </c>
      <c r="F29" s="391">
        <f t="shared" si="1"/>
        <v>12</v>
      </c>
    </row>
    <row r="30" spans="1:6" hidden="1">
      <c r="A30" s="170">
        <f>SUBTOTAL(103,B$4:B30)</f>
        <v>12</v>
      </c>
      <c r="B30" s="246"/>
      <c r="C30" s="181"/>
      <c r="D30" s="178">
        <f t="shared" si="0"/>
        <v>0</v>
      </c>
      <c r="E30" s="180">
        <f>SUM($D$3:D30)</f>
        <v>114343</v>
      </c>
      <c r="F30" s="391">
        <f t="shared" si="1"/>
        <v>12</v>
      </c>
    </row>
    <row r="31" spans="1:6" hidden="1">
      <c r="A31" s="170">
        <f>SUBTOTAL(103,B$4:B31)</f>
        <v>12</v>
      </c>
      <c r="B31" s="246"/>
      <c r="C31" s="181"/>
      <c r="D31" s="178">
        <f t="shared" si="0"/>
        <v>0</v>
      </c>
      <c r="E31" s="180">
        <f>SUM($D$3:D31)</f>
        <v>114343</v>
      </c>
      <c r="F31" s="391">
        <f t="shared" si="1"/>
        <v>12</v>
      </c>
    </row>
    <row r="32" spans="1:6" hidden="1">
      <c r="A32" s="170">
        <f>SUBTOTAL(103,B$4:B32)</f>
        <v>12</v>
      </c>
      <c r="B32" s="246"/>
      <c r="C32" s="181"/>
      <c r="D32" s="178">
        <f t="shared" si="0"/>
        <v>0</v>
      </c>
      <c r="E32" s="180">
        <f>SUM($D$3:D32)</f>
        <v>114343</v>
      </c>
      <c r="F32" s="391">
        <f t="shared" si="1"/>
        <v>12</v>
      </c>
    </row>
    <row r="33" spans="1:6" hidden="1">
      <c r="A33" s="170">
        <f>SUBTOTAL(103,B$4:B33)</f>
        <v>12</v>
      </c>
      <c r="B33" s="246"/>
      <c r="C33" s="181"/>
      <c r="D33" s="178">
        <f t="shared" si="0"/>
        <v>0</v>
      </c>
      <c r="E33" s="180">
        <f>SUM($D$3:D33)</f>
        <v>114343</v>
      </c>
      <c r="F33" s="391">
        <f t="shared" si="1"/>
        <v>12</v>
      </c>
    </row>
    <row r="34" spans="1:6" hidden="1">
      <c r="A34" s="170">
        <f>SUBTOTAL(103,B$4:B34)</f>
        <v>12</v>
      </c>
      <c r="B34" s="246"/>
      <c r="C34" s="181"/>
      <c r="D34" s="178">
        <f t="shared" si="0"/>
        <v>0</v>
      </c>
      <c r="E34" s="180">
        <f>SUM($D$3:D34)</f>
        <v>114343</v>
      </c>
      <c r="F34" s="391">
        <f t="shared" si="1"/>
        <v>12</v>
      </c>
    </row>
    <row r="35" spans="1:6" hidden="1">
      <c r="A35" s="170">
        <f>SUBTOTAL(103,B$4:B35)</f>
        <v>12</v>
      </c>
      <c r="B35" s="246"/>
      <c r="C35" s="181"/>
      <c r="D35" s="178">
        <f t="shared" si="0"/>
        <v>0</v>
      </c>
      <c r="E35" s="180">
        <f>SUM($D$3:D35)</f>
        <v>114343</v>
      </c>
      <c r="F35" s="391">
        <f t="shared" si="1"/>
        <v>12</v>
      </c>
    </row>
    <row r="36" spans="1:6" hidden="1">
      <c r="A36" s="170">
        <f>SUBTOTAL(103,B$4:B36)</f>
        <v>12</v>
      </c>
      <c r="B36" s="246"/>
      <c r="C36" s="181"/>
      <c r="D36" s="178">
        <f t="shared" si="0"/>
        <v>0</v>
      </c>
      <c r="E36" s="180">
        <f>SUM($D$3:D36)</f>
        <v>114343</v>
      </c>
      <c r="F36" s="391">
        <f t="shared" si="1"/>
        <v>12</v>
      </c>
    </row>
    <row r="37" spans="1:6" hidden="1">
      <c r="A37" s="170">
        <f>SUBTOTAL(103,B$4:B37)</f>
        <v>12</v>
      </c>
      <c r="B37" s="246"/>
      <c r="C37" s="181"/>
      <c r="D37" s="178">
        <f t="shared" si="0"/>
        <v>0</v>
      </c>
      <c r="E37" s="180">
        <f>SUM($D$3:D37)</f>
        <v>114343</v>
      </c>
      <c r="F37" s="391">
        <f t="shared" si="1"/>
        <v>12</v>
      </c>
    </row>
    <row r="38" spans="1:6" hidden="1">
      <c r="A38" s="170">
        <f>SUBTOTAL(103,B$4:B38)</f>
        <v>12</v>
      </c>
      <c r="B38" s="246"/>
      <c r="C38" s="181"/>
      <c r="D38" s="178">
        <f t="shared" si="0"/>
        <v>0</v>
      </c>
      <c r="E38" s="180">
        <f>SUM($D$3:D38)</f>
        <v>114343</v>
      </c>
      <c r="F38" s="391">
        <f t="shared" si="1"/>
        <v>12</v>
      </c>
    </row>
    <row r="39" spans="1:6" hidden="1">
      <c r="A39" s="170">
        <f>SUBTOTAL(103,B$4:B39)</f>
        <v>12</v>
      </c>
      <c r="B39" s="246"/>
      <c r="C39" s="181"/>
      <c r="D39" s="178">
        <f t="shared" si="0"/>
        <v>0</v>
      </c>
      <c r="E39" s="180">
        <f>SUM($D$3:D39)</f>
        <v>114343</v>
      </c>
      <c r="F39" s="391">
        <f t="shared" si="1"/>
        <v>12</v>
      </c>
    </row>
    <row r="40" spans="1:6" hidden="1">
      <c r="A40" s="170">
        <f>SUBTOTAL(103,B$4:B40)</f>
        <v>12</v>
      </c>
      <c r="B40" s="384"/>
      <c r="C40" s="181"/>
      <c r="D40" s="178">
        <f t="shared" si="0"/>
        <v>0</v>
      </c>
      <c r="E40" s="180">
        <f>SUM($D$3:D40)</f>
        <v>114343</v>
      </c>
      <c r="F40" s="391">
        <f t="shared" si="1"/>
        <v>12</v>
      </c>
    </row>
    <row r="41" spans="1:6" hidden="1">
      <c r="A41" s="170">
        <f>SUBTOTAL(103,B$4:B41)</f>
        <v>12</v>
      </c>
      <c r="B41" s="384"/>
      <c r="C41" s="181"/>
      <c r="D41" s="178">
        <f t="shared" si="0"/>
        <v>0</v>
      </c>
      <c r="E41" s="180">
        <f>SUM($D$3:D41)</f>
        <v>114343</v>
      </c>
      <c r="F41" s="391">
        <f t="shared" si="1"/>
        <v>12</v>
      </c>
    </row>
    <row r="42" spans="1:6" hidden="1">
      <c r="A42" s="170">
        <f>SUBTOTAL(103,B$4:B42)</f>
        <v>12</v>
      </c>
      <c r="B42" s="384"/>
      <c r="C42" s="181"/>
      <c r="D42" s="178">
        <f t="shared" si="0"/>
        <v>0</v>
      </c>
      <c r="E42" s="180">
        <f>SUM($D$3:D42)</f>
        <v>114343</v>
      </c>
      <c r="F42" s="391">
        <f t="shared" si="1"/>
        <v>12</v>
      </c>
    </row>
    <row r="43" spans="1:6" hidden="1">
      <c r="A43" s="170">
        <f>SUBTOTAL(103,B$4:B43)</f>
        <v>12</v>
      </c>
      <c r="B43" s="384"/>
      <c r="C43" s="181"/>
      <c r="D43" s="178">
        <f t="shared" si="0"/>
        <v>0</v>
      </c>
      <c r="E43" s="180">
        <f>SUM($D$3:D43)</f>
        <v>114343</v>
      </c>
      <c r="F43" s="391">
        <f t="shared" si="1"/>
        <v>12</v>
      </c>
    </row>
    <row r="44" spans="1:6" hidden="1">
      <c r="A44" s="170">
        <f>SUBTOTAL(103,B$4:B44)</f>
        <v>12</v>
      </c>
      <c r="B44" s="384"/>
      <c r="C44" s="181"/>
      <c r="D44" s="178">
        <f t="shared" si="0"/>
        <v>0</v>
      </c>
      <c r="E44" s="180">
        <f>SUM($D$3:D44)</f>
        <v>114343</v>
      </c>
      <c r="F44" s="391">
        <f t="shared" si="1"/>
        <v>12</v>
      </c>
    </row>
    <row r="45" spans="1:6" hidden="1">
      <c r="A45" s="170">
        <f>SUBTOTAL(103,B$4:B45)</f>
        <v>12</v>
      </c>
      <c r="B45" s="384"/>
      <c r="C45" s="181"/>
      <c r="D45" s="178">
        <f t="shared" si="0"/>
        <v>0</v>
      </c>
      <c r="E45" s="180">
        <f>SUM($D$3:D45)</f>
        <v>114343</v>
      </c>
      <c r="F45" s="391">
        <f t="shared" si="1"/>
        <v>12</v>
      </c>
    </row>
    <row r="46" spans="1:6" hidden="1">
      <c r="A46" s="170">
        <f>SUBTOTAL(103,B$4:B46)</f>
        <v>12</v>
      </c>
      <c r="B46" s="384"/>
      <c r="C46" s="181"/>
      <c r="D46" s="178">
        <f t="shared" si="0"/>
        <v>0</v>
      </c>
      <c r="E46" s="180">
        <f>SUM($D$3:D46)</f>
        <v>114343</v>
      </c>
      <c r="F46" s="391">
        <f t="shared" si="1"/>
        <v>12</v>
      </c>
    </row>
    <row r="47" spans="1:6" hidden="1">
      <c r="A47" s="170">
        <f>SUBTOTAL(103,B$4:B47)</f>
        <v>12</v>
      </c>
      <c r="B47" s="384"/>
      <c r="C47" s="181"/>
      <c r="D47" s="178">
        <f t="shared" si="0"/>
        <v>0</v>
      </c>
      <c r="E47" s="180">
        <f>SUM($D$3:D47)</f>
        <v>114343</v>
      </c>
      <c r="F47" s="391">
        <f t="shared" si="1"/>
        <v>12</v>
      </c>
    </row>
    <row r="48" spans="1:6" hidden="1">
      <c r="A48" s="170">
        <f>SUBTOTAL(103,B$4:B48)</f>
        <v>12</v>
      </c>
      <c r="B48" s="384"/>
      <c r="C48" s="181"/>
      <c r="D48" s="178">
        <f t="shared" si="0"/>
        <v>0</v>
      </c>
      <c r="E48" s="180">
        <f>SUM($D$3:D48)</f>
        <v>114343</v>
      </c>
      <c r="F48" s="391">
        <f t="shared" si="1"/>
        <v>12</v>
      </c>
    </row>
    <row r="49" spans="1:6" hidden="1">
      <c r="A49" s="170">
        <f>SUBTOTAL(103,B$4:B49)</f>
        <v>12</v>
      </c>
      <c r="B49" s="246"/>
      <c r="C49" s="181"/>
      <c r="D49" s="178">
        <f t="shared" si="0"/>
        <v>0</v>
      </c>
      <c r="E49" s="180">
        <f>SUM($D$3:D49)</f>
        <v>114343</v>
      </c>
      <c r="F49" s="391">
        <f t="shared" si="1"/>
        <v>12</v>
      </c>
    </row>
    <row r="50" spans="1:6" hidden="1">
      <c r="A50" s="170">
        <f>SUBTOTAL(103,B$4:B50)</f>
        <v>12</v>
      </c>
      <c r="B50" s="246"/>
      <c r="C50" s="181"/>
      <c r="D50" s="178">
        <f t="shared" si="0"/>
        <v>0</v>
      </c>
      <c r="E50" s="180">
        <f>SUM($D$3:D50)</f>
        <v>114343</v>
      </c>
      <c r="F50" s="391">
        <f t="shared" si="1"/>
        <v>12</v>
      </c>
    </row>
    <row r="51" spans="1:6">
      <c r="A51" s="170"/>
      <c r="B51" s="152" t="s">
        <v>243</v>
      </c>
      <c r="C51" s="153">
        <f>SUM(C4:C50)</f>
        <v>114343</v>
      </c>
    </row>
    <row r="52" spans="1:6">
      <c r="A52" s="511" t="s">
        <v>526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6" sqref="C16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45907.593179861113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45890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60400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453245.66830938618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211958.50610125868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6430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7100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10500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749634.17441064492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749634.17441064492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778953</v>
      </c>
      <c r="F21" s="436"/>
    </row>
    <row r="22" spans="2:6">
      <c r="B22"/>
      <c r="C22"/>
      <c r="D22" s="71" t="s">
        <v>237</v>
      </c>
      <c r="E22" s="436">
        <f>'R'!J254</f>
        <v>127662.1226690051</v>
      </c>
      <c r="F22" s="436"/>
    </row>
    <row r="23" spans="2:6">
      <c r="B23"/>
      <c r="C23"/>
      <c r="D23" s="71" t="s">
        <v>238</v>
      </c>
      <c r="E23" s="436">
        <f>'R'!L254</f>
        <v>156980.94825836024</v>
      </c>
      <c r="F23" s="436"/>
    </row>
    <row r="24" spans="2:6">
      <c r="B24"/>
      <c r="C24"/>
      <c r="D24" s="79" t="s">
        <v>239</v>
      </c>
      <c r="E24" s="436">
        <f>'R'!F254</f>
        <v>749634.1744106448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45901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45902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45903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1" zoomScale="130" zoomScaleNormal="130" workbookViewId="0">
      <selection activeCell="B14" sqref="B14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45890</v>
      </c>
      <c r="C4" s="267" t="str">
        <f>'1'!A2</f>
        <v>21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66494</v>
      </c>
      <c r="E4" s="11" t="s">
        <v>528</v>
      </c>
      <c r="F4" s="24">
        <f>'1'!F48</f>
        <v>8</v>
      </c>
    </row>
    <row r="5" spans="1:6" ht="36">
      <c r="A5" s="21">
        <f>SUBTOTAL(103,B$4:B5)</f>
        <v>2</v>
      </c>
      <c r="B5" s="190">
        <f>P!F3</f>
        <v>45891</v>
      </c>
      <c r="C5" s="267" t="str">
        <f>'2'!A2</f>
        <v xml:space="preserve">22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9897</v>
      </c>
      <c r="E5" s="11" t="s">
        <v>529</v>
      </c>
      <c r="F5" s="24">
        <f>'2'!F50</f>
        <v>5</v>
      </c>
    </row>
    <row r="6" spans="1:6" ht="36">
      <c r="A6" s="21">
        <f>SUBTOTAL(103,B$4:B6)</f>
        <v>3</v>
      </c>
      <c r="B6" s="190">
        <f>P!H3</f>
        <v>45892</v>
      </c>
      <c r="C6" s="267" t="str">
        <f>'3'!A2</f>
        <v>23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70939</v>
      </c>
      <c r="E6" s="11" t="s">
        <v>530</v>
      </c>
      <c r="F6" s="24">
        <f>'3'!F50</f>
        <v>7</v>
      </c>
    </row>
    <row r="7" spans="1:6" ht="36">
      <c r="A7" s="21">
        <f>SUBTOTAL(103,B$4:B7)</f>
        <v>4</v>
      </c>
      <c r="B7" s="190">
        <f>P!J3</f>
        <v>45893</v>
      </c>
      <c r="C7" s="267" t="str">
        <f>'4'!A2</f>
        <v>24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50681</v>
      </c>
      <c r="E7" s="11" t="s">
        <v>531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45894</v>
      </c>
      <c r="C8" s="267" t="str">
        <f>'5'!A2</f>
        <v>25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22624</v>
      </c>
      <c r="E8" s="11" t="s">
        <v>532</v>
      </c>
      <c r="F8" s="24">
        <f>'5'!F50</f>
        <v>7</v>
      </c>
    </row>
    <row r="9" spans="1:6" ht="36">
      <c r="A9" s="21">
        <f>SUBTOTAL(103,B$4:B9)</f>
        <v>6</v>
      </c>
      <c r="B9" s="190">
        <f>P!N3</f>
        <v>45895</v>
      </c>
      <c r="C9" s="267" t="str">
        <f>'6'!A2</f>
        <v>26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59517</v>
      </c>
      <c r="E9" s="11" t="s">
        <v>533</v>
      </c>
      <c r="F9" s="24">
        <f>'6'!F50</f>
        <v>9</v>
      </c>
    </row>
    <row r="10" spans="1:6" ht="36">
      <c r="A10" s="21">
        <f>SUBTOTAL(103,B$4:B10)</f>
        <v>7</v>
      </c>
      <c r="B10" s="190">
        <f>P!P3</f>
        <v>45896</v>
      </c>
      <c r="C10" s="267" t="str">
        <f>'7'!A2</f>
        <v>27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46652</v>
      </c>
      <c r="E10" s="11" t="s">
        <v>534</v>
      </c>
      <c r="F10" s="24">
        <f>'7'!F50</f>
        <v>8</v>
      </c>
    </row>
    <row r="11" spans="1:6" ht="36">
      <c r="A11" s="21">
        <f>SUBTOTAL(103,B$4:B11)</f>
        <v>8</v>
      </c>
      <c r="B11" s="190">
        <f>P!R3</f>
        <v>45897</v>
      </c>
      <c r="C11" s="267" t="str">
        <f>'8'!A2</f>
        <v>28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69908</v>
      </c>
      <c r="E11" s="11" t="s">
        <v>535</v>
      </c>
      <c r="F11" s="24">
        <f>'8'!F50</f>
        <v>10</v>
      </c>
    </row>
    <row r="12" spans="1:6" ht="36">
      <c r="A12" s="21">
        <f>SUBTOTAL(103,B$4:B12)</f>
        <v>9</v>
      </c>
      <c r="B12" s="190">
        <f>P!T3</f>
        <v>45898</v>
      </c>
      <c r="C12" s="267" t="str">
        <f>'9'!A2</f>
        <v>29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164316</v>
      </c>
      <c r="E12" s="11" t="s">
        <v>536</v>
      </c>
      <c r="F12" s="24">
        <f>'9'!F50</f>
        <v>11</v>
      </c>
    </row>
    <row r="13" spans="1:6" ht="36">
      <c r="A13" s="21">
        <f>SUBTOTAL(103,B$4:B13)</f>
        <v>10</v>
      </c>
      <c r="B13" s="190">
        <f>P!V3</f>
        <v>45899</v>
      </c>
      <c r="C13" s="267" t="str">
        <f>'10'!A2</f>
        <v>30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103582</v>
      </c>
      <c r="E13" s="11" t="s">
        <v>537</v>
      </c>
      <c r="F13" s="24">
        <f>'10'!F50</f>
        <v>10</v>
      </c>
    </row>
    <row r="14" spans="1:6" ht="36">
      <c r="A14" s="21">
        <f>SUBTOTAL(103,B$4:B14)</f>
        <v>11</v>
      </c>
      <c r="B14" s="190">
        <f>P!X3</f>
        <v>45900</v>
      </c>
      <c r="C14" s="274" t="str">
        <f>'11'!A2</f>
        <v>31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114343</v>
      </c>
      <c r="E14" s="11" t="s">
        <v>398</v>
      </c>
      <c r="F14" s="24">
        <f>'11'!F50</f>
        <v>12</v>
      </c>
    </row>
    <row r="15" spans="1:6" ht="36" hidden="1">
      <c r="A15" s="21">
        <f>SUBTOTAL(103,B$4:B15)</f>
        <v>11</v>
      </c>
      <c r="B15" s="190">
        <f>P!Z3</f>
        <v>45901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11</v>
      </c>
      <c r="B16" s="190">
        <f>P!AB3</f>
        <v>45902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11</v>
      </c>
      <c r="B17" s="190">
        <f>P!AD3</f>
        <v>45903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11</v>
      </c>
      <c r="B18" s="190">
        <f>P!AF3</f>
        <v>45904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11</v>
      </c>
      <c r="B19" s="190">
        <f>P!AH3</f>
        <v>45905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778953</v>
      </c>
      <c r="E20" s="518"/>
      <c r="F20" s="156"/>
    </row>
    <row r="21" spans="1:6" ht="19.5">
      <c r="C21" s="516" t="s">
        <v>527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45890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15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20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3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4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0</v>
      </c>
      <c r="E10" s="188">
        <f>P!D12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0</v>
      </c>
      <c r="E12" s="188">
        <f>P!D14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20</v>
      </c>
      <c r="E13" s="188">
        <f>P!D15</f>
        <v>20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0.5</v>
      </c>
      <c r="E14" s="188">
        <f>P!D16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2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</v>
      </c>
      <c r="E17" s="188">
        <f>P!D19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20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</v>
      </c>
      <c r="E20" s="188">
        <f>P!D22</f>
        <v>1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0</v>
      </c>
      <c r="E21" s="188">
        <f>P!D23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190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0</v>
      </c>
      <c r="E25" s="188">
        <f>P!D27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0</v>
      </c>
      <c r="E29" s="188">
        <f>P!D31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0</v>
      </c>
      <c r="E31" s="188">
        <f>P!D33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3</v>
      </c>
      <c r="E34" s="188">
        <f>P!D36</f>
        <v>0.5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0</v>
      </c>
      <c r="E39" s="188">
        <f>P!D41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0</v>
      </c>
      <c r="E41" s="188">
        <f>P!D43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0</v>
      </c>
      <c r="E45" s="188">
        <f>P!D47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0</v>
      </c>
      <c r="E50" s="188">
        <f>P!D52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10</v>
      </c>
      <c r="E56" s="188">
        <f>P!D58</f>
        <v>10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2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2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0.3</v>
      </c>
      <c r="E61" s="188">
        <f>P!D63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0.5</v>
      </c>
      <c r="E62" s="188">
        <f>P!D64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0.1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1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1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0.05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0.1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0.02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2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0.4</v>
      </c>
      <c r="E72" s="188">
        <f>P!D74</f>
        <v>0.4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0.4</v>
      </c>
      <c r="E73" s="188">
        <f>P!D75</f>
        <v>0.4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0.5</v>
      </c>
      <c r="E75" s="188">
        <f>P!D77</f>
        <v>0.4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0.02</v>
      </c>
      <c r="E77" s="188">
        <f>P!D79</f>
        <v>2.5000000000000001E-2</v>
      </c>
      <c r="F77" s="282" t="str">
        <f t="shared" si="2"/>
        <v>হ্যা</v>
      </c>
      <c r="G77" s="303" t="str">
        <f t="shared" si="3"/>
        <v>++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1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</v>
      </c>
      <c r="E84" s="188">
        <f>P!D86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0.05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8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1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180</v>
      </c>
      <c r="E89" s="188">
        <f>P!D91</f>
        <v>120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1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0.25</v>
      </c>
      <c r="E99" s="188">
        <f>P!D101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10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10</v>
      </c>
      <c r="E105" s="188">
        <f>P!D107</f>
        <v>0</v>
      </c>
      <c r="F105" s="282" t="str">
        <f t="shared" si="2"/>
        <v>হ্যা</v>
      </c>
      <c r="G105" s="303" t="str">
        <f t="shared" si="3"/>
        <v>--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0</v>
      </c>
      <c r="E112" s="188">
        <f>P!D114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0</v>
      </c>
      <c r="E117" s="188">
        <f>P!D119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20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8</v>
      </c>
      <c r="E126" s="188">
        <f>P!D128</f>
        <v>8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1.1000000000000001</v>
      </c>
      <c r="E130" s="188">
        <f>P!D132</f>
        <v>10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0</v>
      </c>
      <c r="E136" s="188">
        <f>P!D138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64</v>
      </c>
      <c r="E141" s="188">
        <f>P!D143</f>
        <v>30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12</v>
      </c>
      <c r="E143" s="188">
        <f>P!D145</f>
        <v>12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3</v>
      </c>
      <c r="E145" s="188">
        <f>P!D147</f>
        <v>3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14</v>
      </c>
      <c r="E150" s="188">
        <f>P!D152</f>
        <v>14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0</v>
      </c>
      <c r="E151" s="188">
        <f>P!D153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2.5</v>
      </c>
      <c r="E152" s="188">
        <f>P!D154</f>
        <v>2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14</v>
      </c>
      <c r="E153" s="188">
        <f>P!D155</f>
        <v>14.5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0</v>
      </c>
      <c r="E160" s="188">
        <f>P!D162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0</v>
      </c>
      <c r="E161" s="188">
        <f>P!D163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0</v>
      </c>
      <c r="E167" s="188">
        <f>P!D169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0</v>
      </c>
      <c r="E168" s="188">
        <f>P!D170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7</v>
      </c>
      <c r="E177" s="188">
        <f>P!D179</f>
        <v>10</v>
      </c>
      <c r="F177" s="282" t="str">
        <f t="shared" si="4"/>
        <v>হ্যা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10</v>
      </c>
      <c r="E178" s="188">
        <f>P!D180</f>
        <v>15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</v>
      </c>
      <c r="E179" s="188">
        <f>P!D181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32</v>
      </c>
      <c r="E182" s="188">
        <f>P!D184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5</v>
      </c>
      <c r="E183" s="188">
        <f>P!D185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2</v>
      </c>
      <c r="E184" s="188">
        <f>P!D186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0</v>
      </c>
      <c r="E185" s="188">
        <f>P!D187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0</v>
      </c>
      <c r="E186" s="188">
        <f>P!D188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7</v>
      </c>
      <c r="E194" s="188">
        <f>P!D196</f>
        <v>7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12</v>
      </c>
      <c r="E195" s="188">
        <f>P!D197</f>
        <v>12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1</v>
      </c>
      <c r="E197" s="188">
        <f>P!D199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0.5</v>
      </c>
      <c r="E198" s="188">
        <f>P!D200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5</v>
      </c>
      <c r="E203" s="188">
        <f>P!D205</f>
        <v>5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0</v>
      </c>
      <c r="E205" s="188">
        <f>P!D207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8</v>
      </c>
      <c r="E206" s="188">
        <f>P!D208</f>
        <v>8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0</v>
      </c>
      <c r="E207" s="188">
        <f>P!D209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5</v>
      </c>
      <c r="E214" s="188">
        <f>P!D216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284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30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120</v>
      </c>
      <c r="E233" s="188">
        <f>P!D235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0</v>
      </c>
      <c r="E242" s="188">
        <f>P!D244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</v>
      </c>
      <c r="E245" s="188">
        <f>P!D247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>
      <c r="A247" s="315">
        <f>P!A249</f>
        <v>245</v>
      </c>
      <c r="B247" s="322" t="str">
        <f>P!B249</f>
        <v>বিবিধ ( আফলাতুন</v>
      </c>
      <c r="C247" s="315" t="str">
        <f>P!C249</f>
        <v>টাকা</v>
      </c>
      <c r="D247" s="315">
        <f>S!H247</f>
        <v>0</v>
      </c>
      <c r="E247" s="315">
        <f>P!D249</f>
        <v>8870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6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6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140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650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6000</v>
      </c>
      <c r="F252" s="326"/>
      <c r="G252" s="303" t="str">
        <f t="shared" si="7"/>
        <v>++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45891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0</v>
      </c>
      <c r="E5" s="188">
        <f>P!F7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10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2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0</v>
      </c>
      <c r="E9" s="188">
        <f>P!F11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2</v>
      </c>
      <c r="E10" s="188">
        <f>P!F12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4</v>
      </c>
      <c r="E13" s="188">
        <f>P!F15</f>
        <v>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1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4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0.23</v>
      </c>
      <c r="E20" s="188">
        <f>P!F22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0</v>
      </c>
      <c r="E22" s="188">
        <f>P!F24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0</v>
      </c>
      <c r="E29" s="188">
        <f>P!F31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1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0</v>
      </c>
      <c r="E54" s="188">
        <f>P!F56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0</v>
      </c>
      <c r="E55" s="188">
        <f>P!F57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4</v>
      </c>
      <c r="E56" s="188">
        <f>P!F58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1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1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0.1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0.2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</v>
      </c>
      <c r="E63" s="188">
        <f>P!F65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0.05</v>
      </c>
      <c r="E65" s="188">
        <f>P!F67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0</v>
      </c>
      <c r="E66" s="188">
        <f>P!F68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0</v>
      </c>
      <c r="E67" s="188">
        <f>P!F69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0.05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0.02</v>
      </c>
      <c r="E69" s="188">
        <f>P!F71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0.01</v>
      </c>
      <c r="E70" s="188">
        <f>P!F72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</v>
      </c>
      <c r="E72" s="188">
        <f>P!F74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</v>
      </c>
      <c r="E75" s="188">
        <f>P!F77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0.5</v>
      </c>
      <c r="E80" s="188">
        <f>P!F82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0</v>
      </c>
      <c r="E87" s="188">
        <f>P!F89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0.5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40</v>
      </c>
      <c r="E89" s="188">
        <f>P!F91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0</v>
      </c>
      <c r="E92" s="188">
        <f>P!F94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1</v>
      </c>
      <c r="E95" s="188">
        <f>P!F97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0</v>
      </c>
      <c r="E98" s="188">
        <f>P!F100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0</v>
      </c>
      <c r="E109" s="188">
        <f>P!F111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0</v>
      </c>
      <c r="E123" s="188">
        <f>P!F125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30</v>
      </c>
      <c r="E124" s="188">
        <f>P!F126</f>
        <v>24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0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8</v>
      </c>
      <c r="E150" s="188">
        <f>P!F152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5</v>
      </c>
      <c r="E153" s="188">
        <f>P!F155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0</v>
      </c>
      <c r="E169" s="188">
        <f>P!F171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0</v>
      </c>
      <c r="E177" s="188">
        <f>P!F179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4</v>
      </c>
      <c r="E178" s="188">
        <f>P!F180</f>
        <v>4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0.5</v>
      </c>
      <c r="E179" s="188">
        <f>P!F181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0.5</v>
      </c>
      <c r="E180" s="188">
        <f>P!F182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0.5</v>
      </c>
      <c r="E181" s="188">
        <f>P!F183</f>
        <v>0.5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8</v>
      </c>
      <c r="E182" s="188">
        <f>P!F184</f>
        <v>8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2</v>
      </c>
      <c r="E183" s="188">
        <f>P!F185</f>
        <v>2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1</v>
      </c>
      <c r="E184" s="188">
        <f>P!F186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2</v>
      </c>
      <c r="E185" s="188">
        <f>P!F187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0</v>
      </c>
      <c r="E187" s="188">
        <f>P!F189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32</v>
      </c>
      <c r="E188" s="188">
        <f>P!F190</f>
        <v>32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10</v>
      </c>
      <c r="E190" s="188">
        <f>P!F192</f>
        <v>10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0</v>
      </c>
      <c r="E195" s="188">
        <f>P!F197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0.5</v>
      </c>
      <c r="E197" s="188">
        <f>P!F199</f>
        <v>0.5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2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0</v>
      </c>
      <c r="E209" s="188">
        <f>P!F211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0</v>
      </c>
      <c r="E214" s="188">
        <f>P!F216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0</v>
      </c>
      <c r="E229" s="188">
        <f>P!F231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0.5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30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30</v>
      </c>
      <c r="E232" s="188">
        <f>P!F234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66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0</v>
      </c>
      <c r="E245" s="188">
        <f>P!F247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0</v>
      </c>
      <c r="F248" s="326"/>
      <c r="G248" s="328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2500</v>
      </c>
      <c r="F249" s="326"/>
      <c r="G249" s="328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0</v>
      </c>
      <c r="F250" s="326"/>
      <c r="G250" s="328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100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2600</v>
      </c>
      <c r="F252" s="326"/>
      <c r="G252" s="328" t="str">
        <f t="shared" si="7"/>
        <v>++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47" activePane="bottomRight" state="frozen"/>
      <selection pane="topRight" activeCell="P1" sqref="P1"/>
      <selection pane="bottomLeft" activeCell="A3" sqref="A3"/>
      <selection pane="bottomRight" activeCell="L254" sqref="L254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906615.12266900507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906615.12266900507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179.04</v>
      </c>
      <c r="F6" s="44">
        <f t="shared" si="0"/>
        <v>16442.526476383682</v>
      </c>
      <c r="G6" s="44">
        <f>P!AJ7</f>
        <v>225</v>
      </c>
      <c r="H6" s="44">
        <f>G6*P!AK7</f>
        <v>20350</v>
      </c>
      <c r="I6" s="44">
        <f>S!E5</f>
        <v>34</v>
      </c>
      <c r="J6" s="44">
        <f>I6*S!D5</f>
        <v>3435.8263928919482</v>
      </c>
      <c r="K6" s="44">
        <f t="shared" si="1"/>
        <v>79.960000000000008</v>
      </c>
      <c r="L6" s="44">
        <f t="shared" si="2"/>
        <v>7343.2999165082638</v>
      </c>
      <c r="M6" s="45">
        <f>IF(ISERR((J6+H6)/(G6+I6)),P!AK7,(J6+H6)/(G6+I6))</f>
        <v>91.837167540123346</v>
      </c>
      <c r="N6" s="46">
        <f t="shared" si="3"/>
        <v>23785.826392891948</v>
      </c>
      <c r="O6" s="46">
        <f t="shared" si="4"/>
        <v>23785.826392891948</v>
      </c>
      <c r="P6" s="47" t="b">
        <f t="shared" si="5"/>
        <v>1</v>
      </c>
      <c r="Q6" s="200" t="str">
        <f t="shared" si="6"/>
        <v>OK</v>
      </c>
      <c r="S6" s="430">
        <f t="shared" si="7"/>
        <v>91.837167540123346</v>
      </c>
      <c r="T6" s="430">
        <f t="shared" si="8"/>
        <v>79.960000000000008</v>
      </c>
      <c r="AJ6" s="64">
        <f t="shared" si="9"/>
        <v>91.837167540123346</v>
      </c>
      <c r="AK6" s="64">
        <f t="shared" si="10"/>
        <v>79.960000000000008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139.5</v>
      </c>
      <c r="F7" s="44">
        <f t="shared" si="0"/>
        <v>17405.21325724278</v>
      </c>
      <c r="G7" s="44">
        <f>P!AJ8</f>
        <v>100</v>
      </c>
      <c r="H7" s="44">
        <f>G7*P!AK8</f>
        <v>12800</v>
      </c>
      <c r="I7" s="44">
        <f>S!E6</f>
        <v>84</v>
      </c>
      <c r="J7" s="44">
        <f>I7*S!D6</f>
        <v>10157.413902026317</v>
      </c>
      <c r="K7" s="44">
        <f t="shared" si="1"/>
        <v>44.5</v>
      </c>
      <c r="L7" s="44">
        <f t="shared" si="2"/>
        <v>5552.2006447835383</v>
      </c>
      <c r="M7" s="45">
        <f>IF(ISERR((J7+H7)/(G7+I7)),P!AK8,(J7+H7)/(G7+I7))</f>
        <v>124.76855381536042</v>
      </c>
      <c r="N7" s="46">
        <f t="shared" si="3"/>
        <v>22957.413902026317</v>
      </c>
      <c r="O7" s="46">
        <f t="shared" si="4"/>
        <v>22957.413902026317</v>
      </c>
      <c r="P7" s="47" t="b">
        <f t="shared" si="5"/>
        <v>1</v>
      </c>
      <c r="Q7" s="200" t="str">
        <f t="shared" si="6"/>
        <v>OK</v>
      </c>
      <c r="S7" s="430">
        <f t="shared" si="7"/>
        <v>124.76855381536042</v>
      </c>
      <c r="T7" s="430">
        <f t="shared" si="8"/>
        <v>44.5</v>
      </c>
      <c r="AJ7" s="64">
        <f t="shared" si="9"/>
        <v>124.76855381536042</v>
      </c>
      <c r="AK7" s="64">
        <f t="shared" si="10"/>
        <v>44.5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30.5</v>
      </c>
      <c r="F9" s="44">
        <f t="shared" si="0"/>
        <v>4648.0489612163592</v>
      </c>
      <c r="G9" s="44">
        <f>P!AJ10</f>
        <v>30</v>
      </c>
      <c r="H9" s="44">
        <f>G9*P!AK10</f>
        <v>4650</v>
      </c>
      <c r="I9" s="44">
        <f>S!E8</f>
        <v>24.77000000000001</v>
      </c>
      <c r="J9" s="44">
        <f>I9*S!D8</f>
        <v>3696.6767739613133</v>
      </c>
      <c r="K9" s="44">
        <f t="shared" si="1"/>
        <v>24.27000000000001</v>
      </c>
      <c r="L9" s="44">
        <f>K9*M9</f>
        <v>3698.6278127449536</v>
      </c>
      <c r="M9" s="45">
        <f>IF(ISERR((J9+H9)/(G9+I9)),P!AK10,(J9+H9)/(G9+I9))</f>
        <v>152.39504790873309</v>
      </c>
      <c r="N9" s="46">
        <f t="shared" si="3"/>
        <v>8346.6767739613133</v>
      </c>
      <c r="O9" s="46">
        <f t="shared" si="4"/>
        <v>8346.6767739613133</v>
      </c>
      <c r="P9" s="47" t="b">
        <f t="shared" si="5"/>
        <v>1</v>
      </c>
      <c r="Q9" s="200" t="str">
        <f t="shared" si="6"/>
        <v>OK</v>
      </c>
      <c r="S9" s="430">
        <f t="shared" si="7"/>
        <v>152.39504790873309</v>
      </c>
      <c r="T9" s="430">
        <f t="shared" si="8"/>
        <v>24.27000000000001</v>
      </c>
      <c r="AJ9" s="64">
        <f t="shared" si="9"/>
        <v>152.39504790873309</v>
      </c>
      <c r="AK9" s="64">
        <f t="shared" si="10"/>
        <v>24.27000000000001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30.3</v>
      </c>
      <c r="F10" s="44">
        <f t="shared" si="0"/>
        <v>4971.290636352619</v>
      </c>
      <c r="G10" s="44">
        <f>P!AJ11</f>
        <v>30</v>
      </c>
      <c r="H10" s="44">
        <f>G10*P!AK11</f>
        <v>5040</v>
      </c>
      <c r="I10" s="44">
        <f>S!E9</f>
        <v>28.970000000000006</v>
      </c>
      <c r="J10" s="44">
        <f>I10*S!D9</f>
        <v>4635.148806129173</v>
      </c>
      <c r="K10" s="44">
        <f t="shared" si="1"/>
        <v>28.670000000000005</v>
      </c>
      <c r="L10" s="44">
        <f t="shared" si="2"/>
        <v>4703.8581697765549</v>
      </c>
      <c r="M10" s="45">
        <f>IF(ISERR((J10+H10)/(G10+I10)),P!AK11,(J10+H10)/(G10+I10))</f>
        <v>164.06899789942636</v>
      </c>
      <c r="N10" s="46">
        <f t="shared" si="3"/>
        <v>9675.148806129173</v>
      </c>
      <c r="O10" s="46">
        <f t="shared" si="4"/>
        <v>9675.1488061291748</v>
      </c>
      <c r="P10" s="47" t="b">
        <f t="shared" si="5"/>
        <v>1</v>
      </c>
      <c r="Q10" s="200" t="str">
        <f t="shared" si="6"/>
        <v>OK</v>
      </c>
      <c r="S10" s="430">
        <f t="shared" si="7"/>
        <v>164.06899789942636</v>
      </c>
      <c r="T10" s="430">
        <f t="shared" si="8"/>
        <v>28.670000000000005</v>
      </c>
      <c r="AJ10" s="64">
        <f t="shared" si="9"/>
        <v>164.06899789942636</v>
      </c>
      <c r="AK10" s="64">
        <f t="shared" si="10"/>
        <v>28.670000000000005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11.75</v>
      </c>
      <c r="F11" s="44">
        <f t="shared" si="0"/>
        <v>1549.4186901369756</v>
      </c>
      <c r="G11" s="44">
        <f>P!AJ12</f>
        <v>0</v>
      </c>
      <c r="H11" s="44">
        <f>G11*P!AK12</f>
        <v>0</v>
      </c>
      <c r="I11" s="44">
        <f>S!E10</f>
        <v>40.150000000000006</v>
      </c>
      <c r="J11" s="44">
        <f>I11*S!D10</f>
        <v>5294.3966305531558</v>
      </c>
      <c r="K11" s="44">
        <f t="shared" si="1"/>
        <v>28.400000000000006</v>
      </c>
      <c r="L11" s="44">
        <f t="shared" si="2"/>
        <v>3744.97794041618</v>
      </c>
      <c r="M11" s="45">
        <f>IF(ISERR((J11+H11)/(G11+I11)),P!AK12,(J11+H11)/(G11+I11))</f>
        <v>131.86542043718941</v>
      </c>
      <c r="N11" s="46">
        <f t="shared" si="3"/>
        <v>5294.3966305531558</v>
      </c>
      <c r="O11" s="46">
        <f t="shared" si="4"/>
        <v>5294.3966305531558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28.400000000000006</v>
      </c>
      <c r="AJ11" s="64">
        <f t="shared" si="9"/>
        <v>131.86542043718941</v>
      </c>
      <c r="AK11" s="64">
        <f t="shared" si="10"/>
        <v>28.400000000000006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0" t="str">
        <f t="shared" si="6"/>
        <v>OK</v>
      </c>
      <c r="S13" s="430">
        <f t="shared" si="7"/>
        <v>58.246913580246918</v>
      </c>
      <c r="T13" s="430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</v>
      </c>
      <c r="F14" s="44">
        <f t="shared" si="0"/>
        <v>34559.94870424793</v>
      </c>
      <c r="G14" s="44">
        <f>P!AJ15</f>
        <v>195</v>
      </c>
      <c r="H14" s="44">
        <f>G14*P!AK15</f>
        <v>35100</v>
      </c>
      <c r="I14" s="44">
        <f>S!E13</f>
        <v>2</v>
      </c>
      <c r="J14" s="44">
        <f>I14*S!D13</f>
        <v>359.94736842105266</v>
      </c>
      <c r="K14" s="44">
        <f t="shared" si="1"/>
        <v>5</v>
      </c>
      <c r="L14" s="44">
        <f t="shared" si="2"/>
        <v>899.99866417312319</v>
      </c>
      <c r="M14" s="45">
        <f>IF(ISERR((J14+H14)/(G14+I14)),P!AK15,(J14+H14)/(G14+I14))</f>
        <v>179.99973283462464</v>
      </c>
      <c r="N14" s="46">
        <f t="shared" si="3"/>
        <v>35459.947368421053</v>
      </c>
      <c r="O14" s="46">
        <f t="shared" si="4"/>
        <v>35459.947368421053</v>
      </c>
      <c r="P14" s="47" t="b">
        <f t="shared" si="5"/>
        <v>1</v>
      </c>
      <c r="Q14" s="200" t="str">
        <f t="shared" si="6"/>
        <v>OK</v>
      </c>
      <c r="S14" s="430">
        <f t="shared" si="7"/>
        <v>179.99973283462464</v>
      </c>
      <c r="T14" s="430">
        <f t="shared" si="8"/>
        <v>5</v>
      </c>
      <c r="AJ14" s="64">
        <f t="shared" si="9"/>
        <v>179.99973283462464</v>
      </c>
      <c r="AK14" s="64">
        <f t="shared" si="10"/>
        <v>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6.6999999999999993</v>
      </c>
      <c r="F15" s="44">
        <f t="shared" si="0"/>
        <v>2097.9394621080082</v>
      </c>
      <c r="G15" s="44">
        <f>P!AJ16</f>
        <v>7</v>
      </c>
      <c r="H15" s="44">
        <f>G15*P!AK16</f>
        <v>2190</v>
      </c>
      <c r="I15" s="44">
        <f>S!E14</f>
        <v>0.86999999999999833</v>
      </c>
      <c r="J15" s="44">
        <f>I15*S!D14</f>
        <v>274.29605474477938</v>
      </c>
      <c r="K15" s="44">
        <f t="shared" si="1"/>
        <v>1.169999999999999</v>
      </c>
      <c r="L15" s="44">
        <f t="shared" si="2"/>
        <v>366.35659263677132</v>
      </c>
      <c r="M15" s="45">
        <f>IF(ISERR((J15+H15)/(G15+I15)),P!AK16,(J15+H15)/(G15+I15))</f>
        <v>313.12529285194154</v>
      </c>
      <c r="N15" s="46">
        <f t="shared" si="3"/>
        <v>2464.2960547447792</v>
      </c>
      <c r="O15" s="46">
        <f t="shared" si="4"/>
        <v>2464.2960547447797</v>
      </c>
      <c r="P15" s="47" t="b">
        <f t="shared" si="5"/>
        <v>1</v>
      </c>
      <c r="Q15" s="200" t="str">
        <f t="shared" si="6"/>
        <v>OK</v>
      </c>
      <c r="S15" s="430">
        <f t="shared" si="7"/>
        <v>313.12529285194154</v>
      </c>
      <c r="T15" s="430">
        <f t="shared" si="8"/>
        <v>1.169999999999999</v>
      </c>
      <c r="AJ15" s="64">
        <f t="shared" si="9"/>
        <v>313.12529285194154</v>
      </c>
      <c r="AK15" s="64">
        <f t="shared" si="10"/>
        <v>1.169999999999999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24</v>
      </c>
      <c r="F16" s="44">
        <f t="shared" si="0"/>
        <v>959.9997099586775</v>
      </c>
      <c r="G16" s="44">
        <f>P!AJ17</f>
        <v>25</v>
      </c>
      <c r="H16" s="44">
        <f>G16*P!AK17</f>
        <v>1000</v>
      </c>
      <c r="I16" s="44">
        <f>S!E15</f>
        <v>29</v>
      </c>
      <c r="J16" s="44">
        <f>I16*S!D15</f>
        <v>1159.9993474070241</v>
      </c>
      <c r="K16" s="44">
        <f t="shared" si="1"/>
        <v>30</v>
      </c>
      <c r="L16" s="44">
        <f t="shared" si="2"/>
        <v>1199.9996374483469</v>
      </c>
      <c r="M16" s="45">
        <f>IF(ISERR((J16+H16)/(G16+I16)),P!AK17,(J16+H16)/(G16+I16))</f>
        <v>39.999987914944896</v>
      </c>
      <c r="N16" s="46">
        <f t="shared" si="3"/>
        <v>2159.9993474070243</v>
      </c>
      <c r="O16" s="46">
        <f t="shared" si="4"/>
        <v>2159.9993474070243</v>
      </c>
      <c r="P16" s="47" t="b">
        <f t="shared" si="5"/>
        <v>1</v>
      </c>
      <c r="Q16" s="200" t="str">
        <f t="shared" si="6"/>
        <v>OK</v>
      </c>
      <c r="S16" s="430">
        <f t="shared" si="7"/>
        <v>39.999987914944896</v>
      </c>
      <c r="T16" s="430">
        <f t="shared" si="8"/>
        <v>30</v>
      </c>
      <c r="AJ16" s="64">
        <f t="shared" si="9"/>
        <v>39.999987914944896</v>
      </c>
      <c r="AK16" s="64">
        <f t="shared" si="10"/>
        <v>30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0.79999999999999993</v>
      </c>
      <c r="F18" s="44">
        <f t="shared" si="0"/>
        <v>343.99999999999994</v>
      </c>
      <c r="G18" s="44">
        <f>P!AJ19</f>
        <v>1</v>
      </c>
      <c r="H18" s="44">
        <f>G18*P!AK19</f>
        <v>430</v>
      </c>
      <c r="I18" s="44">
        <f>S!E17</f>
        <v>0</v>
      </c>
      <c r="J18" s="44">
        <f>I18*S!D17</f>
        <v>0</v>
      </c>
      <c r="K18" s="44">
        <f t="shared" si="1"/>
        <v>0.20000000000000007</v>
      </c>
      <c r="L18" s="44">
        <f t="shared" si="2"/>
        <v>86.000000000000028</v>
      </c>
      <c r="M18" s="45">
        <f>IF(ISERR((J18+H18)/(G18+I18)),P!AK19,(J18+H18)/(G18+I18))</f>
        <v>430</v>
      </c>
      <c r="N18" s="46">
        <f t="shared" si="3"/>
        <v>430</v>
      </c>
      <c r="O18" s="46">
        <f t="shared" si="4"/>
        <v>430</v>
      </c>
      <c r="P18" s="47" t="b">
        <f t="shared" si="5"/>
        <v>1</v>
      </c>
      <c r="Q18" s="200" t="str">
        <f t="shared" si="6"/>
        <v>OK</v>
      </c>
      <c r="S18" s="430">
        <f t="shared" si="7"/>
        <v>430</v>
      </c>
      <c r="T18" s="430">
        <f t="shared" si="8"/>
        <v>0.20000000000000007</v>
      </c>
      <c r="AJ18" s="64">
        <f t="shared" si="9"/>
        <v>430</v>
      </c>
      <c r="AK18" s="64">
        <f t="shared" si="10"/>
        <v>0.20000000000000007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149</v>
      </c>
      <c r="F20" s="44">
        <f t="shared" si="0"/>
        <v>8939.9999994596601</v>
      </c>
      <c r="G20" s="44">
        <f>P!AJ21</f>
        <v>126</v>
      </c>
      <c r="H20" s="44">
        <f>G20*P!AK21</f>
        <v>7560</v>
      </c>
      <c r="I20" s="44">
        <f>S!E19</f>
        <v>66</v>
      </c>
      <c r="J20" s="44">
        <f>I20*S!D19</f>
        <v>3959.9999993037241</v>
      </c>
      <c r="K20" s="44">
        <f t="shared" si="1"/>
        <v>43</v>
      </c>
      <c r="L20" s="44">
        <f t="shared" si="2"/>
        <v>2579.999999844063</v>
      </c>
      <c r="M20" s="45">
        <f>IF(ISERR((J20+H20)/(G20+I20)),P!AK21,(J20+H20)/(G20+I20))</f>
        <v>59.99999999637356</v>
      </c>
      <c r="N20" s="46">
        <f t="shared" si="3"/>
        <v>11519.999999303724</v>
      </c>
      <c r="O20" s="46">
        <f t="shared" si="4"/>
        <v>11519.999999303724</v>
      </c>
      <c r="P20" s="47" t="b">
        <f t="shared" si="5"/>
        <v>1</v>
      </c>
      <c r="Q20" s="200" t="str">
        <f t="shared" si="6"/>
        <v>OK</v>
      </c>
      <c r="S20" s="430">
        <f t="shared" si="7"/>
        <v>59.99999999637356</v>
      </c>
      <c r="T20" s="430">
        <f t="shared" si="8"/>
        <v>43</v>
      </c>
      <c r="AJ20" s="64">
        <f t="shared" si="9"/>
        <v>59.99999999637356</v>
      </c>
      <c r="AK20" s="64">
        <f t="shared" si="10"/>
        <v>43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9.3699999999999974</v>
      </c>
      <c r="F21" s="44">
        <f t="shared" si="0"/>
        <v>8621.9492983042092</v>
      </c>
      <c r="G21" s="44">
        <f>P!AJ22</f>
        <v>9</v>
      </c>
      <c r="H21" s="44">
        <f>G21*P!AK22</f>
        <v>8280</v>
      </c>
      <c r="I21" s="44">
        <f>S!E20</f>
        <v>0.36999999999999833</v>
      </c>
      <c r="J21" s="44">
        <f>I21*S!D20</f>
        <v>341.94929830420926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920.16534667067356</v>
      </c>
      <c r="N21" s="46">
        <f t="shared" si="3"/>
        <v>8621.9492983042092</v>
      </c>
      <c r="O21" s="46">
        <f t="shared" si="4"/>
        <v>8621.9492983042092</v>
      </c>
      <c r="P21" s="47" t="b">
        <f t="shared" si="5"/>
        <v>1</v>
      </c>
      <c r="Q21" s="200" t="str">
        <f t="shared" si="6"/>
        <v>OK</v>
      </c>
      <c r="S21" s="430">
        <f t="shared" si="7"/>
        <v>920.16534667067356</v>
      </c>
      <c r="T21" s="430">
        <f t="shared" si="8"/>
        <v>0</v>
      </c>
      <c r="AJ21" s="64">
        <f t="shared" si="9"/>
        <v>920.16534667067356</v>
      </c>
      <c r="AK21" s="64">
        <f t="shared" si="10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</v>
      </c>
      <c r="F22" s="44">
        <f t="shared" si="0"/>
        <v>197.84722222222223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7</v>
      </c>
      <c r="L22" s="44">
        <f t="shared" si="2"/>
        <v>1384.9305555555557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7</v>
      </c>
      <c r="AJ22" s="64">
        <f t="shared" si="9"/>
        <v>197.84722222222223</v>
      </c>
      <c r="AK22" s="64">
        <f t="shared" si="10"/>
        <v>7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1170</v>
      </c>
      <c r="F23" s="44">
        <f t="shared" si="0"/>
        <v>3236.2936862228407</v>
      </c>
      <c r="G23" s="44">
        <f>P!AJ24</f>
        <v>720</v>
      </c>
      <c r="H23" s="44">
        <f>G23*P!AK24</f>
        <v>2015.9999999999998</v>
      </c>
      <c r="I23" s="44">
        <f>S!E22</f>
        <v>752</v>
      </c>
      <c r="J23" s="44">
        <f>I23*S!D22</f>
        <v>2055.644706085488</v>
      </c>
      <c r="K23" s="44">
        <f t="shared" si="1"/>
        <v>302</v>
      </c>
      <c r="L23" s="44">
        <f t="shared" si="2"/>
        <v>835.35101986264772</v>
      </c>
      <c r="M23" s="45">
        <f>IF(ISERR((J23+H23)/(G23+I23)),P!AK24,(J23+H23)/(G23+I23))</f>
        <v>2.7660629796776415</v>
      </c>
      <c r="N23" s="46">
        <f t="shared" si="3"/>
        <v>4071.644706085488</v>
      </c>
      <c r="O23" s="46">
        <f t="shared" si="4"/>
        <v>4071.6447060854885</v>
      </c>
      <c r="P23" s="47" t="b">
        <f t="shared" si="5"/>
        <v>1</v>
      </c>
      <c r="Q23" s="200" t="str">
        <f t="shared" si="6"/>
        <v>OK</v>
      </c>
      <c r="S23" s="430">
        <f t="shared" si="7"/>
        <v>2.7660629796776415</v>
      </c>
      <c r="T23" s="430">
        <f t="shared" si="8"/>
        <v>302</v>
      </c>
      <c r="AJ23" s="64">
        <f t="shared" si="9"/>
        <v>2.7660629796776415</v>
      </c>
      <c r="AK23" s="64">
        <f t="shared" si="10"/>
        <v>302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3.0000000000000001E-3</v>
      </c>
      <c r="F30" s="44">
        <f t="shared" si="0"/>
        <v>900</v>
      </c>
      <c r="G30" s="44">
        <f>P!AJ31</f>
        <v>3.0000000000000001E-3</v>
      </c>
      <c r="H30" s="44">
        <f>G30*P!AK31</f>
        <v>900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900</v>
      </c>
      <c r="O30" s="46">
        <f t="shared" si="4"/>
        <v>900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00" t="str">
        <f t="shared" si="6"/>
        <v>OK</v>
      </c>
      <c r="S31" s="430">
        <f t="shared" si="7"/>
        <v>2400</v>
      </c>
      <c r="T31" s="430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2</v>
      </c>
      <c r="H32" s="44">
        <f>G32*P!AK33</f>
        <v>240</v>
      </c>
      <c r="I32" s="44">
        <f>S!E31</f>
        <v>0</v>
      </c>
      <c r="J32" s="44">
        <f>I32*S!D31</f>
        <v>0</v>
      </c>
      <c r="K32" s="44">
        <f t="shared" si="1"/>
        <v>2</v>
      </c>
      <c r="L32" s="44">
        <f t="shared" si="2"/>
        <v>240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2</v>
      </c>
      <c r="AJ32" s="64">
        <f t="shared" si="9"/>
        <v>120</v>
      </c>
      <c r="AK32" s="64">
        <f t="shared" si="10"/>
        <v>2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3.5</v>
      </c>
      <c r="F35" s="44">
        <f t="shared" si="0"/>
        <v>1116.1238433888209</v>
      </c>
      <c r="G35" s="44">
        <f>P!AJ36</f>
        <v>0.5</v>
      </c>
      <c r="H35" s="44">
        <f>G35*P!AK36</f>
        <v>4320</v>
      </c>
      <c r="I35" s="44">
        <f>S!E34</f>
        <v>23</v>
      </c>
      <c r="J35" s="44">
        <f>I35*S!D34</f>
        <v>3173.9743770392265</v>
      </c>
      <c r="K35" s="44">
        <f t="shared" si="1"/>
        <v>20</v>
      </c>
      <c r="L35" s="44">
        <f t="shared" si="2"/>
        <v>6377.8505336504059</v>
      </c>
      <c r="M35" s="45">
        <f>IF(ISERR((J35+H35)/(G35+I35)),P!AK36,(J35+H35)/(G35+I35))</f>
        <v>318.89252668252027</v>
      </c>
      <c r="N35" s="46">
        <f t="shared" si="3"/>
        <v>7493.974377039227</v>
      </c>
      <c r="O35" s="46">
        <f t="shared" si="4"/>
        <v>7493.974377039227</v>
      </c>
      <c r="P35" s="47" t="b">
        <f t="shared" si="5"/>
        <v>1</v>
      </c>
      <c r="Q35" s="200" t="str">
        <f t="shared" si="6"/>
        <v>OK</v>
      </c>
      <c r="S35" s="430">
        <f t="shared" si="7"/>
        <v>318.89252668252027</v>
      </c>
      <c r="T35" s="430">
        <f t="shared" si="8"/>
        <v>20</v>
      </c>
      <c r="AJ35" s="64">
        <f t="shared" si="9"/>
        <v>318.89252668252027</v>
      </c>
      <c r="AK35" s="64">
        <f t="shared" si="10"/>
        <v>20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340</v>
      </c>
      <c r="G36" s="44">
        <f>P!AJ37</f>
        <v>4</v>
      </c>
      <c r="H36" s="44">
        <f>G36*P!AK37</f>
        <v>680</v>
      </c>
      <c r="I36" s="44">
        <f>S!E35</f>
        <v>0</v>
      </c>
      <c r="J36" s="44">
        <f>I36*S!D35</f>
        <v>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680</v>
      </c>
      <c r="O36" s="46">
        <f t="shared" si="4"/>
        <v>680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</v>
      </c>
      <c r="F37" s="44">
        <f t="shared" si="0"/>
        <v>435.34508285067926</v>
      </c>
      <c r="G37" s="44">
        <f>P!AJ38</f>
        <v>1</v>
      </c>
      <c r="H37" s="44">
        <f>G37*P!AK38</f>
        <v>400</v>
      </c>
      <c r="I37" s="44">
        <f>S!E36</f>
        <v>0.32499999999999984</v>
      </c>
      <c r="J37" s="44">
        <f>I37*S!D36</f>
        <v>176.83223477714992</v>
      </c>
      <c r="K37" s="44">
        <f t="shared" si="1"/>
        <v>0.32499999999999973</v>
      </c>
      <c r="L37" s="44">
        <f t="shared" si="2"/>
        <v>141.48715192647063</v>
      </c>
      <c r="M37" s="45">
        <f>IF(ISERR((J37+H37)/(G37+I37)),P!AK38,(J37+H37)/(G37+I37))</f>
        <v>435.34508285067926</v>
      </c>
      <c r="N37" s="46">
        <f t="shared" si="3"/>
        <v>576.83223477714989</v>
      </c>
      <c r="O37" s="46">
        <f t="shared" si="4"/>
        <v>576.83223477714989</v>
      </c>
      <c r="P37" s="47" t="b">
        <f t="shared" si="5"/>
        <v>1</v>
      </c>
      <c r="Q37" s="200" t="str">
        <f t="shared" si="6"/>
        <v>OK</v>
      </c>
      <c r="S37" s="430">
        <f t="shared" si="7"/>
        <v>435.34508285067926</v>
      </c>
      <c r="T37" s="430">
        <f t="shared" si="8"/>
        <v>0.32499999999999973</v>
      </c>
      <c r="AJ37" s="64">
        <f t="shared" si="9"/>
        <v>435.34508285067926</v>
      </c>
      <c r="AK37" s="64">
        <f t="shared" si="10"/>
        <v>0.32499999999999973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</v>
      </c>
      <c r="F40" s="44">
        <f t="shared" si="0"/>
        <v>160</v>
      </c>
      <c r="G40" s="44">
        <f>P!AJ41</f>
        <v>2</v>
      </c>
      <c r="H40" s="44">
        <f>G40*P!AK41</f>
        <v>160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</v>
      </c>
      <c r="O40" s="46">
        <f t="shared" si="4"/>
        <v>160</v>
      </c>
      <c r="P40" s="47" t="b">
        <f t="shared" si="5"/>
        <v>1</v>
      </c>
      <c r="Q40" s="200" t="str">
        <f t="shared" si="6"/>
        <v>OK</v>
      </c>
      <c r="S40" s="430">
        <f t="shared" si="7"/>
        <v>80</v>
      </c>
      <c r="T40" s="430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7</v>
      </c>
      <c r="F41" s="44">
        <f t="shared" si="0"/>
        <v>870</v>
      </c>
      <c r="G41" s="44">
        <f>P!AJ42</f>
        <v>7</v>
      </c>
      <c r="H41" s="44">
        <f>G41*P!AK42</f>
        <v>870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870</v>
      </c>
      <c r="O41" s="46">
        <f t="shared" si="4"/>
        <v>870</v>
      </c>
      <c r="P41" s="47" t="b">
        <f t="shared" si="5"/>
        <v>1</v>
      </c>
      <c r="Q41" s="200" t="str">
        <f t="shared" si="6"/>
        <v>OK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155</v>
      </c>
      <c r="F42" s="44">
        <f t="shared" si="0"/>
        <v>1240</v>
      </c>
      <c r="G42" s="44">
        <f>P!AJ43</f>
        <v>0</v>
      </c>
      <c r="H42" s="44">
        <f>G42*P!AK43</f>
        <v>0</v>
      </c>
      <c r="I42" s="44">
        <f>S!E41</f>
        <v>1494</v>
      </c>
      <c r="J42" s="44">
        <f>I42*S!D41</f>
        <v>11952</v>
      </c>
      <c r="K42" s="44">
        <f t="shared" si="1"/>
        <v>1339</v>
      </c>
      <c r="L42" s="44">
        <f t="shared" si="2"/>
        <v>10712</v>
      </c>
      <c r="M42" s="45">
        <f>IF(ISERR((J42+H42)/(G42+I42)),P!AK43,(J42+H42)/(G42+I42))</f>
        <v>8</v>
      </c>
      <c r="N42" s="46">
        <f t="shared" si="3"/>
        <v>11952</v>
      </c>
      <c r="O42" s="46">
        <f t="shared" si="4"/>
        <v>11952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1339</v>
      </c>
      <c r="AJ42" s="64">
        <f t="shared" si="9"/>
        <v>8</v>
      </c>
      <c r="AK42" s="64">
        <f t="shared" si="10"/>
        <v>1339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140</v>
      </c>
      <c r="F46" s="44">
        <f t="shared" si="0"/>
        <v>1492.2674334601704</v>
      </c>
      <c r="G46" s="44">
        <f>P!AJ47</f>
        <v>0</v>
      </c>
      <c r="H46" s="44">
        <f>G46*P!AK47</f>
        <v>0</v>
      </c>
      <c r="I46" s="44">
        <f>S!E45</f>
        <v>2570</v>
      </c>
      <c r="J46" s="44">
        <f>I46*S!D45</f>
        <v>27393.766457090271</v>
      </c>
      <c r="K46" s="44">
        <f t="shared" si="1"/>
        <v>2430</v>
      </c>
      <c r="L46" s="44">
        <f t="shared" si="2"/>
        <v>25901.499023630102</v>
      </c>
      <c r="M46" s="45">
        <f>IF(ISERR((J46+H46)/(G46+I46)),P!AK47,(J46+H46)/(G46+I46))</f>
        <v>10.659053096144074</v>
      </c>
      <c r="N46" s="46">
        <f t="shared" si="3"/>
        <v>27393.766457090271</v>
      </c>
      <c r="O46" s="46">
        <f t="shared" si="4"/>
        <v>27393.766457090271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2430</v>
      </c>
      <c r="AJ46" s="64">
        <f t="shared" si="9"/>
        <v>10.659053096144074</v>
      </c>
      <c r="AK46" s="64">
        <f t="shared" si="10"/>
        <v>2430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0" t="str">
        <f t="shared" si="6"/>
        <v>OK</v>
      </c>
      <c r="S48" s="430">
        <f t="shared" si="7"/>
        <v>2</v>
      </c>
      <c r="T48" s="430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10</v>
      </c>
      <c r="F51" s="44">
        <f t="shared" si="0"/>
        <v>600</v>
      </c>
      <c r="G51" s="44">
        <f>P!AJ52</f>
        <v>7</v>
      </c>
      <c r="H51" s="44">
        <f>G51*P!AK52</f>
        <v>420</v>
      </c>
      <c r="I51" s="44">
        <f>S!E50</f>
        <v>4</v>
      </c>
      <c r="J51" s="44">
        <f>I51*S!D50</f>
        <v>240</v>
      </c>
      <c r="K51" s="44">
        <f t="shared" si="1"/>
        <v>1</v>
      </c>
      <c r="L51" s="44">
        <f t="shared" si="2"/>
        <v>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1</v>
      </c>
      <c r="AJ51" s="64">
        <f t="shared" si="9"/>
        <v>60</v>
      </c>
      <c r="AK51" s="64">
        <f t="shared" si="10"/>
        <v>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3</v>
      </c>
      <c r="F52" s="44">
        <f t="shared" si="0"/>
        <v>270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00" t="str">
        <f t="shared" si="6"/>
        <v>OK</v>
      </c>
      <c r="S52" s="430">
        <f t="shared" si="7"/>
        <v>90</v>
      </c>
      <c r="T52" s="430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170</v>
      </c>
      <c r="F55" s="44">
        <f t="shared" si="0"/>
        <v>118.99999999999999</v>
      </c>
      <c r="G55" s="44">
        <f>P!AJ56</f>
        <v>200</v>
      </c>
      <c r="H55" s="44">
        <f>G55*P!AK56</f>
        <v>140</v>
      </c>
      <c r="I55" s="44">
        <f>S!E54</f>
        <v>0</v>
      </c>
      <c r="J55" s="44">
        <f>I55*S!D54</f>
        <v>0</v>
      </c>
      <c r="K55" s="44">
        <f t="shared" si="1"/>
        <v>30</v>
      </c>
      <c r="L55" s="44">
        <f t="shared" si="2"/>
        <v>21</v>
      </c>
      <c r="M55" s="45">
        <f>IF(ISERR((J55+H55)/(G55+I55)),P!AK56,(J55+H55)/(G55+I55))</f>
        <v>0.7</v>
      </c>
      <c r="N55" s="46">
        <f t="shared" si="3"/>
        <v>140</v>
      </c>
      <c r="O55" s="46">
        <f t="shared" si="4"/>
        <v>140</v>
      </c>
      <c r="P55" s="47" t="b">
        <f t="shared" si="5"/>
        <v>1</v>
      </c>
      <c r="Q55" s="200" t="str">
        <f t="shared" si="6"/>
        <v>OK</v>
      </c>
      <c r="S55" s="430">
        <f t="shared" si="7"/>
        <v>0.7</v>
      </c>
      <c r="T55" s="430">
        <f t="shared" si="8"/>
        <v>30</v>
      </c>
      <c r="AJ55" s="64">
        <f t="shared" si="9"/>
        <v>0.7</v>
      </c>
      <c r="AK55" s="64">
        <f t="shared" si="10"/>
        <v>30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250</v>
      </c>
      <c r="F56" s="44">
        <f t="shared" si="0"/>
        <v>69.69811157133357</v>
      </c>
      <c r="G56" s="44">
        <f>P!AJ57</f>
        <v>200</v>
      </c>
      <c r="H56" s="44">
        <f>G56*P!AK57</f>
        <v>60</v>
      </c>
      <c r="I56" s="44">
        <f>S!E55</f>
        <v>149</v>
      </c>
      <c r="J56" s="44">
        <f>I56*S!D55</f>
        <v>37.298563753581661</v>
      </c>
      <c r="K56" s="44">
        <f t="shared" si="1"/>
        <v>99</v>
      </c>
      <c r="L56" s="44">
        <f t="shared" si="2"/>
        <v>27.600452182248095</v>
      </c>
      <c r="M56" s="45">
        <f>IF(ISERR((J56+H56)/(G56+I56)),P!AK57,(J56+H56)/(G56+I56))</f>
        <v>0.27879244628533428</v>
      </c>
      <c r="N56" s="46">
        <f t="shared" si="3"/>
        <v>97.298563753581661</v>
      </c>
      <c r="O56" s="46">
        <f t="shared" si="4"/>
        <v>97.298563753581661</v>
      </c>
      <c r="P56" s="47" t="b">
        <f t="shared" si="5"/>
        <v>1</v>
      </c>
      <c r="Q56" s="200" t="str">
        <f t="shared" si="6"/>
        <v>OK</v>
      </c>
      <c r="S56" s="430">
        <f t="shared" si="7"/>
        <v>0.27879244628533428</v>
      </c>
      <c r="T56" s="430">
        <f t="shared" si="8"/>
        <v>99</v>
      </c>
      <c r="AJ56" s="64">
        <f t="shared" si="9"/>
        <v>0.27879244628533428</v>
      </c>
      <c r="AK56" s="64">
        <f t="shared" si="10"/>
        <v>99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91</v>
      </c>
      <c r="F57" s="44">
        <f t="shared" si="0"/>
        <v>1819.9591503267975</v>
      </c>
      <c r="G57" s="44">
        <f>P!AJ58</f>
        <v>86</v>
      </c>
      <c r="H57" s="44">
        <f>G57*P!AK58</f>
        <v>1720</v>
      </c>
      <c r="I57" s="44">
        <f>S!E56</f>
        <v>5</v>
      </c>
      <c r="J57" s="44">
        <f>I57*S!D56</f>
        <v>99.959150326797385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19.99955110249228</v>
      </c>
      <c r="N57" s="46">
        <f t="shared" si="3"/>
        <v>1819.9591503267975</v>
      </c>
      <c r="O57" s="46">
        <f t="shared" si="4"/>
        <v>1819.9591503267975</v>
      </c>
      <c r="P57" s="47" t="b">
        <f t="shared" si="5"/>
        <v>1</v>
      </c>
      <c r="Q57" s="200" t="str">
        <f t="shared" si="6"/>
        <v>OK</v>
      </c>
      <c r="S57" s="430">
        <f t="shared" si="7"/>
        <v>19.99955110249228</v>
      </c>
      <c r="T57" s="430">
        <f t="shared" si="8"/>
        <v>0</v>
      </c>
      <c r="AJ57" s="64">
        <f t="shared" si="9"/>
        <v>19.99955110249228</v>
      </c>
      <c r="AK57" s="64">
        <f t="shared" si="10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0">
        <f t="shared" si="7"/>
        <v>1003.6363636363636</v>
      </c>
      <c r="T58" s="430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1</v>
      </c>
      <c r="F59" s="44">
        <f t="shared" si="0"/>
        <v>267.55555555555554</v>
      </c>
      <c r="G59" s="44">
        <f>P!AJ60</f>
        <v>0</v>
      </c>
      <c r="H59" s="44">
        <f>G59*P!AK60</f>
        <v>0</v>
      </c>
      <c r="I59" s="44">
        <f>S!E58</f>
        <v>7</v>
      </c>
      <c r="J59" s="44">
        <f>I59*S!D58</f>
        <v>1872.8888888888887</v>
      </c>
      <c r="K59" s="44">
        <f t="shared" si="1"/>
        <v>6</v>
      </c>
      <c r="L59" s="44">
        <f t="shared" si="2"/>
        <v>1605.3333333333333</v>
      </c>
      <c r="M59" s="45">
        <f>IF(ISERR((J59+H59)/(G59+I59)),P!AK60,(J59+H59)/(G59+I59))</f>
        <v>267.55555555555554</v>
      </c>
      <c r="N59" s="46">
        <f t="shared" si="3"/>
        <v>1872.8888888888887</v>
      </c>
      <c r="O59" s="46">
        <f t="shared" si="4"/>
        <v>1872.8888888888887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6</v>
      </c>
      <c r="AJ59" s="64">
        <f t="shared" si="9"/>
        <v>267.55555555555554</v>
      </c>
      <c r="AK59" s="64">
        <f t="shared" si="10"/>
        <v>6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125.41666666666667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00" t="str">
        <f t="shared" si="6"/>
        <v>×</v>
      </c>
      <c r="S60" s="430">
        <f t="shared" si="7"/>
        <v>125.41666666666667</v>
      </c>
      <c r="T60" s="430">
        <f t="shared" si="8"/>
        <v>0</v>
      </c>
      <c r="AJ60" s="64">
        <f t="shared" si="9"/>
        <v>125.41666666666667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10</v>
      </c>
      <c r="F61" s="44">
        <f t="shared" si="0"/>
        <v>1100</v>
      </c>
      <c r="G61" s="44">
        <f>P!AJ62</f>
        <v>10</v>
      </c>
      <c r="H61" s="44">
        <f>G61*P!AK62</f>
        <v>1100</v>
      </c>
      <c r="I61" s="44">
        <f>S!E60</f>
        <v>7</v>
      </c>
      <c r="J61" s="44">
        <f>I61*S!D60</f>
        <v>770</v>
      </c>
      <c r="K61" s="44">
        <f t="shared" si="1"/>
        <v>7</v>
      </c>
      <c r="L61" s="44">
        <f t="shared" si="2"/>
        <v>770</v>
      </c>
      <c r="M61" s="45">
        <f>IF(ISERR((J61+H61)/(G61+I61)),P!AK62,(J61+H61)/(G61+I61))</f>
        <v>110</v>
      </c>
      <c r="N61" s="46">
        <f t="shared" si="3"/>
        <v>1870</v>
      </c>
      <c r="O61" s="46">
        <f t="shared" si="4"/>
        <v>1870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7</v>
      </c>
      <c r="AJ61" s="64">
        <f t="shared" si="9"/>
        <v>110</v>
      </c>
      <c r="AK61" s="64">
        <f t="shared" si="10"/>
        <v>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3.5</v>
      </c>
      <c r="F62" s="44">
        <f t="shared" si="0"/>
        <v>2170</v>
      </c>
      <c r="G62" s="44">
        <f>P!AJ63</f>
        <v>3.5</v>
      </c>
      <c r="H62" s="44">
        <f>G62*P!AK63</f>
        <v>2170</v>
      </c>
      <c r="I62" s="44">
        <f>S!E61</f>
        <v>0.5</v>
      </c>
      <c r="J62" s="44">
        <f>I62*S!D61</f>
        <v>310</v>
      </c>
      <c r="K62" s="44">
        <f t="shared" si="1"/>
        <v>0.5</v>
      </c>
      <c r="L62" s="44">
        <f t="shared" si="2"/>
        <v>310</v>
      </c>
      <c r="M62" s="45">
        <f>IF(ISERR((J62+H62)/(G62+I62)),P!AK63,(J62+H62)/(G62+I62))</f>
        <v>620</v>
      </c>
      <c r="N62" s="46">
        <f t="shared" si="3"/>
        <v>2480</v>
      </c>
      <c r="O62" s="46">
        <f t="shared" si="4"/>
        <v>2480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0.5</v>
      </c>
      <c r="AJ62" s="64">
        <f t="shared" si="9"/>
        <v>620</v>
      </c>
      <c r="AK62" s="64">
        <f t="shared" si="10"/>
        <v>0.5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5.15</v>
      </c>
      <c r="F63" s="44">
        <f t="shared" si="0"/>
        <v>3296.0049038918301</v>
      </c>
      <c r="G63" s="44">
        <f>P!AJ64</f>
        <v>3.5</v>
      </c>
      <c r="H63" s="44">
        <f>G63*P!AK64</f>
        <v>2240</v>
      </c>
      <c r="I63" s="44">
        <f>S!E62</f>
        <v>2.1100000000000012</v>
      </c>
      <c r="J63" s="44">
        <f>I63*S!D62</f>
        <v>1350.4053419093536</v>
      </c>
      <c r="K63" s="44">
        <f t="shared" si="1"/>
        <v>0.46000000000000085</v>
      </c>
      <c r="L63" s="44">
        <f t="shared" si="2"/>
        <v>294.40043801752324</v>
      </c>
      <c r="M63" s="45">
        <f>IF(ISERR((J63+H63)/(G63+I63)),P!AK64,(J63+H63)/(G63+I63))</f>
        <v>640.00095221200581</v>
      </c>
      <c r="N63" s="46">
        <f t="shared" si="3"/>
        <v>3590.4053419093534</v>
      </c>
      <c r="O63" s="46">
        <f t="shared" si="4"/>
        <v>3590.4053419093534</v>
      </c>
      <c r="P63" s="47" t="b">
        <f t="shared" si="5"/>
        <v>1</v>
      </c>
      <c r="Q63" s="200" t="str">
        <f t="shared" si="6"/>
        <v>OK</v>
      </c>
      <c r="S63" s="430">
        <f t="shared" si="7"/>
        <v>640.00095221200581</v>
      </c>
      <c r="T63" s="430">
        <f t="shared" si="8"/>
        <v>0.46000000000000085</v>
      </c>
      <c r="AJ63" s="64">
        <f t="shared" si="9"/>
        <v>640.00095221200581</v>
      </c>
      <c r="AK63" s="64">
        <f t="shared" si="10"/>
        <v>0.46000000000000085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0.1</v>
      </c>
      <c r="H64" s="44">
        <f>G64*P!AK65</f>
        <v>40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40</v>
      </c>
      <c r="M64" s="45">
        <f>IF(ISERR((J64+H64)/(G64+I64)),P!AK65,(J64+H64)/(G64+I64))</f>
        <v>400</v>
      </c>
      <c r="N64" s="46">
        <f t="shared" si="3"/>
        <v>40</v>
      </c>
      <c r="O64" s="46">
        <f t="shared" si="4"/>
        <v>40</v>
      </c>
      <c r="P64" s="47" t="b">
        <f t="shared" si="5"/>
        <v>1</v>
      </c>
      <c r="Q64" s="200" t="str">
        <f t="shared" si="6"/>
        <v>OK</v>
      </c>
      <c r="S64" s="430">
        <f t="shared" si="7"/>
        <v>400</v>
      </c>
      <c r="T64" s="430">
        <f t="shared" si="8"/>
        <v>0.1</v>
      </c>
      <c r="AJ64" s="64">
        <f t="shared" si="9"/>
        <v>400</v>
      </c>
      <c r="AK64" s="64">
        <f t="shared" si="10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</v>
      </c>
      <c r="F66" s="44">
        <f t="shared" si="0"/>
        <v>871.32616487455198</v>
      </c>
      <c r="G66" s="44">
        <f>P!AJ67</f>
        <v>0.75</v>
      </c>
      <c r="H66" s="44">
        <f>G66*P!AK67</f>
        <v>660</v>
      </c>
      <c r="I66" s="44">
        <f>S!E65</f>
        <v>0.33000000000000007</v>
      </c>
      <c r="J66" s="44">
        <f>I66*S!D65</f>
        <v>281.03225806451621</v>
      </c>
      <c r="K66" s="44">
        <f t="shared" si="1"/>
        <v>8.0000000000000071E-2</v>
      </c>
      <c r="L66" s="44">
        <f t="shared" si="2"/>
        <v>69.706093189964221</v>
      </c>
      <c r="M66" s="45">
        <f>IF(ISERR((J66+H66)/(G66+I66)),P!AK67,(J66+H66)/(G66+I66))</f>
        <v>871.32616487455198</v>
      </c>
      <c r="N66" s="46">
        <f t="shared" si="3"/>
        <v>941.03225806451621</v>
      </c>
      <c r="O66" s="46">
        <f t="shared" si="4"/>
        <v>941.03225806451621</v>
      </c>
      <c r="P66" s="47" t="b">
        <f t="shared" si="5"/>
        <v>1</v>
      </c>
      <c r="Q66" s="200" t="str">
        <f t="shared" si="6"/>
        <v>OK</v>
      </c>
      <c r="S66" s="430">
        <f t="shared" si="7"/>
        <v>871.32616487455198</v>
      </c>
      <c r="T66" s="430">
        <f t="shared" si="8"/>
        <v>8.0000000000000071E-2</v>
      </c>
      <c r="AJ66" s="64">
        <f t="shared" si="9"/>
        <v>871.32616487455198</v>
      </c>
      <c r="AK66" s="64">
        <f t="shared" si="10"/>
        <v>8.0000000000000071E-2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4</v>
      </c>
      <c r="F67" s="44">
        <f t="shared" si="0"/>
        <v>72</v>
      </c>
      <c r="G67" s="44">
        <f>P!AJ68</f>
        <v>0</v>
      </c>
      <c r="H67" s="44">
        <f>G67*P!AK68</f>
        <v>0</v>
      </c>
      <c r="I67" s="44">
        <f>S!E66</f>
        <v>4.9600000000000009</v>
      </c>
      <c r="J67" s="44">
        <f>I67*S!D66</f>
        <v>89.280000000000015</v>
      </c>
      <c r="K67" s="44">
        <f t="shared" si="1"/>
        <v>0.96000000000000085</v>
      </c>
      <c r="L67" s="44">
        <f t="shared" si="2"/>
        <v>17.280000000000015</v>
      </c>
      <c r="M67" s="45">
        <f>IF(ISERR((J67+H67)/(G67+I67)),P!AK68,(J67+H67)/(G67+I67))</f>
        <v>18</v>
      </c>
      <c r="N67" s="46">
        <f t="shared" si="3"/>
        <v>89.280000000000015</v>
      </c>
      <c r="O67" s="46">
        <f t="shared" si="4"/>
        <v>89.280000000000015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0.96000000000000085</v>
      </c>
      <c r="AJ67" s="64">
        <f t="shared" si="9"/>
        <v>18</v>
      </c>
      <c r="AK67" s="64">
        <f t="shared" si="10"/>
        <v>0.96000000000000085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4</v>
      </c>
      <c r="F68" s="44">
        <f t="shared" si="0"/>
        <v>72</v>
      </c>
      <c r="G68" s="44">
        <f>P!AJ69</f>
        <v>0</v>
      </c>
      <c r="H68" s="44">
        <f>G68*P!AK69</f>
        <v>0</v>
      </c>
      <c r="I68" s="44">
        <f>S!E67</f>
        <v>4.9899999999999984</v>
      </c>
      <c r="J68" s="44">
        <f>I68*S!D67</f>
        <v>89.819999999999965</v>
      </c>
      <c r="K68" s="44">
        <f t="shared" si="1"/>
        <v>0.98999999999999844</v>
      </c>
      <c r="L68" s="44">
        <f t="shared" si="2"/>
        <v>17.819999999999972</v>
      </c>
      <c r="M68" s="45">
        <f>IF(ISERR((J68+H68)/(G68+I68)),P!AK69,(J68+H68)/(G68+I68))</f>
        <v>18</v>
      </c>
      <c r="N68" s="46">
        <f t="shared" si="3"/>
        <v>89.819999999999965</v>
      </c>
      <c r="O68" s="46">
        <f t="shared" si="4"/>
        <v>89.819999999999965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0.98999999999999844</v>
      </c>
      <c r="AJ68" s="64">
        <f t="shared" si="9"/>
        <v>18</v>
      </c>
      <c r="AK68" s="64">
        <f t="shared" si="10"/>
        <v>0.98999999999999844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0.51</v>
      </c>
      <c r="F69" s="44">
        <f t="shared" ref="F69:F132" si="11">E69*M69</f>
        <v>3006.019357132323</v>
      </c>
      <c r="G69" s="44">
        <f>P!AJ70</f>
        <v>0.44999999999999996</v>
      </c>
      <c r="H69" s="44">
        <f>G69*P!AK70</f>
        <v>2650</v>
      </c>
      <c r="I69" s="44">
        <f>S!E68</f>
        <v>6.5714285709999959E-2</v>
      </c>
      <c r="J69" s="44">
        <f>I69*S!D68</f>
        <v>389.70024626260602</v>
      </c>
      <c r="K69" s="44">
        <f t="shared" ref="K69:K132" si="12">(G69+I69)-E69</f>
        <v>5.7142857099998778E-3</v>
      </c>
      <c r="L69" s="44">
        <f t="shared" ref="L69:L132" si="13">K69*M69</f>
        <v>33.68088913028285</v>
      </c>
      <c r="M69" s="45">
        <f>IF(ISERR((J69+H69)/(G69+I69)),P!AK70,(J69+H69)/(G69+I69))</f>
        <v>5894.1556022202412</v>
      </c>
      <c r="N69" s="46">
        <f t="shared" ref="N69:N132" si="14">J69+H69</f>
        <v>3039.700246262606</v>
      </c>
      <c r="O69" s="46">
        <f t="shared" ref="O69:O132" si="15">L69+F69</f>
        <v>3039.700246262606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5894.1556022202412</v>
      </c>
      <c r="T69" s="430">
        <f t="shared" ref="T69:T132" si="19">K69</f>
        <v>5.7142857099998778E-3</v>
      </c>
      <c r="AJ69" s="64">
        <f t="shared" ref="AJ69:AJ132" si="20">M69</f>
        <v>5894.1556022202412</v>
      </c>
      <c r="AK69" s="64">
        <f t="shared" ref="AK69:AK132" si="21">K69</f>
        <v>5.7142857099998778E-3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0.81</v>
      </c>
      <c r="F70" s="44">
        <f t="shared" si="11"/>
        <v>453.98348047352908</v>
      </c>
      <c r="G70" s="44">
        <f>P!AJ71</f>
        <v>1</v>
      </c>
      <c r="H70" s="44">
        <f>G70*P!AK71</f>
        <v>560</v>
      </c>
      <c r="I70" s="44">
        <f>S!E69</f>
        <v>4.9999999999999711E-2</v>
      </c>
      <c r="J70" s="44">
        <f>I70*S!D69</f>
        <v>28.497104317537588</v>
      </c>
      <c r="K70" s="44">
        <f t="shared" si="12"/>
        <v>0.23999999999999977</v>
      </c>
      <c r="L70" s="44">
        <f t="shared" si="13"/>
        <v>134.51362384400846</v>
      </c>
      <c r="M70" s="45">
        <f>IF(ISERR((J70+H70)/(G70+I70)),P!AK71,(J70+H70)/(G70+I70))</f>
        <v>560.4734326833692</v>
      </c>
      <c r="N70" s="46">
        <f t="shared" si="14"/>
        <v>588.49710431753761</v>
      </c>
      <c r="O70" s="46">
        <f t="shared" si="15"/>
        <v>588.49710431753761</v>
      </c>
      <c r="P70" s="47" t="b">
        <f t="shared" si="16"/>
        <v>1</v>
      </c>
      <c r="Q70" s="200" t="str">
        <f t="shared" si="17"/>
        <v>OK</v>
      </c>
      <c r="S70" s="430">
        <f t="shared" si="18"/>
        <v>560.4734326833692</v>
      </c>
      <c r="T70" s="430">
        <f t="shared" si="19"/>
        <v>0.23999999999999977</v>
      </c>
      <c r="AJ70" s="64">
        <f t="shared" si="20"/>
        <v>560.4734326833692</v>
      </c>
      <c r="AK70" s="64">
        <f t="shared" si="21"/>
        <v>0.23999999999999977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0.25</v>
      </c>
      <c r="F71" s="44">
        <f t="shared" si="11"/>
        <v>448.02914199465926</v>
      </c>
      <c r="G71" s="44">
        <f>P!AJ72</f>
        <v>0.25</v>
      </c>
      <c r="H71" s="44">
        <f>G71*P!AK72</f>
        <v>450</v>
      </c>
      <c r="I71" s="44">
        <f>S!E70</f>
        <v>4.9999999999999989E-2</v>
      </c>
      <c r="J71" s="44">
        <f>I71*S!D70</f>
        <v>87.634970393591061</v>
      </c>
      <c r="K71" s="44">
        <f t="shared" si="12"/>
        <v>4.9999999999999989E-2</v>
      </c>
      <c r="L71" s="44">
        <f t="shared" si="13"/>
        <v>89.605828398931834</v>
      </c>
      <c r="M71" s="45">
        <f>IF(ISERR((J71+H71)/(G71+I71)),P!AK72,(J71+H71)/(G71+I71))</f>
        <v>1792.116567978637</v>
      </c>
      <c r="N71" s="46">
        <f t="shared" si="14"/>
        <v>537.63497039359106</v>
      </c>
      <c r="O71" s="46">
        <f t="shared" si="15"/>
        <v>537.63497039359106</v>
      </c>
      <c r="P71" s="47" t="b">
        <f t="shared" si="16"/>
        <v>1</v>
      </c>
      <c r="Q71" s="200" t="str">
        <f t="shared" si="17"/>
        <v>OK</v>
      </c>
      <c r="S71" s="430">
        <f t="shared" si="18"/>
        <v>1792.116567978637</v>
      </c>
      <c r="T71" s="430">
        <f t="shared" si="19"/>
        <v>4.9999999999999989E-2</v>
      </c>
      <c r="AJ71" s="64">
        <f t="shared" si="20"/>
        <v>1792.116567978637</v>
      </c>
      <c r="AK71" s="64">
        <f t="shared" si="21"/>
        <v>4.9999999999999989E-2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16</v>
      </c>
      <c r="F72" s="44">
        <f t="shared" si="11"/>
        <v>128</v>
      </c>
      <c r="G72" s="44">
        <f>P!AJ73</f>
        <v>2</v>
      </c>
      <c r="H72" s="44">
        <f>G72*P!AK73</f>
        <v>16</v>
      </c>
      <c r="I72" s="44">
        <f>S!E71</f>
        <v>16</v>
      </c>
      <c r="J72" s="44">
        <f>I72*S!D71</f>
        <v>128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144</v>
      </c>
      <c r="O72" s="46">
        <f t="shared" si="15"/>
        <v>144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</v>
      </c>
      <c r="F73" s="44">
        <f t="shared" si="11"/>
        <v>1457</v>
      </c>
      <c r="G73" s="44">
        <f>P!AJ74</f>
        <v>2</v>
      </c>
      <c r="H73" s="44">
        <f>G73*P!AK74</f>
        <v>1457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728.5</v>
      </c>
      <c r="N73" s="46">
        <f t="shared" si="14"/>
        <v>1457</v>
      </c>
      <c r="O73" s="46">
        <f t="shared" si="15"/>
        <v>1457</v>
      </c>
      <c r="P73" s="47" t="b">
        <f t="shared" si="16"/>
        <v>1</v>
      </c>
      <c r="Q73" s="200" t="str">
        <f t="shared" si="17"/>
        <v>OK</v>
      </c>
      <c r="S73" s="430">
        <f t="shared" si="18"/>
        <v>728.5</v>
      </c>
      <c r="T73" s="430">
        <f t="shared" si="19"/>
        <v>0</v>
      </c>
      <c r="AJ73" s="64">
        <f t="shared" si="20"/>
        <v>728.5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1.8</v>
      </c>
      <c r="F74" s="44">
        <f t="shared" si="11"/>
        <v>1172</v>
      </c>
      <c r="G74" s="44">
        <f>P!AJ75</f>
        <v>1.8</v>
      </c>
      <c r="H74" s="44">
        <f>G74*P!AK75</f>
        <v>1172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651.11111111111109</v>
      </c>
      <c r="N74" s="46">
        <f t="shared" si="14"/>
        <v>1172</v>
      </c>
      <c r="O74" s="46">
        <f t="shared" si="15"/>
        <v>1172</v>
      </c>
      <c r="P74" s="47" t="b">
        <f t="shared" si="16"/>
        <v>1</v>
      </c>
      <c r="Q74" s="200" t="str">
        <f t="shared" si="17"/>
        <v>OK</v>
      </c>
      <c r="S74" s="430">
        <f t="shared" si="18"/>
        <v>651.11111111111109</v>
      </c>
      <c r="T74" s="430">
        <f t="shared" si="19"/>
        <v>0</v>
      </c>
      <c r="AJ74" s="64">
        <f t="shared" si="20"/>
        <v>651.11111111111109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5.0999999999999996</v>
      </c>
      <c r="F76" s="44">
        <f t="shared" si="11"/>
        <v>8094.5985401459848</v>
      </c>
      <c r="G76" s="44">
        <f>P!AJ77</f>
        <v>5.05</v>
      </c>
      <c r="H76" s="44">
        <f>G76*P!AK77</f>
        <v>8010</v>
      </c>
      <c r="I76" s="44">
        <f>S!E75</f>
        <v>4.9999999999999822E-2</v>
      </c>
      <c r="J76" s="44">
        <f>I76*S!D75</f>
        <v>84.598540145985112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1587.1761843423501</v>
      </c>
      <c r="N76" s="46">
        <f t="shared" si="14"/>
        <v>8094.5985401459848</v>
      </c>
      <c r="O76" s="46">
        <f t="shared" si="15"/>
        <v>8094.5985401459848</v>
      </c>
      <c r="P76" s="47" t="b">
        <f t="shared" si="16"/>
        <v>1</v>
      </c>
      <c r="Q76" s="200" t="str">
        <f t="shared" si="17"/>
        <v>OK</v>
      </c>
      <c r="S76" s="430">
        <f t="shared" si="18"/>
        <v>1587.1761843423501</v>
      </c>
      <c r="T76" s="430">
        <f t="shared" si="19"/>
        <v>0</v>
      </c>
      <c r="AJ76" s="64">
        <f t="shared" si="20"/>
        <v>1587.1761843423501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0.14500000000000002</v>
      </c>
      <c r="F78" s="44">
        <f t="shared" si="11"/>
        <v>523.48905751105849</v>
      </c>
      <c r="G78" s="44">
        <f>P!AJ79</f>
        <v>0.125</v>
      </c>
      <c r="H78" s="44">
        <f>G78*P!AK79</f>
        <v>440</v>
      </c>
      <c r="I78" s="44">
        <f>S!E77</f>
        <v>5.0000000000000031E-2</v>
      </c>
      <c r="J78" s="44">
        <f>I78*S!D77</f>
        <v>191.79713837541544</v>
      </c>
      <c r="K78" s="44">
        <f t="shared" si="12"/>
        <v>3.0000000000000027E-2</v>
      </c>
      <c r="L78" s="44">
        <f t="shared" si="13"/>
        <v>108.30808086435701</v>
      </c>
      <c r="M78" s="45">
        <f>IF(ISERR((J78+H78)/(G78+I78)),P!AK79,(J78+H78)/(G78+I78))</f>
        <v>3610.2693621452304</v>
      </c>
      <c r="N78" s="46">
        <f t="shared" si="14"/>
        <v>631.79713837541544</v>
      </c>
      <c r="O78" s="46">
        <f t="shared" si="15"/>
        <v>631.79713837541544</v>
      </c>
      <c r="P78" s="47" t="b">
        <f t="shared" si="16"/>
        <v>1</v>
      </c>
      <c r="Q78" s="200" t="str">
        <f t="shared" si="17"/>
        <v>OK</v>
      </c>
      <c r="S78" s="430">
        <f t="shared" si="18"/>
        <v>3610.2693621452304</v>
      </c>
      <c r="T78" s="430">
        <f t="shared" si="19"/>
        <v>3.0000000000000027E-2</v>
      </c>
      <c r="AJ78" s="64">
        <f t="shared" si="20"/>
        <v>3610.2693621452304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0.2</v>
      </c>
      <c r="F79" s="44">
        <f t="shared" si="11"/>
        <v>120</v>
      </c>
      <c r="G79" s="44">
        <f>P!AJ80</f>
        <v>0.2</v>
      </c>
      <c r="H79" s="44">
        <f>G79*P!AK80</f>
        <v>120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600</v>
      </c>
      <c r="N79" s="46">
        <f t="shared" si="14"/>
        <v>120</v>
      </c>
      <c r="O79" s="46">
        <f t="shared" si="15"/>
        <v>120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</v>
      </c>
      <c r="AJ79" s="64">
        <f t="shared" si="20"/>
        <v>600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</v>
      </c>
      <c r="F81" s="44">
        <f t="shared" si="11"/>
        <v>1795.0483235150202</v>
      </c>
      <c r="G81" s="44">
        <f>P!AJ82</f>
        <v>11.5</v>
      </c>
      <c r="H81" s="44">
        <f>G81*P!AK82</f>
        <v>2070</v>
      </c>
      <c r="I81" s="44">
        <f>S!E80</f>
        <v>1.1499999999999986</v>
      </c>
      <c r="J81" s="44">
        <f>I81*S!D80</f>
        <v>200.73612924650004</v>
      </c>
      <c r="K81" s="44">
        <f t="shared" si="12"/>
        <v>2.6499999999999986</v>
      </c>
      <c r="L81" s="44">
        <f t="shared" si="13"/>
        <v>475.68780573148007</v>
      </c>
      <c r="M81" s="45">
        <f>IF(ISERR((J81+H81)/(G81+I81)),P!AK82,(J81+H81)/(G81+I81))</f>
        <v>179.50483235150202</v>
      </c>
      <c r="N81" s="46">
        <f t="shared" si="14"/>
        <v>2270.7361292465002</v>
      </c>
      <c r="O81" s="46">
        <f t="shared" si="15"/>
        <v>2270.7361292465002</v>
      </c>
      <c r="P81" s="47" t="b">
        <f t="shared" si="16"/>
        <v>1</v>
      </c>
      <c r="Q81" s="200" t="str">
        <f t="shared" si="17"/>
        <v>OK</v>
      </c>
      <c r="S81" s="430">
        <f t="shared" si="18"/>
        <v>179.50483235150202</v>
      </c>
      <c r="T81" s="430">
        <f t="shared" si="19"/>
        <v>2.6499999999999986</v>
      </c>
      <c r="AJ81" s="64">
        <f t="shared" si="20"/>
        <v>179.50483235150202</v>
      </c>
      <c r="AK81" s="64">
        <f t="shared" si="21"/>
        <v>2.6499999999999986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0" t="str">
        <f t="shared" si="17"/>
        <v>OK</v>
      </c>
      <c r="S85" s="430">
        <f t="shared" si="18"/>
        <v>2960</v>
      </c>
      <c r="T85" s="430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0.37</v>
      </c>
      <c r="F87" s="44">
        <f t="shared" si="11"/>
        <v>665.96920969285713</v>
      </c>
      <c r="G87" s="44">
        <f>P!AJ88</f>
        <v>0</v>
      </c>
      <c r="H87" s="44">
        <f>G87*P!AK88</f>
        <v>0</v>
      </c>
      <c r="I87" s="44">
        <f>S!E86</f>
        <v>0.58000000000000018</v>
      </c>
      <c r="J87" s="44">
        <f>I87*S!D86</f>
        <v>1043.9517341131277</v>
      </c>
      <c r="K87" s="44">
        <f t="shared" si="12"/>
        <v>0.21000000000000019</v>
      </c>
      <c r="L87" s="44">
        <f t="shared" si="13"/>
        <v>377.98252442027064</v>
      </c>
      <c r="M87" s="45">
        <f>IF(ISERR((J87+H87)/(G87+I87)),P!AK88,(J87+H87)/(G87+I87))</f>
        <v>1799.916782953668</v>
      </c>
      <c r="N87" s="46">
        <f t="shared" si="14"/>
        <v>1043.9517341131277</v>
      </c>
      <c r="O87" s="46">
        <f t="shared" si="15"/>
        <v>1043.9517341131277</v>
      </c>
      <c r="P87" s="47" t="b">
        <f t="shared" si="16"/>
        <v>1</v>
      </c>
      <c r="Q87" s="200" t="str">
        <f t="shared" si="17"/>
        <v>OK</v>
      </c>
      <c r="S87" s="430">
        <f t="shared" si="18"/>
        <v>1799.916782953668</v>
      </c>
      <c r="T87" s="430">
        <f t="shared" si="19"/>
        <v>0.21000000000000019</v>
      </c>
      <c r="AJ87" s="64">
        <f t="shared" si="20"/>
        <v>1799.916782953668</v>
      </c>
      <c r="AK87" s="64">
        <f t="shared" si="21"/>
        <v>0.21000000000000019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81</v>
      </c>
      <c r="F88" s="44">
        <f t="shared" si="11"/>
        <v>5426.9999967175654</v>
      </c>
      <c r="G88" s="44">
        <f>P!AJ89</f>
        <v>96</v>
      </c>
      <c r="H88" s="44">
        <f>G88*P!AK89</f>
        <v>6432</v>
      </c>
      <c r="I88" s="44">
        <f>S!E87</f>
        <v>20</v>
      </c>
      <c r="J88" s="44">
        <f>I88*S!D87</f>
        <v>1339.9999952992287</v>
      </c>
      <c r="K88" s="44">
        <f t="shared" si="12"/>
        <v>35</v>
      </c>
      <c r="L88" s="44">
        <f t="shared" si="13"/>
        <v>2344.9999985816639</v>
      </c>
      <c r="M88" s="45">
        <f>IF(ISERR((J88+H88)/(G88+I88)),P!AK89,(J88+H88)/(G88+I88))</f>
        <v>66.999999959476114</v>
      </c>
      <c r="N88" s="46">
        <f t="shared" si="14"/>
        <v>7771.9999952992284</v>
      </c>
      <c r="O88" s="46">
        <f t="shared" si="15"/>
        <v>7771.9999952992293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66.999999959476114</v>
      </c>
      <c r="T88" s="430">
        <f t="shared" si="19"/>
        <v>35</v>
      </c>
      <c r="AJ88" s="64">
        <f t="shared" si="20"/>
        <v>66.999999959476114</v>
      </c>
      <c r="AK88" s="64">
        <f t="shared" si="21"/>
        <v>35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20.65</v>
      </c>
      <c r="F89" s="44">
        <f t="shared" si="11"/>
        <v>2351.8225000535704</v>
      </c>
      <c r="G89" s="44">
        <f>P!AJ90</f>
        <v>20</v>
      </c>
      <c r="H89" s="44">
        <f>G89*P!AK90</f>
        <v>2260</v>
      </c>
      <c r="I89" s="44">
        <f>S!E88</f>
        <v>15.999999999999986</v>
      </c>
      <c r="J89" s="44">
        <f>I89*S!D88</f>
        <v>1840.0295400449638</v>
      </c>
      <c r="K89" s="44">
        <f t="shared" si="12"/>
        <v>15.349999999999987</v>
      </c>
      <c r="L89" s="44">
        <f t="shared" si="13"/>
        <v>1748.2070399913935</v>
      </c>
      <c r="M89" s="45">
        <f>IF(ISERR((J89+H89)/(G89+I89)),P!AK90,(J89+H89)/(G89+I89))</f>
        <v>113.88970944569348</v>
      </c>
      <c r="N89" s="46">
        <f t="shared" si="14"/>
        <v>4100.0295400449641</v>
      </c>
      <c r="O89" s="46">
        <f t="shared" si="15"/>
        <v>4100.0295400449641</v>
      </c>
      <c r="P89" s="47" t="b">
        <f t="shared" si="16"/>
        <v>1</v>
      </c>
      <c r="Q89" s="200" t="str">
        <f t="shared" si="17"/>
        <v>OK</v>
      </c>
      <c r="S89" s="430">
        <f t="shared" si="18"/>
        <v>113.88970944569348</v>
      </c>
      <c r="T89" s="430">
        <f t="shared" si="19"/>
        <v>15.349999999999987</v>
      </c>
      <c r="AJ89" s="64">
        <f t="shared" si="20"/>
        <v>113.88970944569348</v>
      </c>
      <c r="AK89" s="64">
        <f t="shared" si="21"/>
        <v>15.349999999999987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1404</v>
      </c>
      <c r="F90" s="44">
        <f t="shared" si="11"/>
        <v>16102.299124154832</v>
      </c>
      <c r="G90" s="44">
        <f>P!AJ91</f>
        <v>1420</v>
      </c>
      <c r="H90" s="44">
        <f>G90*P!AK91</f>
        <v>16276</v>
      </c>
      <c r="I90" s="44">
        <f>S!E89</f>
        <v>58</v>
      </c>
      <c r="J90" s="44">
        <f>I90*S!D89</f>
        <v>674.99580163877556</v>
      </c>
      <c r="K90" s="44">
        <f t="shared" si="12"/>
        <v>74</v>
      </c>
      <c r="L90" s="44">
        <f t="shared" si="13"/>
        <v>848.69667748394409</v>
      </c>
      <c r="M90" s="45">
        <f>IF(ISERR((J90+H90)/(G90+I90)),P!AK91,(J90+H90)/(G90+I90))</f>
        <v>11.468874020053299</v>
      </c>
      <c r="N90" s="46">
        <f t="shared" si="14"/>
        <v>16950.995801638775</v>
      </c>
      <c r="O90" s="46">
        <f t="shared" si="15"/>
        <v>16950.995801638775</v>
      </c>
      <c r="P90" s="47" t="b">
        <f t="shared" si="16"/>
        <v>1</v>
      </c>
      <c r="Q90" s="200" t="str">
        <f t="shared" si="17"/>
        <v>OK</v>
      </c>
      <c r="S90" s="430">
        <f t="shared" si="18"/>
        <v>11.468874020053299</v>
      </c>
      <c r="T90" s="430">
        <f t="shared" si="19"/>
        <v>74</v>
      </c>
      <c r="AJ90" s="64">
        <f t="shared" si="20"/>
        <v>11.468874020053299</v>
      </c>
      <c r="AK90" s="64">
        <f t="shared" si="21"/>
        <v>74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</v>
      </c>
      <c r="F93" s="44">
        <f t="shared" si="11"/>
        <v>220</v>
      </c>
      <c r="G93" s="44">
        <f>P!AJ94</f>
        <v>2</v>
      </c>
      <c r="H93" s="44">
        <f>G93*P!AK94</f>
        <v>440</v>
      </c>
      <c r="I93" s="44">
        <f>S!E92</f>
        <v>1</v>
      </c>
      <c r="J93" s="44">
        <f>I93*S!D92</f>
        <v>220</v>
      </c>
      <c r="K93" s="44">
        <f t="shared" si="12"/>
        <v>2</v>
      </c>
      <c r="L93" s="44">
        <f t="shared" si="13"/>
        <v>440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2</v>
      </c>
      <c r="AJ93" s="64">
        <f t="shared" si="20"/>
        <v>220</v>
      </c>
      <c r="AK93" s="64">
        <f t="shared" si="21"/>
        <v>2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25</v>
      </c>
      <c r="F96" s="44">
        <f t="shared" si="11"/>
        <v>2125</v>
      </c>
      <c r="G96" s="44">
        <f>P!AJ97</f>
        <v>25</v>
      </c>
      <c r="H96" s="44">
        <f>G96*P!AK97</f>
        <v>2125</v>
      </c>
      <c r="I96" s="44">
        <f>S!E95</f>
        <v>0</v>
      </c>
      <c r="J96" s="44">
        <f>I96*S!D95</f>
        <v>0</v>
      </c>
      <c r="K96" s="44">
        <f t="shared" si="12"/>
        <v>0</v>
      </c>
      <c r="L96" s="44">
        <f t="shared" si="13"/>
        <v>0</v>
      </c>
      <c r="M96" s="45">
        <f>IF(ISERR((J96+H96)/(G96+I96)),P!AK97,(J96+H96)/(G96+I96))</f>
        <v>85</v>
      </c>
      <c r="N96" s="46">
        <f t="shared" si="14"/>
        <v>2125</v>
      </c>
      <c r="O96" s="46">
        <f t="shared" si="15"/>
        <v>2125</v>
      </c>
      <c r="P96" s="47" t="b">
        <f t="shared" si="16"/>
        <v>1</v>
      </c>
      <c r="Q96" s="200" t="str">
        <f t="shared" si="17"/>
        <v>OK</v>
      </c>
      <c r="S96" s="430">
        <f t="shared" si="18"/>
        <v>85</v>
      </c>
      <c r="T96" s="430">
        <f t="shared" si="19"/>
        <v>0</v>
      </c>
      <c r="AJ96" s="64">
        <f t="shared" si="20"/>
        <v>85</v>
      </c>
      <c r="AK96" s="64">
        <f t="shared" si="21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2</v>
      </c>
      <c r="F99" s="44">
        <f t="shared" si="11"/>
        <v>403.18627450980392</v>
      </c>
      <c r="G99" s="44">
        <f>P!AJ100</f>
        <v>2</v>
      </c>
      <c r="H99" s="44">
        <f>G99*P!AK100</f>
        <v>420</v>
      </c>
      <c r="I99" s="44">
        <f>S!E98</f>
        <v>1</v>
      </c>
      <c r="J99" s="44">
        <f>I99*S!D98</f>
        <v>184.77941176470588</v>
      </c>
      <c r="K99" s="44">
        <f t="shared" si="12"/>
        <v>1</v>
      </c>
      <c r="L99" s="44">
        <f t="shared" si="13"/>
        <v>201.59313725490196</v>
      </c>
      <c r="M99" s="45">
        <f>IF(ISERR((J99+H99)/(G99+I99)),P!AK100,(J99+H99)/(G99+I99))</f>
        <v>201.59313725490196</v>
      </c>
      <c r="N99" s="46">
        <f t="shared" si="14"/>
        <v>604.77941176470586</v>
      </c>
      <c r="O99" s="46">
        <f t="shared" si="15"/>
        <v>604.77941176470586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1</v>
      </c>
      <c r="AJ99" s="64">
        <f t="shared" si="20"/>
        <v>201.59313725490196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1.5</v>
      </c>
      <c r="F100" s="44">
        <f t="shared" si="11"/>
        <v>865.32523467490978</v>
      </c>
      <c r="G100" s="44">
        <f>P!AJ101</f>
        <v>0.9</v>
      </c>
      <c r="H100" s="44">
        <f>G100*P!AK101</f>
        <v>540</v>
      </c>
      <c r="I100" s="44">
        <f>S!E99</f>
        <v>0.8490000000000002</v>
      </c>
      <c r="J100" s="44">
        <f>I100*S!D99</f>
        <v>468.96922363094484</v>
      </c>
      <c r="K100" s="44">
        <f t="shared" si="12"/>
        <v>0.24900000000000011</v>
      </c>
      <c r="L100" s="44">
        <f t="shared" si="13"/>
        <v>143.64398895603509</v>
      </c>
      <c r="M100" s="45">
        <f>IF(ISERR((J100+H100)/(G100+I100)),P!AK101,(J100+H100)/(G100+I100))</f>
        <v>576.88348978327315</v>
      </c>
      <c r="N100" s="46">
        <f t="shared" si="14"/>
        <v>1008.9692236309448</v>
      </c>
      <c r="O100" s="46">
        <f t="shared" si="15"/>
        <v>1008.9692236309448</v>
      </c>
      <c r="P100" s="47" t="b">
        <f t="shared" si="16"/>
        <v>1</v>
      </c>
      <c r="Q100" s="200" t="str">
        <f t="shared" si="17"/>
        <v>OK</v>
      </c>
      <c r="S100" s="430">
        <f t="shared" si="18"/>
        <v>576.88348978327315</v>
      </c>
      <c r="T100" s="430">
        <f t="shared" si="19"/>
        <v>0.24900000000000011</v>
      </c>
      <c r="AJ100" s="64">
        <f t="shared" si="20"/>
        <v>576.88348978327315</v>
      </c>
      <c r="AK100" s="64">
        <f t="shared" si="21"/>
        <v>0.24900000000000011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11"/>
        <v>360</v>
      </c>
      <c r="G101" s="44">
        <f>P!AJ102</f>
        <v>2</v>
      </c>
      <c r="H101" s="44">
        <f>G101*P!AK102</f>
        <v>360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180</v>
      </c>
      <c r="N101" s="46">
        <f t="shared" si="14"/>
        <v>360</v>
      </c>
      <c r="O101" s="46">
        <f t="shared" si="15"/>
        <v>360</v>
      </c>
      <c r="P101" s="47" t="b">
        <f t="shared" si="16"/>
        <v>1</v>
      </c>
      <c r="Q101" s="200" t="str">
        <f t="shared" si="17"/>
        <v>OK</v>
      </c>
      <c r="S101" s="430">
        <f t="shared" si="18"/>
        <v>180</v>
      </c>
      <c r="T101" s="430">
        <f t="shared" si="19"/>
        <v>0</v>
      </c>
      <c r="AJ101" s="64">
        <f t="shared" si="20"/>
        <v>180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0">
        <f t="shared" si="18"/>
        <v>230</v>
      </c>
      <c r="T104" s="430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26</v>
      </c>
      <c r="F105" s="44">
        <f t="shared" si="11"/>
        <v>4160</v>
      </c>
      <c r="G105" s="44">
        <f>P!AJ106</f>
        <v>25</v>
      </c>
      <c r="H105" s="44">
        <f>G105*P!AK106</f>
        <v>4000</v>
      </c>
      <c r="I105" s="44">
        <f>S!E104</f>
        <v>1</v>
      </c>
      <c r="J105" s="44">
        <f>I105*S!D104</f>
        <v>160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160</v>
      </c>
      <c r="N105" s="46">
        <f t="shared" si="14"/>
        <v>4160</v>
      </c>
      <c r="O105" s="46">
        <f t="shared" si="15"/>
        <v>4160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0</v>
      </c>
      <c r="AJ105" s="64">
        <f t="shared" si="20"/>
        <v>160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1</v>
      </c>
      <c r="F106" s="44">
        <f t="shared" si="11"/>
        <v>168.33333333333334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0" t="str">
        <f t="shared" si="17"/>
        <v>OK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11"/>
        <v>680</v>
      </c>
      <c r="G107" s="44">
        <f>P!AJ108</f>
        <v>5</v>
      </c>
      <c r="H107" s="44">
        <f>G107*P!AK108</f>
        <v>850</v>
      </c>
      <c r="I107" s="44">
        <f>S!E106</f>
        <v>0</v>
      </c>
      <c r="J107" s="44">
        <f>I107*S!D106</f>
        <v>0</v>
      </c>
      <c r="K107" s="44">
        <f t="shared" si="12"/>
        <v>1</v>
      </c>
      <c r="L107" s="44">
        <f t="shared" si="13"/>
        <v>170</v>
      </c>
      <c r="M107" s="45">
        <f>IF(ISERR((J107+H107)/(G107+I107)),P!AK108,(J107+H107)/(G107+I107))</f>
        <v>170</v>
      </c>
      <c r="N107" s="46">
        <f t="shared" si="14"/>
        <v>850</v>
      </c>
      <c r="O107" s="46">
        <f t="shared" si="15"/>
        <v>850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1</v>
      </c>
      <c r="AJ107" s="64">
        <f t="shared" si="20"/>
        <v>170</v>
      </c>
      <c r="AK107" s="64">
        <f t="shared" si="21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0.22500000000000001</v>
      </c>
      <c r="F108" s="44">
        <f t="shared" si="11"/>
        <v>159.70323281369792</v>
      </c>
      <c r="G108" s="44">
        <f>P!AJ109</f>
        <v>0.45</v>
      </c>
      <c r="H108" s="44">
        <f>G108*P!AK109</f>
        <v>340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0.37499999999999989</v>
      </c>
      <c r="L108" s="44">
        <f t="shared" si="13"/>
        <v>266.17205468949646</v>
      </c>
      <c r="M108" s="45">
        <f>IF(ISERR((J108+H108)/(G108+I108)),P!AK109,(J108+H108)/(G108+I108))</f>
        <v>709.79214583865746</v>
      </c>
      <c r="N108" s="46">
        <f t="shared" si="14"/>
        <v>425.87528750319439</v>
      </c>
      <c r="O108" s="46">
        <f t="shared" si="15"/>
        <v>425.87528750319439</v>
      </c>
      <c r="P108" s="47" t="b">
        <f t="shared" si="16"/>
        <v>1</v>
      </c>
      <c r="Q108" s="200" t="str">
        <f t="shared" si="17"/>
        <v>OK</v>
      </c>
      <c r="S108" s="430">
        <f t="shared" si="18"/>
        <v>709.79214583865746</v>
      </c>
      <c r="T108" s="430">
        <f t="shared" si="19"/>
        <v>0.37499999999999989</v>
      </c>
      <c r="AJ108" s="64">
        <f t="shared" si="20"/>
        <v>709.79214583865746</v>
      </c>
      <c r="AK108" s="64">
        <f t="shared" si="21"/>
        <v>0.37499999999999989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4</v>
      </c>
      <c r="F110" s="44">
        <f t="shared" si="11"/>
        <v>1080.5037037037036</v>
      </c>
      <c r="G110" s="44">
        <f>P!AJ111</f>
        <v>5</v>
      </c>
      <c r="H110" s="44">
        <f>G110*P!AK111</f>
        <v>1350</v>
      </c>
      <c r="I110" s="44">
        <f>S!E109</f>
        <v>1</v>
      </c>
      <c r="J110" s="44">
        <f>I110*S!D109</f>
        <v>270.75555555555559</v>
      </c>
      <c r="K110" s="44">
        <f t="shared" si="12"/>
        <v>2</v>
      </c>
      <c r="L110" s="44">
        <f t="shared" si="13"/>
        <v>540.25185185185182</v>
      </c>
      <c r="M110" s="45">
        <f>IF(ISERR((J110+H110)/(G110+I110)),P!AK111,(J110+H110)/(G110+I110))</f>
        <v>270.12592592592591</v>
      </c>
      <c r="N110" s="46">
        <f t="shared" si="14"/>
        <v>1620.7555555555555</v>
      </c>
      <c r="O110" s="46">
        <f t="shared" si="15"/>
        <v>1620.7555555555555</v>
      </c>
      <c r="P110" s="47" t="b">
        <f t="shared" si="16"/>
        <v>1</v>
      </c>
      <c r="Q110" s="200" t="str">
        <f t="shared" si="17"/>
        <v>OK</v>
      </c>
      <c r="S110" s="430">
        <f t="shared" si="18"/>
        <v>270.12592592592591</v>
      </c>
      <c r="T110" s="430">
        <f t="shared" si="19"/>
        <v>2</v>
      </c>
      <c r="AJ110" s="64">
        <f t="shared" si="20"/>
        <v>270.12592592592591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2.25</v>
      </c>
      <c r="F113" s="44">
        <f t="shared" si="11"/>
        <v>3880</v>
      </c>
      <c r="G113" s="44">
        <f>P!AJ114</f>
        <v>2.25</v>
      </c>
      <c r="H113" s="44">
        <f>G113*P!AK114</f>
        <v>3880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1724.4444444444443</v>
      </c>
      <c r="N113" s="46">
        <f t="shared" si="14"/>
        <v>3880</v>
      </c>
      <c r="O113" s="46">
        <f t="shared" si="15"/>
        <v>3880</v>
      </c>
      <c r="P113" s="47" t="b">
        <f t="shared" si="16"/>
        <v>1</v>
      </c>
      <c r="Q113" s="200" t="str">
        <f t="shared" si="17"/>
        <v>OK</v>
      </c>
      <c r="S113" s="430">
        <f t="shared" si="18"/>
        <v>1724.4444444444443</v>
      </c>
      <c r="T113" s="430">
        <f t="shared" si="19"/>
        <v>0</v>
      </c>
      <c r="AJ113" s="64">
        <f t="shared" si="20"/>
        <v>1724.4444444444443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291</v>
      </c>
      <c r="F117" s="44">
        <f t="shared" si="11"/>
        <v>2679.939452662346</v>
      </c>
      <c r="G117" s="44">
        <f>P!AJ118</f>
        <v>272</v>
      </c>
      <c r="H117" s="44">
        <f>G117*P!AK118</f>
        <v>2490</v>
      </c>
      <c r="I117" s="44">
        <f>S!E116</f>
        <v>90</v>
      </c>
      <c r="J117" s="44">
        <f>I117*S!D116</f>
        <v>843.80784145625171</v>
      </c>
      <c r="K117" s="44">
        <f t="shared" si="12"/>
        <v>71</v>
      </c>
      <c r="L117" s="44">
        <f t="shared" si="13"/>
        <v>653.86838879390564</v>
      </c>
      <c r="M117" s="45">
        <f>IF(ISERR((J117+H117)/(G117+I117)),P!AK118,(J117+H117)/(G117+I117))</f>
        <v>9.2094139266747277</v>
      </c>
      <c r="N117" s="46">
        <f t="shared" si="14"/>
        <v>3333.8078414562515</v>
      </c>
      <c r="O117" s="46">
        <f t="shared" si="15"/>
        <v>3333.8078414562515</v>
      </c>
      <c r="P117" s="47" t="b">
        <f t="shared" si="16"/>
        <v>1</v>
      </c>
      <c r="Q117" s="200" t="str">
        <f t="shared" si="17"/>
        <v>OK</v>
      </c>
      <c r="S117" s="430">
        <f t="shared" si="18"/>
        <v>9.2094139266747277</v>
      </c>
      <c r="T117" s="430">
        <f t="shared" si="19"/>
        <v>71</v>
      </c>
      <c r="AJ117" s="64">
        <f t="shared" si="20"/>
        <v>9.2094139266747277</v>
      </c>
      <c r="AK117" s="64">
        <f t="shared" si="21"/>
        <v>71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0" t="str">
        <f t="shared" si="17"/>
        <v>×</v>
      </c>
      <c r="S118" s="430">
        <f t="shared" si="18"/>
        <v>520</v>
      </c>
      <c r="T118" s="430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7</v>
      </c>
      <c r="F121" s="44">
        <f t="shared" si="11"/>
        <v>980</v>
      </c>
      <c r="G121" s="44">
        <f>P!AJ122</f>
        <v>7</v>
      </c>
      <c r="H121" s="44">
        <f>G121*P!AK122</f>
        <v>980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980</v>
      </c>
      <c r="O121" s="46">
        <f t="shared" si="15"/>
        <v>980</v>
      </c>
      <c r="P121" s="47" t="b">
        <f t="shared" si="16"/>
        <v>1</v>
      </c>
      <c r="Q121" s="200" t="str">
        <f t="shared" si="17"/>
        <v>OK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7</v>
      </c>
      <c r="F124" s="44">
        <f t="shared" si="11"/>
        <v>5558.0000000000009</v>
      </c>
      <c r="G124" s="44">
        <f>P!AJ125</f>
        <v>6.9999999999999991</v>
      </c>
      <c r="H124" s="44">
        <f>G124*P!AK125</f>
        <v>5558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794.00000000000011</v>
      </c>
      <c r="N124" s="46">
        <f t="shared" si="14"/>
        <v>5558</v>
      </c>
      <c r="O124" s="46">
        <f t="shared" si="15"/>
        <v>5558.0000000000009</v>
      </c>
      <c r="P124" s="47" t="b">
        <f t="shared" si="16"/>
        <v>1</v>
      </c>
      <c r="Q124" s="200" t="str">
        <f t="shared" si="17"/>
        <v>OK</v>
      </c>
      <c r="S124" s="430">
        <f t="shared" si="18"/>
        <v>794.00000000000011</v>
      </c>
      <c r="T124" s="430">
        <f t="shared" si="19"/>
        <v>0</v>
      </c>
      <c r="AJ124" s="64">
        <f t="shared" si="20"/>
        <v>794.00000000000011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571</v>
      </c>
      <c r="F125" s="44">
        <f t="shared" si="11"/>
        <v>5734</v>
      </c>
      <c r="G125" s="44">
        <f>P!AJ126</f>
        <v>571</v>
      </c>
      <c r="H125" s="44">
        <f>G125*P!AK126</f>
        <v>5734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10.042031523642732</v>
      </c>
      <c r="N125" s="46">
        <f t="shared" si="14"/>
        <v>5734</v>
      </c>
      <c r="O125" s="46">
        <f t="shared" si="15"/>
        <v>5734</v>
      </c>
      <c r="P125" s="47" t="b">
        <f t="shared" si="16"/>
        <v>1</v>
      </c>
      <c r="Q125" s="200" t="str">
        <f t="shared" si="17"/>
        <v>OK</v>
      </c>
      <c r="S125" s="430">
        <f t="shared" si="18"/>
        <v>10.042031523642732</v>
      </c>
      <c r="T125" s="430">
        <f t="shared" si="19"/>
        <v>0</v>
      </c>
      <c r="AJ125" s="64">
        <f t="shared" si="20"/>
        <v>10.042031523642732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34</v>
      </c>
      <c r="F127" s="44">
        <f t="shared" si="11"/>
        <v>5120</v>
      </c>
      <c r="G127" s="44">
        <f>P!AJ128</f>
        <v>34</v>
      </c>
      <c r="H127" s="44">
        <f>G127*P!AK128</f>
        <v>5120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150.58823529411765</v>
      </c>
      <c r="N127" s="46">
        <f t="shared" si="14"/>
        <v>5120</v>
      </c>
      <c r="O127" s="46">
        <f t="shared" si="15"/>
        <v>5120</v>
      </c>
      <c r="P127" s="47" t="b">
        <f t="shared" si="16"/>
        <v>1</v>
      </c>
      <c r="Q127" s="200" t="str">
        <f t="shared" si="17"/>
        <v>OK</v>
      </c>
      <c r="S127" s="430">
        <f t="shared" si="18"/>
        <v>150.58823529411765</v>
      </c>
      <c r="T127" s="430">
        <f t="shared" si="19"/>
        <v>0</v>
      </c>
      <c r="AJ127" s="64">
        <f t="shared" si="20"/>
        <v>150.58823529411765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0.97399999999999998</v>
      </c>
      <c r="F128" s="44">
        <f t="shared" si="11"/>
        <v>468</v>
      </c>
      <c r="G128" s="44">
        <f>P!AJ129</f>
        <v>0.97399999999999998</v>
      </c>
      <c r="H128" s="44">
        <f>G128*P!AK129</f>
        <v>468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480.49281314168377</v>
      </c>
      <c r="N128" s="46">
        <f t="shared" si="14"/>
        <v>468</v>
      </c>
      <c r="O128" s="46">
        <f t="shared" si="15"/>
        <v>468</v>
      </c>
      <c r="P128" s="47" t="b">
        <f t="shared" si="16"/>
        <v>1</v>
      </c>
      <c r="Q128" s="200" t="str">
        <f t="shared" si="17"/>
        <v>OK</v>
      </c>
      <c r="S128" s="430">
        <f t="shared" si="18"/>
        <v>480.49281314168377</v>
      </c>
      <c r="T128" s="430">
        <f t="shared" si="19"/>
        <v>0</v>
      </c>
      <c r="AJ128" s="64">
        <f t="shared" si="20"/>
        <v>480.49281314168377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450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0" t="str">
        <f t="shared" si="17"/>
        <v>×</v>
      </c>
      <c r="S129" s="430">
        <f t="shared" si="18"/>
        <v>450</v>
      </c>
      <c r="T129" s="430">
        <f t="shared" si="19"/>
        <v>0</v>
      </c>
      <c r="AJ129" s="64">
        <f t="shared" si="20"/>
        <v>450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8.1999999999999993</v>
      </c>
      <c r="F130" s="44">
        <f t="shared" si="11"/>
        <v>1872</v>
      </c>
      <c r="G130" s="44">
        <f>P!AJ131</f>
        <v>8.1999999999999993</v>
      </c>
      <c r="H130" s="44">
        <f>G130*P!AK131</f>
        <v>1872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228.29268292682929</v>
      </c>
      <c r="N130" s="46">
        <f t="shared" si="14"/>
        <v>1872</v>
      </c>
      <c r="O130" s="46">
        <f t="shared" si="15"/>
        <v>1872</v>
      </c>
      <c r="P130" s="47" t="b">
        <f t="shared" si="16"/>
        <v>1</v>
      </c>
      <c r="Q130" s="200" t="str">
        <f t="shared" si="17"/>
        <v>OK</v>
      </c>
      <c r="S130" s="430">
        <f t="shared" si="18"/>
        <v>228.29268292682929</v>
      </c>
      <c r="T130" s="430">
        <f t="shared" si="19"/>
        <v>0</v>
      </c>
      <c r="AJ130" s="64">
        <f t="shared" si="20"/>
        <v>228.29268292682929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38.700000000000003</v>
      </c>
      <c r="F131" s="44">
        <f t="shared" si="11"/>
        <v>3164</v>
      </c>
      <c r="G131" s="44">
        <f>P!AJ132</f>
        <v>38.700000000000003</v>
      </c>
      <c r="H131" s="44">
        <f>G131*P!AK132</f>
        <v>3164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81.757105943152453</v>
      </c>
      <c r="N131" s="46">
        <f t="shared" si="14"/>
        <v>3164</v>
      </c>
      <c r="O131" s="46">
        <f t="shared" si="15"/>
        <v>3164</v>
      </c>
      <c r="P131" s="47" t="b">
        <f t="shared" si="16"/>
        <v>1</v>
      </c>
      <c r="Q131" s="200" t="str">
        <f t="shared" si="17"/>
        <v>OK</v>
      </c>
      <c r="S131" s="430">
        <f t="shared" si="18"/>
        <v>81.757105943152453</v>
      </c>
      <c r="T131" s="430">
        <f t="shared" si="19"/>
        <v>0</v>
      </c>
      <c r="AJ131" s="64">
        <f t="shared" si="20"/>
        <v>81.757105943152453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</v>
      </c>
      <c r="F133" s="44">
        <f t="shared" ref="F133:F196" si="22">E133*M133</f>
        <v>5100</v>
      </c>
      <c r="G133" s="44">
        <f>P!AJ134</f>
        <v>31</v>
      </c>
      <c r="H133" s="44">
        <f>G133*P!AK134</f>
        <v>5100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164.51612903225808</v>
      </c>
      <c r="N133" s="46">
        <f t="shared" ref="N133:N196" si="25">J133+H133</f>
        <v>5100</v>
      </c>
      <c r="O133" s="46">
        <f t="shared" ref="O133:O196" si="26">L133+F133</f>
        <v>5100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164.51612903225808</v>
      </c>
      <c r="T133" s="430">
        <f t="shared" ref="T133:T196" si="30">K133</f>
        <v>0</v>
      </c>
      <c r="AJ133" s="64">
        <f t="shared" ref="AJ133:AJ196" si="31">M133</f>
        <v>164.51612903225808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8</v>
      </c>
      <c r="F134" s="44">
        <f t="shared" si="22"/>
        <v>1440</v>
      </c>
      <c r="G134" s="44">
        <f>P!AJ135</f>
        <v>8</v>
      </c>
      <c r="H134" s="44">
        <f>G134*P!AK135</f>
        <v>1440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1440</v>
      </c>
      <c r="O134" s="46">
        <f t="shared" si="26"/>
        <v>1440</v>
      </c>
      <c r="P134" s="47" t="b">
        <f t="shared" si="27"/>
        <v>1</v>
      </c>
      <c r="Q134" s="200" t="str">
        <f t="shared" si="28"/>
        <v>OK</v>
      </c>
      <c r="S134" s="430">
        <f t="shared" si="29"/>
        <v>180</v>
      </c>
      <c r="T134" s="430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0">
        <f t="shared" si="29"/>
        <v>35</v>
      </c>
      <c r="T135" s="430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3.7</v>
      </c>
      <c r="F137" s="44">
        <f t="shared" si="22"/>
        <v>1332</v>
      </c>
      <c r="G137" s="44">
        <f>P!AJ138</f>
        <v>3.7</v>
      </c>
      <c r="H137" s="44">
        <f>G137*P!AK138</f>
        <v>1332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360</v>
      </c>
      <c r="N137" s="46">
        <f t="shared" si="25"/>
        <v>1332</v>
      </c>
      <c r="O137" s="46">
        <f t="shared" si="26"/>
        <v>1332</v>
      </c>
      <c r="P137" s="47" t="b">
        <f t="shared" si="27"/>
        <v>1</v>
      </c>
      <c r="Q137" s="200" t="str">
        <f t="shared" si="28"/>
        <v>OK</v>
      </c>
      <c r="S137" s="430">
        <f t="shared" si="29"/>
        <v>360</v>
      </c>
      <c r="T137" s="430">
        <f t="shared" si="30"/>
        <v>0</v>
      </c>
      <c r="AJ137" s="64">
        <f t="shared" si="31"/>
        <v>360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0">
        <f t="shared" si="29"/>
        <v>65</v>
      </c>
      <c r="T138" s="430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324</v>
      </c>
      <c r="F142" s="44">
        <f t="shared" si="22"/>
        <v>5920</v>
      </c>
      <c r="G142" s="44">
        <f>P!AJ143</f>
        <v>324</v>
      </c>
      <c r="H142" s="44">
        <f>G142*P!AK143</f>
        <v>5920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18.271604938271604</v>
      </c>
      <c r="N142" s="46">
        <f t="shared" si="25"/>
        <v>5920</v>
      </c>
      <c r="O142" s="46">
        <f t="shared" si="26"/>
        <v>5920</v>
      </c>
      <c r="P142" s="47" t="b">
        <f t="shared" si="27"/>
        <v>1</v>
      </c>
      <c r="Q142" s="200" t="str">
        <f t="shared" si="28"/>
        <v>OK</v>
      </c>
      <c r="S142" s="430">
        <f t="shared" si="29"/>
        <v>18.271604938271604</v>
      </c>
      <c r="T142" s="430">
        <f t="shared" si="30"/>
        <v>0</v>
      </c>
      <c r="AJ142" s="64">
        <f t="shared" si="31"/>
        <v>18.271604938271604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120</v>
      </c>
      <c r="F144" s="44">
        <f t="shared" si="22"/>
        <v>133250</v>
      </c>
      <c r="G144" s="44">
        <f>P!AJ145</f>
        <v>120</v>
      </c>
      <c r="H144" s="44">
        <f>G144*P!AK145</f>
        <v>133250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1110.4166666666667</v>
      </c>
      <c r="N144" s="46">
        <f t="shared" si="25"/>
        <v>133250</v>
      </c>
      <c r="O144" s="46">
        <f t="shared" si="26"/>
        <v>133250</v>
      </c>
      <c r="P144" s="47" t="b">
        <f t="shared" si="27"/>
        <v>1</v>
      </c>
      <c r="Q144" s="200" t="str">
        <f t="shared" si="28"/>
        <v>OK</v>
      </c>
      <c r="S144" s="430">
        <f t="shared" si="29"/>
        <v>1110.4166666666667</v>
      </c>
      <c r="T144" s="430">
        <f t="shared" si="30"/>
        <v>0</v>
      </c>
      <c r="AJ144" s="64">
        <f t="shared" si="31"/>
        <v>1110.4166666666667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5.5</v>
      </c>
      <c r="F146" s="44">
        <f t="shared" si="22"/>
        <v>4400</v>
      </c>
      <c r="G146" s="44">
        <f>P!AJ147</f>
        <v>5.5</v>
      </c>
      <c r="H146" s="44">
        <f>G146*P!AK147</f>
        <v>4400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4400</v>
      </c>
      <c r="O146" s="46">
        <f t="shared" si="26"/>
        <v>4400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4.5</v>
      </c>
      <c r="F147" s="44">
        <f t="shared" si="22"/>
        <v>4950</v>
      </c>
      <c r="G147" s="44">
        <f>P!AJ148</f>
        <v>4.5</v>
      </c>
      <c r="H147" s="44">
        <f>G147*P!AK148</f>
        <v>4950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4950</v>
      </c>
      <c r="O147" s="46">
        <f t="shared" si="26"/>
        <v>4950</v>
      </c>
      <c r="P147" s="47" t="b">
        <f t="shared" si="27"/>
        <v>1</v>
      </c>
      <c r="Q147" s="200" t="str">
        <f t="shared" si="28"/>
        <v>OK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20</v>
      </c>
      <c r="F148" s="44">
        <f t="shared" si="22"/>
        <v>15000</v>
      </c>
      <c r="G148" s="44">
        <f>P!AJ149</f>
        <v>20</v>
      </c>
      <c r="H148" s="44">
        <f>G148*P!AK149</f>
        <v>15000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15000</v>
      </c>
      <c r="O148" s="46">
        <f t="shared" si="26"/>
        <v>15000</v>
      </c>
      <c r="P148" s="47" t="b">
        <f t="shared" si="27"/>
        <v>1</v>
      </c>
      <c r="Q148" s="200" t="str">
        <f t="shared" si="28"/>
        <v>OK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162</v>
      </c>
      <c r="F151" s="44">
        <f t="shared" si="22"/>
        <v>42050.856520515394</v>
      </c>
      <c r="G151" s="44">
        <f>P!AJ152</f>
        <v>177</v>
      </c>
      <c r="H151" s="44">
        <f>G151*P!AK152</f>
        <v>45712</v>
      </c>
      <c r="I151" s="44">
        <f>S!E150</f>
        <v>17.990000000000236</v>
      </c>
      <c r="J151" s="44">
        <f>I151*S!D150</f>
        <v>4902.1760057735009</v>
      </c>
      <c r="K151" s="44">
        <f t="shared" si="23"/>
        <v>32.990000000000236</v>
      </c>
      <c r="L151" s="44">
        <f t="shared" si="24"/>
        <v>8563.3194852581037</v>
      </c>
      <c r="M151" s="45">
        <f>IF(ISERR((J151+H151)/(G151+I151)),P!AK152,(J151+H151)/(G151+I151))</f>
        <v>259.57318839824319</v>
      </c>
      <c r="N151" s="46">
        <f t="shared" si="25"/>
        <v>50614.176005773501</v>
      </c>
      <c r="O151" s="46">
        <f t="shared" si="26"/>
        <v>50614.176005773494</v>
      </c>
      <c r="P151" s="47" t="b">
        <f t="shared" si="27"/>
        <v>1</v>
      </c>
      <c r="Q151" s="200" t="str">
        <f t="shared" si="28"/>
        <v>OK</v>
      </c>
      <c r="S151" s="430">
        <f t="shared" si="29"/>
        <v>259.57318839824319</v>
      </c>
      <c r="T151" s="430">
        <f t="shared" si="30"/>
        <v>32.990000000000236</v>
      </c>
      <c r="AJ151" s="64">
        <f t="shared" si="31"/>
        <v>259.57318839824319</v>
      </c>
      <c r="AK151" s="64">
        <f t="shared" si="32"/>
        <v>32.990000000000236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0" t="str">
        <f t="shared" si="28"/>
        <v>×</v>
      </c>
      <c r="S152" s="430">
        <f t="shared" si="29"/>
        <v>110.76923076923077</v>
      </c>
      <c r="T152" s="430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41.800000000000004</v>
      </c>
      <c r="F153" s="44">
        <f t="shared" si="22"/>
        <v>7336.1863084046881</v>
      </c>
      <c r="G153" s="44">
        <f>P!AJ154</f>
        <v>41.7</v>
      </c>
      <c r="H153" s="44">
        <f>G153*P!AK154</f>
        <v>7318</v>
      </c>
      <c r="I153" s="44">
        <f>S!E152</f>
        <v>2.2999999999999865</v>
      </c>
      <c r="J153" s="44">
        <f>I153*S!D152</f>
        <v>404.30137726808954</v>
      </c>
      <c r="K153" s="44">
        <f t="shared" si="23"/>
        <v>2.1999999999999815</v>
      </c>
      <c r="L153" s="44">
        <f t="shared" si="24"/>
        <v>386.11506886340135</v>
      </c>
      <c r="M153" s="45">
        <f>IF(ISERR((J153+H153)/(G153+I153)),P!AK154,(J153+H153)/(G153+I153))</f>
        <v>175.50684948336573</v>
      </c>
      <c r="N153" s="46">
        <f t="shared" si="25"/>
        <v>7722.3013772680897</v>
      </c>
      <c r="O153" s="46">
        <f t="shared" si="26"/>
        <v>7722.3013772680897</v>
      </c>
      <c r="P153" s="47" t="b">
        <f t="shared" si="27"/>
        <v>1</v>
      </c>
      <c r="Q153" s="200" t="str">
        <f t="shared" si="28"/>
        <v>OK</v>
      </c>
      <c r="S153" s="430">
        <f t="shared" si="29"/>
        <v>175.50684948336573</v>
      </c>
      <c r="T153" s="430">
        <f t="shared" si="30"/>
        <v>2.1999999999999815</v>
      </c>
      <c r="AJ153" s="64">
        <f t="shared" si="31"/>
        <v>175.50684948336573</v>
      </c>
      <c r="AK153" s="64">
        <f t="shared" si="32"/>
        <v>2.1999999999999815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58.099999999999994</v>
      </c>
      <c r="F154" s="44">
        <f t="shared" si="22"/>
        <v>21416.081316192809</v>
      </c>
      <c r="G154" s="44">
        <f>P!AJ155</f>
        <v>59.8</v>
      </c>
      <c r="H154" s="44">
        <f>G154*P!AK155</f>
        <v>21910</v>
      </c>
      <c r="I154" s="44">
        <f>S!E153</f>
        <v>5.380000000000031</v>
      </c>
      <c r="J154" s="44">
        <f>I154*S!D153</f>
        <v>2115.8206573054772</v>
      </c>
      <c r="K154" s="44">
        <f t="shared" si="23"/>
        <v>7.0800000000000409</v>
      </c>
      <c r="L154" s="44">
        <f t="shared" si="24"/>
        <v>2609.7393411126677</v>
      </c>
      <c r="M154" s="45">
        <f>IF(ISERR((J154+H154)/(G154+I154)),P!AK155,(J154+H154)/(G154+I154))</f>
        <v>368.6072515695837</v>
      </c>
      <c r="N154" s="46">
        <f t="shared" si="25"/>
        <v>24025.820657305478</v>
      </c>
      <c r="O154" s="46">
        <f t="shared" si="26"/>
        <v>24025.820657305478</v>
      </c>
      <c r="P154" s="47" t="b">
        <f t="shared" si="27"/>
        <v>1</v>
      </c>
      <c r="Q154" s="200" t="str">
        <f t="shared" si="28"/>
        <v>OK</v>
      </c>
      <c r="S154" s="430">
        <f t="shared" si="29"/>
        <v>368.6072515695837</v>
      </c>
      <c r="T154" s="430">
        <f t="shared" si="30"/>
        <v>7.0800000000000409</v>
      </c>
      <c r="AJ154" s="64">
        <f t="shared" si="31"/>
        <v>368.6072515695837</v>
      </c>
      <c r="AK154" s="64">
        <f t="shared" si="32"/>
        <v>7.0800000000000409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60.5</v>
      </c>
      <c r="F155" s="44">
        <f t="shared" si="22"/>
        <v>22647.116761375204</v>
      </c>
      <c r="G155" s="44">
        <f>P!AJ156</f>
        <v>63.400000000000006</v>
      </c>
      <c r="H155" s="44">
        <f>G155*P!AK156</f>
        <v>23795</v>
      </c>
      <c r="I155" s="44">
        <f>S!E154</f>
        <v>3.3999999999999986</v>
      </c>
      <c r="J155" s="44">
        <f>I155*S!D154</f>
        <v>1210.4115646258497</v>
      </c>
      <c r="K155" s="44">
        <f t="shared" si="23"/>
        <v>6.3000000000000114</v>
      </c>
      <c r="L155" s="44">
        <f t="shared" si="24"/>
        <v>2358.2948032506456</v>
      </c>
      <c r="M155" s="45">
        <f>IF(ISERR((J155+H155)/(G155+I155)),P!AK156,(J155+H155)/(G155+I155))</f>
        <v>374.33250845248273</v>
      </c>
      <c r="N155" s="46">
        <f t="shared" si="25"/>
        <v>25005.411564625851</v>
      </c>
      <c r="O155" s="46">
        <f t="shared" si="26"/>
        <v>25005.411564625851</v>
      </c>
      <c r="P155" s="47" t="b">
        <f t="shared" si="27"/>
        <v>1</v>
      </c>
      <c r="Q155" s="200" t="str">
        <f t="shared" si="28"/>
        <v>OK</v>
      </c>
      <c r="S155" s="430">
        <f t="shared" si="29"/>
        <v>374.33250845248273</v>
      </c>
      <c r="T155" s="430">
        <f t="shared" si="30"/>
        <v>6.3000000000000114</v>
      </c>
      <c r="AJ155" s="64">
        <f t="shared" si="31"/>
        <v>374.33250845248273</v>
      </c>
      <c r="AK155" s="64">
        <f t="shared" si="32"/>
        <v>6.3000000000000114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3</v>
      </c>
      <c r="H159" s="44">
        <f>G159*P!AK160</f>
        <v>2790</v>
      </c>
      <c r="I159" s="44">
        <f>S!E158</f>
        <v>0</v>
      </c>
      <c r="J159" s="44">
        <f>I159*S!D158</f>
        <v>0</v>
      </c>
      <c r="K159" s="44">
        <f t="shared" si="23"/>
        <v>3</v>
      </c>
      <c r="L159" s="44">
        <f t="shared" si="24"/>
        <v>2790</v>
      </c>
      <c r="M159" s="45">
        <f>IF(ISERR((J159+H159)/(G159+I159)),P!AK160,(J159+H159)/(G159+I159))</f>
        <v>930</v>
      </c>
      <c r="N159" s="46">
        <f t="shared" si="25"/>
        <v>2790</v>
      </c>
      <c r="O159" s="46">
        <f t="shared" si="26"/>
        <v>2790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3</v>
      </c>
      <c r="AJ159" s="64">
        <f t="shared" si="31"/>
        <v>930</v>
      </c>
      <c r="AK159" s="64">
        <f t="shared" si="32"/>
        <v>3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6</v>
      </c>
      <c r="F161" s="44">
        <f t="shared" si="22"/>
        <v>2265</v>
      </c>
      <c r="G161" s="44">
        <f>P!AJ162</f>
        <v>6</v>
      </c>
      <c r="H161" s="44">
        <f>G161*P!AK162</f>
        <v>2265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377.5</v>
      </c>
      <c r="N161" s="46">
        <f t="shared" si="25"/>
        <v>2265</v>
      </c>
      <c r="O161" s="46">
        <f t="shared" si="26"/>
        <v>2265</v>
      </c>
      <c r="P161" s="47" t="b">
        <f t="shared" si="27"/>
        <v>1</v>
      </c>
      <c r="Q161" s="200" t="str">
        <f t="shared" si="28"/>
        <v>OK</v>
      </c>
      <c r="S161" s="430">
        <f t="shared" si="29"/>
        <v>377.5</v>
      </c>
      <c r="T161" s="430">
        <f t="shared" si="30"/>
        <v>0</v>
      </c>
      <c r="AJ161" s="64">
        <f t="shared" si="31"/>
        <v>377.5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2</v>
      </c>
      <c r="F162" s="44">
        <f t="shared" si="22"/>
        <v>1200</v>
      </c>
      <c r="G162" s="44">
        <f>P!AJ163</f>
        <v>2</v>
      </c>
      <c r="H162" s="44">
        <f>G162*P!AK163</f>
        <v>1200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600</v>
      </c>
      <c r="N162" s="46">
        <f t="shared" si="25"/>
        <v>1200</v>
      </c>
      <c r="O162" s="46">
        <f t="shared" si="26"/>
        <v>1200</v>
      </c>
      <c r="P162" s="47" t="b">
        <f t="shared" si="27"/>
        <v>1</v>
      </c>
      <c r="Q162" s="200" t="str">
        <f t="shared" si="28"/>
        <v>OK</v>
      </c>
      <c r="S162" s="430">
        <f t="shared" si="29"/>
        <v>600</v>
      </c>
      <c r="T162" s="430">
        <f t="shared" si="30"/>
        <v>0</v>
      </c>
      <c r="AJ162" s="64">
        <f t="shared" si="31"/>
        <v>600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0">
        <f t="shared" si="29"/>
        <v>150</v>
      </c>
      <c r="T164" s="430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1</v>
      </c>
      <c r="F168" s="44">
        <f t="shared" si="22"/>
        <v>280</v>
      </c>
      <c r="G168" s="44">
        <f>P!AJ169</f>
        <v>1</v>
      </c>
      <c r="H168" s="44">
        <f>G168*P!AK169</f>
        <v>280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280</v>
      </c>
      <c r="N168" s="46">
        <f t="shared" si="25"/>
        <v>280</v>
      </c>
      <c r="O168" s="46">
        <f t="shared" si="26"/>
        <v>280</v>
      </c>
      <c r="P168" s="47" t="b">
        <f t="shared" si="27"/>
        <v>1</v>
      </c>
      <c r="Q168" s="200" t="str">
        <f t="shared" si="28"/>
        <v>OK</v>
      </c>
      <c r="S168" s="430">
        <f t="shared" si="29"/>
        <v>280</v>
      </c>
      <c r="T168" s="430">
        <f t="shared" si="30"/>
        <v>0</v>
      </c>
      <c r="AJ168" s="64">
        <f t="shared" si="31"/>
        <v>280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795.6521739130435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0">
        <f t="shared" si="29"/>
        <v>795.6521739130435</v>
      </c>
      <c r="T169" s="430">
        <f t="shared" si="30"/>
        <v>0</v>
      </c>
      <c r="AJ169" s="64">
        <f t="shared" si="31"/>
        <v>795.6521739130435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10</v>
      </c>
      <c r="F170" s="44">
        <f t="shared" si="22"/>
        <v>3400</v>
      </c>
      <c r="G170" s="44">
        <f>P!AJ171</f>
        <v>10</v>
      </c>
      <c r="H170" s="44">
        <f>G170*P!AK171</f>
        <v>3400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340</v>
      </c>
      <c r="N170" s="46">
        <f t="shared" si="25"/>
        <v>3400</v>
      </c>
      <c r="O170" s="46">
        <f t="shared" si="26"/>
        <v>3400</v>
      </c>
      <c r="P170" s="47" t="b">
        <f t="shared" si="27"/>
        <v>1</v>
      </c>
      <c r="Q170" s="200" t="str">
        <f t="shared" si="28"/>
        <v>OK</v>
      </c>
      <c r="S170" s="430">
        <f t="shared" si="29"/>
        <v>340</v>
      </c>
      <c r="T170" s="430">
        <f t="shared" si="30"/>
        <v>0</v>
      </c>
      <c r="AJ170" s="64">
        <f t="shared" si="31"/>
        <v>340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0">
        <f t="shared" si="29"/>
        <v>0</v>
      </c>
      <c r="T172" s="430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92</v>
      </c>
      <c r="F178" s="44">
        <f t="shared" si="22"/>
        <v>2858</v>
      </c>
      <c r="G178" s="44">
        <f>P!AJ179</f>
        <v>92</v>
      </c>
      <c r="H178" s="44">
        <f>G178*P!AK179</f>
        <v>2858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31.065217391304348</v>
      </c>
      <c r="N178" s="46">
        <f t="shared" si="25"/>
        <v>2858</v>
      </c>
      <c r="O178" s="46">
        <f t="shared" si="26"/>
        <v>2858</v>
      </c>
      <c r="P178" s="47" t="b">
        <f t="shared" si="27"/>
        <v>1</v>
      </c>
      <c r="Q178" s="200" t="str">
        <f t="shared" si="28"/>
        <v>OK</v>
      </c>
      <c r="S178" s="430">
        <f t="shared" si="29"/>
        <v>31.065217391304348</v>
      </c>
      <c r="T178" s="430">
        <f t="shared" si="30"/>
        <v>0</v>
      </c>
      <c r="AJ178" s="64">
        <f t="shared" si="31"/>
        <v>31.065217391304348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131</v>
      </c>
      <c r="F179" s="44">
        <f t="shared" si="22"/>
        <v>10490</v>
      </c>
      <c r="G179" s="44">
        <f>P!AJ180</f>
        <v>131</v>
      </c>
      <c r="H179" s="44">
        <f>G179*P!AK180</f>
        <v>10490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80.07633587786259</v>
      </c>
      <c r="N179" s="46">
        <f t="shared" si="25"/>
        <v>10490</v>
      </c>
      <c r="O179" s="46">
        <f t="shared" si="26"/>
        <v>10490</v>
      </c>
      <c r="P179" s="47" t="b">
        <f t="shared" si="27"/>
        <v>1</v>
      </c>
      <c r="Q179" s="200" t="str">
        <f t="shared" si="28"/>
        <v>OK</v>
      </c>
      <c r="S179" s="430">
        <f t="shared" si="29"/>
        <v>80.07633587786259</v>
      </c>
      <c r="T179" s="430">
        <f t="shared" si="30"/>
        <v>0</v>
      </c>
      <c r="AJ179" s="64">
        <f t="shared" si="31"/>
        <v>80.07633587786259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14.5</v>
      </c>
      <c r="F180" s="44">
        <f t="shared" si="22"/>
        <v>2960</v>
      </c>
      <c r="G180" s="44">
        <f>P!AJ181</f>
        <v>14.5</v>
      </c>
      <c r="H180" s="44">
        <f>G180*P!AK181</f>
        <v>2960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204.13793103448276</v>
      </c>
      <c r="N180" s="46">
        <f t="shared" si="25"/>
        <v>2960</v>
      </c>
      <c r="O180" s="46">
        <f t="shared" si="26"/>
        <v>2960</v>
      </c>
      <c r="P180" s="47" t="b">
        <f t="shared" si="27"/>
        <v>1</v>
      </c>
      <c r="Q180" s="200" t="str">
        <f t="shared" si="28"/>
        <v>OK</v>
      </c>
      <c r="S180" s="430">
        <f t="shared" si="29"/>
        <v>204.13793103448276</v>
      </c>
      <c r="T180" s="430">
        <f t="shared" si="30"/>
        <v>0</v>
      </c>
      <c r="AJ180" s="64">
        <f t="shared" si="31"/>
        <v>204.13793103448276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11</v>
      </c>
      <c r="F181" s="44">
        <f t="shared" si="22"/>
        <v>1970</v>
      </c>
      <c r="G181" s="44">
        <f>P!AJ182</f>
        <v>11</v>
      </c>
      <c r="H181" s="44">
        <f>G181*P!AK182</f>
        <v>1970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179.09090909090909</v>
      </c>
      <c r="N181" s="46">
        <f t="shared" si="25"/>
        <v>1970</v>
      </c>
      <c r="O181" s="46">
        <f t="shared" si="26"/>
        <v>1970</v>
      </c>
      <c r="P181" s="47" t="b">
        <f t="shared" si="27"/>
        <v>1</v>
      </c>
      <c r="Q181" s="200" t="str">
        <f t="shared" si="28"/>
        <v>OK</v>
      </c>
      <c r="S181" s="430">
        <f t="shared" si="29"/>
        <v>179.09090909090909</v>
      </c>
      <c r="T181" s="430">
        <f t="shared" si="30"/>
        <v>0</v>
      </c>
      <c r="AJ181" s="64">
        <f t="shared" si="31"/>
        <v>179.09090909090909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19.5</v>
      </c>
      <c r="F182" s="44">
        <f t="shared" si="22"/>
        <v>3207</v>
      </c>
      <c r="G182" s="44">
        <f>P!AJ183</f>
        <v>19.5</v>
      </c>
      <c r="H182" s="44">
        <f>G182*P!AK183</f>
        <v>3207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164.46153846153845</v>
      </c>
      <c r="N182" s="46">
        <f t="shared" si="25"/>
        <v>3207</v>
      </c>
      <c r="O182" s="46">
        <f t="shared" si="26"/>
        <v>3207</v>
      </c>
      <c r="P182" s="47" t="b">
        <f t="shared" si="27"/>
        <v>1</v>
      </c>
      <c r="Q182" s="200" t="str">
        <f t="shared" si="28"/>
        <v>OK</v>
      </c>
      <c r="S182" s="430">
        <f t="shared" si="29"/>
        <v>164.46153846153845</v>
      </c>
      <c r="T182" s="430">
        <f t="shared" si="30"/>
        <v>0</v>
      </c>
      <c r="AJ182" s="64">
        <f t="shared" si="31"/>
        <v>164.46153846153845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328</v>
      </c>
      <c r="F183" s="44">
        <f t="shared" si="22"/>
        <v>2224</v>
      </c>
      <c r="G183" s="44">
        <f>P!AJ184</f>
        <v>328</v>
      </c>
      <c r="H183" s="44">
        <f>G183*P!AK184</f>
        <v>2224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6.7804878048780486</v>
      </c>
      <c r="N183" s="46">
        <f t="shared" si="25"/>
        <v>2224</v>
      </c>
      <c r="O183" s="46">
        <f t="shared" si="26"/>
        <v>2224</v>
      </c>
      <c r="P183" s="47" t="b">
        <f t="shared" si="27"/>
        <v>1</v>
      </c>
      <c r="Q183" s="200" t="str">
        <f t="shared" si="28"/>
        <v>OK</v>
      </c>
      <c r="S183" s="430">
        <f t="shared" si="29"/>
        <v>6.7804878048780486</v>
      </c>
      <c r="T183" s="430">
        <f t="shared" si="30"/>
        <v>0</v>
      </c>
      <c r="AJ183" s="64">
        <f t="shared" si="31"/>
        <v>6.7804878048780486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63</v>
      </c>
      <c r="F184" s="44">
        <f t="shared" si="22"/>
        <v>3670</v>
      </c>
      <c r="G184" s="44">
        <f>P!AJ185</f>
        <v>63</v>
      </c>
      <c r="H184" s="44">
        <f>G184*P!AK185</f>
        <v>3670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58.253968253968253</v>
      </c>
      <c r="N184" s="46">
        <f t="shared" si="25"/>
        <v>3670</v>
      </c>
      <c r="O184" s="46">
        <f t="shared" si="26"/>
        <v>3670</v>
      </c>
      <c r="P184" s="47" t="b">
        <f t="shared" si="27"/>
        <v>1</v>
      </c>
      <c r="Q184" s="200" t="str">
        <f t="shared" si="28"/>
        <v>OK</v>
      </c>
      <c r="S184" s="430">
        <f t="shared" si="29"/>
        <v>58.253968253968253</v>
      </c>
      <c r="T184" s="430">
        <f t="shared" si="30"/>
        <v>0</v>
      </c>
      <c r="AJ184" s="64">
        <f t="shared" si="31"/>
        <v>58.253968253968253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29.5</v>
      </c>
      <c r="F185" s="44">
        <f t="shared" si="22"/>
        <v>2745</v>
      </c>
      <c r="G185" s="44">
        <f>P!AJ186</f>
        <v>29.5</v>
      </c>
      <c r="H185" s="44">
        <f>G185*P!AK186</f>
        <v>2745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93.050847457627114</v>
      </c>
      <c r="N185" s="46">
        <f t="shared" si="25"/>
        <v>2745</v>
      </c>
      <c r="O185" s="46">
        <f t="shared" si="26"/>
        <v>2745</v>
      </c>
      <c r="P185" s="47" t="b">
        <f t="shared" si="27"/>
        <v>1</v>
      </c>
      <c r="Q185" s="200" t="str">
        <f t="shared" si="28"/>
        <v>OK</v>
      </c>
      <c r="S185" s="430">
        <f t="shared" si="29"/>
        <v>93.050847457627114</v>
      </c>
      <c r="T185" s="430">
        <f t="shared" si="30"/>
        <v>0</v>
      </c>
      <c r="AJ185" s="64">
        <f t="shared" si="31"/>
        <v>93.050847457627114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10.5</v>
      </c>
      <c r="F186" s="44">
        <f t="shared" si="22"/>
        <v>859.99999999999989</v>
      </c>
      <c r="G186" s="44">
        <f>P!AJ187</f>
        <v>10.5</v>
      </c>
      <c r="H186" s="44">
        <f>G186*P!AK187</f>
        <v>859.99999999999989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81.904761904761898</v>
      </c>
      <c r="N186" s="46">
        <f t="shared" si="25"/>
        <v>859.99999999999989</v>
      </c>
      <c r="O186" s="46">
        <f t="shared" si="26"/>
        <v>859.99999999999989</v>
      </c>
      <c r="P186" s="47" t="b">
        <f t="shared" si="27"/>
        <v>1</v>
      </c>
      <c r="Q186" s="200" t="str">
        <f t="shared" si="28"/>
        <v>OK</v>
      </c>
      <c r="S186" s="430">
        <f t="shared" si="29"/>
        <v>81.904761904761898</v>
      </c>
      <c r="T186" s="430">
        <f t="shared" si="30"/>
        <v>0</v>
      </c>
      <c r="AJ186" s="64">
        <f t="shared" si="31"/>
        <v>81.904761904761898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0">
        <f t="shared" si="29"/>
        <v>135.60606060606059</v>
      </c>
      <c r="T187" s="430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31</v>
      </c>
      <c r="F188" s="44">
        <f t="shared" si="22"/>
        <v>1735</v>
      </c>
      <c r="G188" s="44">
        <f>P!AJ189</f>
        <v>31</v>
      </c>
      <c r="H188" s="44">
        <f>G188*P!AK189</f>
        <v>1735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55.967741935483872</v>
      </c>
      <c r="N188" s="46">
        <f t="shared" si="25"/>
        <v>1735</v>
      </c>
      <c r="O188" s="46">
        <f t="shared" si="26"/>
        <v>1735</v>
      </c>
      <c r="P188" s="47" t="b">
        <f t="shared" si="27"/>
        <v>1</v>
      </c>
      <c r="Q188" s="200" t="str">
        <f t="shared" si="28"/>
        <v>OK</v>
      </c>
      <c r="S188" s="430">
        <f t="shared" si="29"/>
        <v>55.967741935483872</v>
      </c>
      <c r="T188" s="430">
        <f t="shared" si="30"/>
        <v>0</v>
      </c>
      <c r="AJ188" s="64">
        <f t="shared" si="31"/>
        <v>55.967741935483872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57</v>
      </c>
      <c r="F189" s="44">
        <f t="shared" si="22"/>
        <v>342</v>
      </c>
      <c r="G189" s="44">
        <f>P!AJ190</f>
        <v>57</v>
      </c>
      <c r="H189" s="44">
        <f>G189*P!AK190</f>
        <v>342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342</v>
      </c>
      <c r="O189" s="46">
        <f t="shared" si="26"/>
        <v>342</v>
      </c>
      <c r="P189" s="47" t="b">
        <f t="shared" si="27"/>
        <v>1</v>
      </c>
      <c r="Q189" s="200" t="str">
        <f t="shared" si="28"/>
        <v>OK</v>
      </c>
      <c r="S189" s="430">
        <f t="shared" si="29"/>
        <v>6</v>
      </c>
      <c r="T189" s="430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0">
        <f t="shared" si="29"/>
        <v>60</v>
      </c>
      <c r="T190" s="430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50</v>
      </c>
      <c r="F191" s="44">
        <f t="shared" si="22"/>
        <v>1625</v>
      </c>
      <c r="G191" s="44">
        <f>P!AJ192</f>
        <v>50</v>
      </c>
      <c r="H191" s="44">
        <f>G191*P!AK192</f>
        <v>1625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32.5</v>
      </c>
      <c r="N191" s="46">
        <f t="shared" si="25"/>
        <v>1625</v>
      </c>
      <c r="O191" s="46">
        <f t="shared" si="26"/>
        <v>1625</v>
      </c>
      <c r="P191" s="47" t="b">
        <f t="shared" si="27"/>
        <v>1</v>
      </c>
      <c r="Q191" s="200" t="str">
        <f t="shared" si="28"/>
        <v>OK</v>
      </c>
      <c r="S191" s="430">
        <f t="shared" si="29"/>
        <v>32.5</v>
      </c>
      <c r="T191" s="430">
        <f t="shared" si="30"/>
        <v>0</v>
      </c>
      <c r="AJ191" s="64">
        <f t="shared" si="31"/>
        <v>32.5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22"/>
        <v>350</v>
      </c>
      <c r="G192" s="44">
        <f>P!AJ193</f>
        <v>10</v>
      </c>
      <c r="H192" s="44">
        <f>G192*P!AK193</f>
        <v>350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350</v>
      </c>
      <c r="O192" s="46">
        <f t="shared" si="26"/>
        <v>350</v>
      </c>
      <c r="P192" s="47" t="b">
        <f t="shared" si="27"/>
        <v>1</v>
      </c>
      <c r="Q192" s="200" t="str">
        <f t="shared" si="28"/>
        <v>OK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1080</v>
      </c>
      <c r="G194" s="44">
        <f>P!AJ195</f>
        <v>24</v>
      </c>
      <c r="H194" s="44">
        <f>G194*P!AK195</f>
        <v>1080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45</v>
      </c>
      <c r="N194" s="46">
        <f t="shared" si="25"/>
        <v>1080</v>
      </c>
      <c r="O194" s="46">
        <f t="shared" si="26"/>
        <v>1080</v>
      </c>
      <c r="P194" s="47" t="b">
        <f t="shared" si="27"/>
        <v>1</v>
      </c>
      <c r="Q194" s="200" t="str">
        <f t="shared" si="28"/>
        <v>OK</v>
      </c>
      <c r="S194" s="430">
        <f t="shared" si="29"/>
        <v>45</v>
      </c>
      <c r="T194" s="430">
        <f t="shared" si="30"/>
        <v>0</v>
      </c>
      <c r="AJ194" s="64">
        <f t="shared" si="31"/>
        <v>45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81.099999999999994</v>
      </c>
      <c r="F195" s="44">
        <f t="shared" si="22"/>
        <v>3975.0000000000005</v>
      </c>
      <c r="G195" s="44">
        <f>P!AJ196</f>
        <v>81.099999999999994</v>
      </c>
      <c r="H195" s="44">
        <f>G195*P!AK196</f>
        <v>3975.0000000000005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49.013563501849575</v>
      </c>
      <c r="N195" s="46">
        <f t="shared" si="25"/>
        <v>3975.0000000000005</v>
      </c>
      <c r="O195" s="46">
        <f t="shared" si="26"/>
        <v>3975.0000000000005</v>
      </c>
      <c r="P195" s="47" t="b">
        <f t="shared" si="27"/>
        <v>1</v>
      </c>
      <c r="Q195" s="200" t="str">
        <f t="shared" si="28"/>
        <v>OK</v>
      </c>
      <c r="S195" s="430">
        <f t="shared" si="29"/>
        <v>49.013563501849575</v>
      </c>
      <c r="T195" s="430">
        <f t="shared" si="30"/>
        <v>0</v>
      </c>
      <c r="AJ195" s="64">
        <f t="shared" si="31"/>
        <v>49.013563501849575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79.3</v>
      </c>
      <c r="F196" s="44">
        <f t="shared" si="22"/>
        <v>1665</v>
      </c>
      <c r="G196" s="44">
        <f>P!AJ197</f>
        <v>79.3</v>
      </c>
      <c r="H196" s="44">
        <f>G196*P!AK197</f>
        <v>1665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20.996216897856243</v>
      </c>
      <c r="N196" s="46">
        <f t="shared" si="25"/>
        <v>1665</v>
      </c>
      <c r="O196" s="46">
        <f t="shared" si="26"/>
        <v>1665</v>
      </c>
      <c r="P196" s="47" t="b">
        <f t="shared" si="27"/>
        <v>1</v>
      </c>
      <c r="Q196" s="200" t="str">
        <f t="shared" si="28"/>
        <v>OK</v>
      </c>
      <c r="S196" s="430">
        <f t="shared" si="29"/>
        <v>20.996216897856243</v>
      </c>
      <c r="T196" s="430">
        <f t="shared" si="30"/>
        <v>0</v>
      </c>
      <c r="AJ196" s="64">
        <f t="shared" si="31"/>
        <v>20.996216897856243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33"/>
        <v>2780</v>
      </c>
      <c r="G198" s="44">
        <f>P!AJ199</f>
        <v>18</v>
      </c>
      <c r="H198" s="44">
        <f>G198*P!AK199</f>
        <v>2780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154.44444444444446</v>
      </c>
      <c r="N198" s="46">
        <f t="shared" si="35"/>
        <v>2780</v>
      </c>
      <c r="O198" s="46">
        <f t="shared" si="36"/>
        <v>2780</v>
      </c>
      <c r="P198" s="47" t="b">
        <f t="shared" si="37"/>
        <v>1</v>
      </c>
      <c r="Q198" s="200" t="str">
        <f t="shared" si="38"/>
        <v>OK</v>
      </c>
      <c r="S198" s="430">
        <f t="shared" si="39"/>
        <v>154.44444444444446</v>
      </c>
      <c r="T198" s="430">
        <f t="shared" si="40"/>
        <v>0</v>
      </c>
      <c r="AJ198" s="64">
        <f t="shared" si="41"/>
        <v>154.44444444444446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8.6999999999999993</v>
      </c>
      <c r="F199" s="44">
        <f t="shared" si="33"/>
        <v>1240</v>
      </c>
      <c r="G199" s="44">
        <f>P!AJ200</f>
        <v>8.6999999999999993</v>
      </c>
      <c r="H199" s="44">
        <f>G199*P!AK200</f>
        <v>1240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142.52873563218392</v>
      </c>
      <c r="N199" s="46">
        <f t="shared" si="35"/>
        <v>1240</v>
      </c>
      <c r="O199" s="46">
        <f t="shared" si="36"/>
        <v>1240</v>
      </c>
      <c r="P199" s="47" t="b">
        <f t="shared" si="37"/>
        <v>1</v>
      </c>
      <c r="Q199" s="200" t="str">
        <f t="shared" si="38"/>
        <v>OK</v>
      </c>
      <c r="S199" s="430">
        <f t="shared" si="39"/>
        <v>142.52873563218392</v>
      </c>
      <c r="T199" s="430">
        <f t="shared" si="40"/>
        <v>0</v>
      </c>
      <c r="AJ199" s="64">
        <f t="shared" si="41"/>
        <v>142.52873563218392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0.7</v>
      </c>
      <c r="F200" s="44">
        <f t="shared" si="33"/>
        <v>120</v>
      </c>
      <c r="G200" s="44">
        <f>P!AJ201</f>
        <v>0.7</v>
      </c>
      <c r="H200" s="44">
        <f>G200*P!AK201</f>
        <v>120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120</v>
      </c>
      <c r="O200" s="46">
        <f t="shared" si="36"/>
        <v>120</v>
      </c>
      <c r="P200" s="47" t="b">
        <f t="shared" si="37"/>
        <v>1</v>
      </c>
      <c r="Q200" s="200" t="str">
        <f t="shared" si="38"/>
        <v>OK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21</v>
      </c>
      <c r="F204" s="44">
        <f t="shared" si="33"/>
        <v>1305</v>
      </c>
      <c r="G204" s="44">
        <f>P!AJ205</f>
        <v>21</v>
      </c>
      <c r="H204" s="44">
        <f>G204*P!AK205</f>
        <v>1305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62.142857142857146</v>
      </c>
      <c r="N204" s="46">
        <f t="shared" si="35"/>
        <v>1305</v>
      </c>
      <c r="O204" s="46">
        <f t="shared" si="36"/>
        <v>1305</v>
      </c>
      <c r="P204" s="47" t="b">
        <f t="shared" si="37"/>
        <v>1</v>
      </c>
      <c r="Q204" s="200" t="str">
        <f t="shared" si="38"/>
        <v>OK</v>
      </c>
      <c r="S204" s="430">
        <f t="shared" si="39"/>
        <v>62.142857142857146</v>
      </c>
      <c r="T204" s="430">
        <f t="shared" si="40"/>
        <v>0</v>
      </c>
      <c r="AJ204" s="64">
        <f t="shared" si="41"/>
        <v>62.142857142857146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292</v>
      </c>
      <c r="G206" s="44">
        <f>P!AJ207</f>
        <v>8</v>
      </c>
      <c r="H206" s="44">
        <f>G206*P!AK207</f>
        <v>292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36.5</v>
      </c>
      <c r="N206" s="46">
        <f t="shared" si="35"/>
        <v>292</v>
      </c>
      <c r="O206" s="46">
        <f t="shared" si="36"/>
        <v>292</v>
      </c>
      <c r="P206" s="47" t="b">
        <f t="shared" si="37"/>
        <v>1</v>
      </c>
      <c r="Q206" s="200" t="str">
        <f t="shared" si="38"/>
        <v>OK</v>
      </c>
      <c r="S206" s="430">
        <f t="shared" si="39"/>
        <v>36.5</v>
      </c>
      <c r="T206" s="430">
        <f t="shared" si="40"/>
        <v>0</v>
      </c>
      <c r="AJ206" s="64">
        <f t="shared" si="41"/>
        <v>36.5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88</v>
      </c>
      <c r="F207" s="44">
        <f t="shared" si="33"/>
        <v>5295</v>
      </c>
      <c r="G207" s="44">
        <f>P!AJ208</f>
        <v>88</v>
      </c>
      <c r="H207" s="44">
        <f>G207*P!AK208</f>
        <v>5295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60.170454545454547</v>
      </c>
      <c r="N207" s="46">
        <f t="shared" si="35"/>
        <v>5295</v>
      </c>
      <c r="O207" s="46">
        <f t="shared" si="36"/>
        <v>5295</v>
      </c>
      <c r="P207" s="47" t="b">
        <f t="shared" si="37"/>
        <v>1</v>
      </c>
      <c r="Q207" s="200" t="str">
        <f t="shared" si="38"/>
        <v>OK</v>
      </c>
      <c r="S207" s="430">
        <f t="shared" si="39"/>
        <v>60.170454545454547</v>
      </c>
      <c r="T207" s="430">
        <f t="shared" si="40"/>
        <v>0</v>
      </c>
      <c r="AJ207" s="64">
        <f t="shared" si="41"/>
        <v>60.170454545454547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</v>
      </c>
      <c r="F208" s="44">
        <f t="shared" si="33"/>
        <v>350</v>
      </c>
      <c r="G208" s="44">
        <f>P!AJ209</f>
        <v>5</v>
      </c>
      <c r="H208" s="44">
        <f>G208*P!AK209</f>
        <v>350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</v>
      </c>
      <c r="N208" s="46">
        <f t="shared" si="35"/>
        <v>350</v>
      </c>
      <c r="O208" s="46">
        <f t="shared" si="36"/>
        <v>350</v>
      </c>
      <c r="P208" s="47" t="b">
        <f t="shared" si="37"/>
        <v>1</v>
      </c>
      <c r="Q208" s="200" t="str">
        <f t="shared" si="38"/>
        <v>OK</v>
      </c>
      <c r="S208" s="430">
        <f t="shared" si="39"/>
        <v>70</v>
      </c>
      <c r="T208" s="430">
        <f t="shared" si="40"/>
        <v>0</v>
      </c>
      <c r="AJ208" s="64">
        <f t="shared" si="41"/>
        <v>70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11</v>
      </c>
      <c r="F210" s="44">
        <f t="shared" si="33"/>
        <v>470</v>
      </c>
      <c r="G210" s="44">
        <f>P!AJ211</f>
        <v>11</v>
      </c>
      <c r="H210" s="44">
        <f>G210*P!AK211</f>
        <v>470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42.727272727272727</v>
      </c>
      <c r="N210" s="46">
        <f t="shared" si="35"/>
        <v>470</v>
      </c>
      <c r="O210" s="46">
        <f t="shared" si="36"/>
        <v>470</v>
      </c>
      <c r="P210" s="47" t="b">
        <f t="shared" si="37"/>
        <v>1</v>
      </c>
      <c r="Q210" s="200" t="str">
        <f t="shared" si="38"/>
        <v>OK</v>
      </c>
      <c r="S210" s="430">
        <f t="shared" si="39"/>
        <v>42.727272727272727</v>
      </c>
      <c r="T210" s="430">
        <f t="shared" si="40"/>
        <v>0</v>
      </c>
      <c r="AJ210" s="64">
        <f t="shared" si="41"/>
        <v>42.727272727272727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5</v>
      </c>
      <c r="F212" s="44">
        <f t="shared" si="33"/>
        <v>300</v>
      </c>
      <c r="G212" s="44">
        <f>P!AJ213</f>
        <v>5</v>
      </c>
      <c r="H212" s="44">
        <f>G212*P!AK213</f>
        <v>300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60</v>
      </c>
      <c r="N212" s="46">
        <f t="shared" si="35"/>
        <v>300</v>
      </c>
      <c r="O212" s="46">
        <f t="shared" si="36"/>
        <v>300</v>
      </c>
      <c r="P212" s="47" t="b">
        <f t="shared" si="37"/>
        <v>1</v>
      </c>
      <c r="Q212" s="200" t="str">
        <f t="shared" si="38"/>
        <v>OK</v>
      </c>
      <c r="S212" s="430">
        <f t="shared" si="39"/>
        <v>60</v>
      </c>
      <c r="T212" s="430">
        <f t="shared" si="40"/>
        <v>0</v>
      </c>
      <c r="AJ212" s="64">
        <f t="shared" si="41"/>
        <v>60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0" t="str">
        <f t="shared" si="38"/>
        <v>×</v>
      </c>
      <c r="S215" s="430">
        <f t="shared" si="39"/>
        <v>80</v>
      </c>
      <c r="T215" s="430">
        <f t="shared" si="40"/>
        <v>0</v>
      </c>
      <c r="AJ215" s="64">
        <f t="shared" si="41"/>
        <v>80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54.099999999999994</v>
      </c>
      <c r="F230" s="44">
        <f t="shared" si="33"/>
        <v>37087.999999999993</v>
      </c>
      <c r="G230" s="44">
        <f>P!AJ231</f>
        <v>54.1</v>
      </c>
      <c r="H230" s="44">
        <f>G230*P!AK231</f>
        <v>37088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685.54528650646944</v>
      </c>
      <c r="N230" s="46">
        <f t="shared" si="35"/>
        <v>37088</v>
      </c>
      <c r="O230" s="46">
        <f t="shared" si="36"/>
        <v>37087.999999999993</v>
      </c>
      <c r="P230" s="47" t="b">
        <f t="shared" si="37"/>
        <v>1</v>
      </c>
      <c r="Q230" s="200" t="str">
        <f t="shared" si="38"/>
        <v>OK</v>
      </c>
      <c r="S230" s="430">
        <f t="shared" si="39"/>
        <v>685.54528650646944</v>
      </c>
      <c r="T230" s="430">
        <f t="shared" si="40"/>
        <v>0</v>
      </c>
      <c r="AJ230" s="64">
        <f t="shared" si="41"/>
        <v>685.54528650646944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41.5</v>
      </c>
      <c r="F231" s="44">
        <f t="shared" si="33"/>
        <v>34552.792665370936</v>
      </c>
      <c r="G231" s="44">
        <f>P!AJ232</f>
        <v>68</v>
      </c>
      <c r="H231" s="44">
        <f>G231*P!AK232</f>
        <v>55000</v>
      </c>
      <c r="I231" s="44">
        <f>S!E230</f>
        <v>17.949999999999989</v>
      </c>
      <c r="J231" s="44">
        <f>I231*S!D230</f>
        <v>16561.747700930882</v>
      </c>
      <c r="K231" s="44">
        <f t="shared" si="34"/>
        <v>44.449999999999989</v>
      </c>
      <c r="L231" s="44">
        <f t="shared" si="43"/>
        <v>37008.955035559942</v>
      </c>
      <c r="M231" s="45">
        <f>IF(ISERR((J231+H231)/(G231+I231)),P!AK232,(J231+H231)/(G231+I231))</f>
        <v>832.59741362339605</v>
      </c>
      <c r="N231" s="46">
        <f t="shared" si="35"/>
        <v>71561.747700930879</v>
      </c>
      <c r="O231" s="46">
        <f t="shared" si="36"/>
        <v>71561.747700930879</v>
      </c>
      <c r="P231" s="47" t="b">
        <f t="shared" si="37"/>
        <v>1</v>
      </c>
      <c r="Q231" s="200" t="str">
        <f t="shared" si="38"/>
        <v>OK</v>
      </c>
      <c r="S231" s="430">
        <f t="shared" si="39"/>
        <v>832.59741362339605</v>
      </c>
      <c r="T231" s="430">
        <f t="shared" si="40"/>
        <v>44.449999999999989</v>
      </c>
      <c r="AJ231" s="64">
        <f t="shared" si="41"/>
        <v>832.59741362339605</v>
      </c>
      <c r="AK231" s="64">
        <f t="shared" si="42"/>
        <v>44.449999999999989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3800</v>
      </c>
      <c r="F232" s="44">
        <f t="shared" si="33"/>
        <v>5320.003645311147</v>
      </c>
      <c r="G232" s="44">
        <f>P!AJ233</f>
        <v>5000</v>
      </c>
      <c r="H232" s="44">
        <f>G232*P!AK233</f>
        <v>7000</v>
      </c>
      <c r="I232" s="44">
        <f>S!E231</f>
        <v>1700</v>
      </c>
      <c r="J232" s="44">
        <f>I232*S!D231</f>
        <v>2380.006427259128</v>
      </c>
      <c r="K232" s="44">
        <f t="shared" si="34"/>
        <v>2900</v>
      </c>
      <c r="L232" s="44">
        <f t="shared" si="43"/>
        <v>4060.002781947981</v>
      </c>
      <c r="M232" s="45">
        <f>IF(ISERR((J232+H232)/(G232+I232)),P!AK233,(J232+H232)/(G232+I232))</f>
        <v>1.4000009592924072</v>
      </c>
      <c r="N232" s="46">
        <f t="shared" si="35"/>
        <v>9380.006427259128</v>
      </c>
      <c r="O232" s="46">
        <f t="shared" si="36"/>
        <v>9380.006427259128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1.4000009592924072</v>
      </c>
      <c r="T232" s="430">
        <f t="shared" si="40"/>
        <v>2900</v>
      </c>
      <c r="AJ232" s="64">
        <f t="shared" si="41"/>
        <v>1.4000009592924072</v>
      </c>
      <c r="AK232" s="64">
        <f t="shared" si="42"/>
        <v>2900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965</v>
      </c>
      <c r="F233" s="44">
        <f t="shared" si="33"/>
        <v>24136.63109221599</v>
      </c>
      <c r="G233" s="44">
        <f>P!AJ234</f>
        <v>882</v>
      </c>
      <c r="H233" s="44">
        <f>G233*P!AK234</f>
        <v>22050</v>
      </c>
      <c r="I233" s="44">
        <f>S!E232</f>
        <v>110</v>
      </c>
      <c r="J233" s="44">
        <f>I233*S!D232</f>
        <v>2761.9565217391305</v>
      </c>
      <c r="K233" s="44">
        <f t="shared" si="34"/>
        <v>27</v>
      </c>
      <c r="L233" s="44">
        <f t="shared" si="43"/>
        <v>675.32542952314168</v>
      </c>
      <c r="M233" s="45">
        <f>IF(ISERR((J233+H233)/(G233+I233)),P!AK234,(J233+H233)/(G233+I233))</f>
        <v>25.012052945301544</v>
      </c>
      <c r="N233" s="46">
        <f t="shared" si="35"/>
        <v>24811.956521739132</v>
      </c>
      <c r="O233" s="46">
        <f t="shared" si="36"/>
        <v>24811.956521739132</v>
      </c>
      <c r="P233" s="47" t="b">
        <f t="shared" si="37"/>
        <v>1</v>
      </c>
      <c r="Q233" s="200" t="str">
        <f t="shared" si="38"/>
        <v>OK</v>
      </c>
      <c r="S233" s="430">
        <f t="shared" si="39"/>
        <v>25.012052945301544</v>
      </c>
      <c r="T233" s="430">
        <f t="shared" si="40"/>
        <v>27</v>
      </c>
      <c r="AJ233" s="64">
        <f t="shared" si="41"/>
        <v>25.012052945301544</v>
      </c>
      <c r="AK233" s="64">
        <f t="shared" si="42"/>
        <v>27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1</v>
      </c>
      <c r="J238" s="44">
        <f>I238*S!D237</f>
        <v>120</v>
      </c>
      <c r="K238" s="44">
        <f t="shared" si="34"/>
        <v>1</v>
      </c>
      <c r="L238" s="44">
        <f t="shared" si="43"/>
        <v>120</v>
      </c>
      <c r="M238" s="45">
        <f>IF(ISERR((J238+H238)/(G238+I238)),P!AK239,(J238+H238)/(G238+I238))</f>
        <v>120</v>
      </c>
      <c r="N238" s="46">
        <f t="shared" si="35"/>
        <v>120</v>
      </c>
      <c r="O238" s="46">
        <f t="shared" si="36"/>
        <v>120</v>
      </c>
      <c r="P238" s="47" t="b">
        <f t="shared" si="37"/>
        <v>1</v>
      </c>
      <c r="Q238" s="200" t="str">
        <f t="shared" si="38"/>
        <v>OK</v>
      </c>
      <c r="S238" s="430">
        <f t="shared" si="39"/>
        <v>120</v>
      </c>
      <c r="T238" s="430">
        <f t="shared" si="40"/>
        <v>1</v>
      </c>
      <c r="AJ238" s="64">
        <f t="shared" si="41"/>
        <v>120</v>
      </c>
      <c r="AK238" s="64">
        <f t="shared" si="42"/>
        <v>1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916</v>
      </c>
      <c r="F244" s="44">
        <f t="shared" si="33"/>
        <v>8785</v>
      </c>
      <c r="G244" s="44">
        <f>P!AJ245</f>
        <v>916</v>
      </c>
      <c r="H244" s="44">
        <f>G244*P!AK245</f>
        <v>8785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9.5906113537117896</v>
      </c>
      <c r="N244" s="46">
        <f t="shared" si="35"/>
        <v>8785</v>
      </c>
      <c r="O244" s="46">
        <f t="shared" si="36"/>
        <v>8785</v>
      </c>
      <c r="P244" s="47" t="b">
        <f t="shared" si="37"/>
        <v>1</v>
      </c>
      <c r="Q244" s="200" t="str">
        <f t="shared" si="38"/>
        <v>OK</v>
      </c>
      <c r="S244" s="430">
        <f t="shared" si="39"/>
        <v>9.5906113537117896</v>
      </c>
      <c r="T244" s="430">
        <f t="shared" si="40"/>
        <v>0</v>
      </c>
      <c r="AJ244" s="64">
        <f t="shared" si="41"/>
        <v>9.5906113537117896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2.25</v>
      </c>
      <c r="F246" s="44">
        <f t="shared" si="33"/>
        <v>787.49978839375569</v>
      </c>
      <c r="G246" s="44">
        <f>P!AJ247</f>
        <v>20</v>
      </c>
      <c r="H246" s="44">
        <f>G246*P!AK247</f>
        <v>7000</v>
      </c>
      <c r="I246" s="44">
        <f>S!E245</f>
        <v>1.75</v>
      </c>
      <c r="J246" s="44">
        <f>I246*S!D245</f>
        <v>612.49795447297151</v>
      </c>
      <c r="K246" s="44">
        <f t="shared" si="34"/>
        <v>19.5</v>
      </c>
      <c r="L246" s="44">
        <f t="shared" si="43"/>
        <v>6824.9981660792155</v>
      </c>
      <c r="M246" s="45">
        <f>IF(ISERR((J246+H246)/(G246+I246)),P!AK247,(J246+H246)/(G246+I246))</f>
        <v>349.9999059527803</v>
      </c>
      <c r="N246" s="46">
        <f t="shared" si="35"/>
        <v>7612.4979544729713</v>
      </c>
      <c r="O246" s="46">
        <f t="shared" si="36"/>
        <v>7612.4979544729713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349.9999059527803</v>
      </c>
      <c r="T246" s="430">
        <f t="shared" si="40"/>
        <v>19.5</v>
      </c>
      <c r="AJ246" s="64">
        <f t="shared" si="41"/>
        <v>349.9999059527803</v>
      </c>
      <c r="AK246" s="64">
        <f t="shared" si="42"/>
        <v>19.5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525</v>
      </c>
      <c r="F247" s="44">
        <f t="shared" si="33"/>
        <v>10500</v>
      </c>
      <c r="G247" s="44">
        <f>P!AJ248</f>
        <v>525</v>
      </c>
      <c r="H247" s="44">
        <f>G247*P!AK248</f>
        <v>10500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10500</v>
      </c>
      <c r="O247" s="46">
        <f t="shared" si="36"/>
        <v>10500</v>
      </c>
      <c r="P247" s="47" t="b">
        <f t="shared" si="37"/>
        <v>1</v>
      </c>
      <c r="Q247" s="200" t="str">
        <f t="shared" si="38"/>
        <v>OK</v>
      </c>
      <c r="S247" s="430">
        <f t="shared" si="39"/>
        <v>20</v>
      </c>
      <c r="T247" s="430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আফলাতুন</v>
      </c>
      <c r="D248" s="21" t="str">
        <f>P!C249</f>
        <v>টাকা</v>
      </c>
      <c r="E248" s="214">
        <f>S!AN247</f>
        <v>24610</v>
      </c>
      <c r="F248" s="214">
        <f t="shared" si="33"/>
        <v>24610</v>
      </c>
      <c r="G248" s="214">
        <f>P!AJ249</f>
        <v>24610</v>
      </c>
      <c r="H248" s="214">
        <f>G248*P!AK249</f>
        <v>24610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24610</v>
      </c>
      <c r="O248" s="293">
        <f t="shared" si="36"/>
        <v>24610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200</v>
      </c>
      <c r="F249" s="44">
        <f t="shared" si="33"/>
        <v>200</v>
      </c>
      <c r="G249" s="44">
        <f>P!AJ250</f>
        <v>200</v>
      </c>
      <c r="H249" s="44">
        <f>G249*P!AK250</f>
        <v>200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200</v>
      </c>
      <c r="O249" s="46">
        <f t="shared" si="36"/>
        <v>200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7100</v>
      </c>
      <c r="F250" s="44">
        <f t="shared" si="33"/>
        <v>7100</v>
      </c>
      <c r="G250" s="44">
        <f>P!AJ251</f>
        <v>7100</v>
      </c>
      <c r="H250" s="44">
        <f>G250*P!AK251</f>
        <v>7100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7100</v>
      </c>
      <c r="O250" s="46">
        <f t="shared" si="36"/>
        <v>7100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1110</v>
      </c>
      <c r="F251" s="44">
        <f t="shared" si="33"/>
        <v>1110</v>
      </c>
      <c r="G251" s="44">
        <f>P!AJ252</f>
        <v>1110</v>
      </c>
      <c r="H251" s="44">
        <f>G251*P!AK252</f>
        <v>1110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1110</v>
      </c>
      <c r="O251" s="46">
        <f t="shared" si="36"/>
        <v>1110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6230</v>
      </c>
      <c r="F252" s="44">
        <f t="shared" si="33"/>
        <v>6230</v>
      </c>
      <c r="G252" s="44">
        <f>P!AJ253</f>
        <v>6230</v>
      </c>
      <c r="H252" s="44">
        <f>G252*P!AK253</f>
        <v>6230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6230</v>
      </c>
      <c r="O252" s="46">
        <f t="shared" si="36"/>
        <v>6230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60400</v>
      </c>
      <c r="F253" s="44">
        <f t="shared" si="33"/>
        <v>60400</v>
      </c>
      <c r="G253" s="44">
        <f>P!AJ254</f>
        <v>60400</v>
      </c>
      <c r="H253" s="44">
        <f>G253*P!AK254</f>
        <v>60400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60400</v>
      </c>
      <c r="O253" s="46">
        <f t="shared" si="36"/>
        <v>60400</v>
      </c>
      <c r="P253" s="47" t="b">
        <f t="shared" si="37"/>
        <v>1</v>
      </c>
      <c r="Q253" s="200" t="str">
        <f t="shared" si="38"/>
        <v>OK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749634.1744106448</v>
      </c>
      <c r="G254" s="141"/>
      <c r="H254" s="140">
        <f>SUM(H4:H253)</f>
        <v>778953</v>
      </c>
      <c r="I254" s="141"/>
      <c r="J254" s="140">
        <f>SUM(J4:J253)</f>
        <v>127662.1226690051</v>
      </c>
      <c r="K254" s="142"/>
      <c r="L254" s="140">
        <f>SUM(L4:L253)</f>
        <v>156980.94825836024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45892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10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15</v>
      </c>
      <c r="E6" s="188">
        <f>P!H8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2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2</v>
      </c>
      <c r="E9" s="188">
        <f>P!H11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0</v>
      </c>
      <c r="E10" s="188">
        <f>P!H12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4</v>
      </c>
      <c r="E13" s="188">
        <f>P!H15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1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4</v>
      </c>
      <c r="E19" s="188">
        <f>P!H21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0.2</v>
      </c>
      <c r="E20" s="188">
        <f>P!H22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0</v>
      </c>
      <c r="E22" s="188">
        <f>P!H24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1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4</v>
      </c>
      <c r="E56" s="188">
        <f>P!H58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1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1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0.1</v>
      </c>
      <c r="E61" s="188">
        <f>P!H63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0.2</v>
      </c>
      <c r="E62" s="188">
        <f>P!H64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</v>
      </c>
      <c r="E63" s="188">
        <f>P!H65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0.05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0.01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0.02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0.01</v>
      </c>
      <c r="E70" s="188">
        <f>P!H72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</v>
      </c>
      <c r="E75" s="188">
        <f>P!H77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0.05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0.5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0</v>
      </c>
      <c r="E87" s="188">
        <f>P!H89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1</v>
      </c>
      <c r="E88" s="188">
        <f>P!H90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40</v>
      </c>
      <c r="E89" s="188">
        <f>P!H91</f>
        <v>40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1</v>
      </c>
      <c r="E95" s="188">
        <f>P!H97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</v>
      </c>
      <c r="E99" s="188">
        <f>P!H101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33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0.97399999999999998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0</v>
      </c>
      <c r="E130" s="188">
        <f>P!H132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0</v>
      </c>
      <c r="E133" s="188">
        <f>P!H135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8</v>
      </c>
      <c r="E150" s="188">
        <f>P!H152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0</v>
      </c>
      <c r="E151" s="188">
        <f>P!H153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0</v>
      </c>
      <c r="E152" s="188">
        <f>P!H154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5</v>
      </c>
      <c r="E153" s="188">
        <f>P!H155</f>
        <v>5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0</v>
      </c>
      <c r="E161" s="188">
        <f>P!H163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3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4</v>
      </c>
      <c r="E178" s="188">
        <f>P!H180</f>
        <v>4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0.5</v>
      </c>
      <c r="E179" s="188">
        <f>P!H181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0.5</v>
      </c>
      <c r="E180" s="188">
        <f>P!H182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0.5</v>
      </c>
      <c r="E181" s="188">
        <f>P!H183</f>
        <v>0.5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8</v>
      </c>
      <c r="E182" s="188">
        <f>P!H184</f>
        <v>8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2</v>
      </c>
      <c r="E183" s="188">
        <f>P!H185</f>
        <v>2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1</v>
      </c>
      <c r="E184" s="188">
        <f>P!H186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0</v>
      </c>
      <c r="E185" s="188">
        <f>P!H187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6</v>
      </c>
      <c r="E187" s="188">
        <f>P!H189</f>
        <v>6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0</v>
      </c>
      <c r="E194" s="188">
        <f>P!H196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0</v>
      </c>
      <c r="E195" s="188">
        <f>P!H197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0.5</v>
      </c>
      <c r="E197" s="188">
        <f>P!H199</f>
        <v>0.5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5</v>
      </c>
      <c r="E206" s="188">
        <f>P!H208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3</v>
      </c>
      <c r="E209" s="188">
        <f>P!H211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0</v>
      </c>
      <c r="E211" s="188">
        <f>P!H213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0</v>
      </c>
      <c r="E214" s="188">
        <f>P!H216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0.5</v>
      </c>
      <c r="E230" s="188">
        <f>P!H232</f>
        <v>68</v>
      </c>
      <c r="F230" s="282" t="str">
        <f t="shared" si="6"/>
        <v>হ্যা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30</v>
      </c>
      <c r="E231" s="188">
        <f>P!H233</f>
        <v>5000</v>
      </c>
      <c r="F231" s="282" t="str">
        <f t="shared" si="6"/>
        <v>হ্যা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30</v>
      </c>
      <c r="E232" s="188">
        <f>P!H234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83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S!L247</f>
        <v>0</v>
      </c>
      <c r="E247" s="188">
        <f>P!H249</f>
        <v>180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140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2800</v>
      </c>
      <c r="F252" s="326"/>
      <c r="G252" s="303" t="str">
        <f t="shared" si="7"/>
        <v>++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45893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2</v>
      </c>
      <c r="E5" s="188">
        <f>P!J7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6</v>
      </c>
      <c r="E6" s="188">
        <f>P!J8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3</v>
      </c>
      <c r="E9" s="188">
        <f>P!J11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0</v>
      </c>
      <c r="E12" s="188">
        <f>P!J14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9</v>
      </c>
      <c r="E13" s="188">
        <f>P!J15</f>
        <v>10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0.5</v>
      </c>
      <c r="E14" s="188">
        <f>P!J16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0</v>
      </c>
      <c r="E17" s="188">
        <f>P!J19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12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0.5</v>
      </c>
      <c r="E20" s="188">
        <f>P!J22</f>
        <v>0.5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0</v>
      </c>
      <c r="E21" s="188">
        <f>P!J23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60</v>
      </c>
      <c r="E22" s="188">
        <f>P!J24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0</v>
      </c>
      <c r="E25" s="188">
        <f>P!J27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</v>
      </c>
      <c r="E29" s="188">
        <f>P!J31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</v>
      </c>
      <c r="E30" s="188">
        <f>P!J32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2</v>
      </c>
      <c r="E34" s="188">
        <f>P!J36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0</v>
      </c>
      <c r="E39" s="188">
        <f>P!J41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0</v>
      </c>
      <c r="E50" s="188">
        <f>P!J52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0</v>
      </c>
      <c r="E51" s="188">
        <f>P!J53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0</v>
      </c>
      <c r="E54" s="188">
        <f>P!J56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0</v>
      </c>
      <c r="E55" s="188">
        <f>P!J57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8</v>
      </c>
      <c r="E56" s="188">
        <f>P!J58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0</v>
      </c>
      <c r="E57" s="188">
        <f>P!J59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2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0</v>
      </c>
      <c r="E59" s="188">
        <f>P!J61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0.2</v>
      </c>
      <c r="E61" s="188">
        <f>P!J63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0.3</v>
      </c>
      <c r="E62" s="188">
        <f>P!J64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</v>
      </c>
      <c r="E63" s="188">
        <f>P!J65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0.1</v>
      </c>
      <c r="E65" s="188">
        <f>P!J67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0</v>
      </c>
      <c r="E66" s="188">
        <f>P!J68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0</v>
      </c>
      <c r="E67" s="188">
        <f>P!J69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0.02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0.05</v>
      </c>
      <c r="E69" s="188">
        <f>P!J71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0.01</v>
      </c>
      <c r="E70" s="188">
        <f>P!J72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0</v>
      </c>
      <c r="E71" s="188">
        <f>P!J73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0</v>
      </c>
      <c r="E72" s="188">
        <f>P!J74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0</v>
      </c>
      <c r="E73" s="188">
        <f>P!J75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0.25</v>
      </c>
      <c r="E75" s="188">
        <f>P!J77</f>
        <v>1</v>
      </c>
      <c r="F75" s="282" t="str">
        <f t="shared" si="2"/>
        <v>হ্যা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</v>
      </c>
      <c r="E77" s="188">
        <f>P!J79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3.5</v>
      </c>
      <c r="E80" s="188">
        <f>P!J82</f>
        <v>3.5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</v>
      </c>
      <c r="E84" s="188">
        <f>P!J86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</v>
      </c>
      <c r="E86" s="188">
        <f>P!J88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4</v>
      </c>
      <c r="E87" s="188">
        <f>P!J89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2</v>
      </c>
      <c r="E88" s="188">
        <f>P!J90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</v>
      </c>
      <c r="E89" s="188">
        <f>P!J91</f>
        <v>80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1</v>
      </c>
      <c r="E92" s="188">
        <f>P!J94</f>
        <v>1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2</v>
      </c>
      <c r="E95" s="188">
        <f>P!J97</f>
        <v>2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0</v>
      </c>
      <c r="E99" s="188">
        <f>P!J101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0</v>
      </c>
      <c r="E103" s="188">
        <f>P!J105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6</v>
      </c>
      <c r="E104" s="188">
        <f>P!J106</f>
        <v>6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0</v>
      </c>
      <c r="E106" s="188">
        <f>P!J108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0</v>
      </c>
      <c r="E107" s="188">
        <f>P!J109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1</v>
      </c>
      <c r="E109" s="188">
        <f>P!J111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1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130</v>
      </c>
      <c r="E123" s="188">
        <f>P!J125</f>
        <v>1.6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30</v>
      </c>
      <c r="E124" s="188">
        <f>P!J126</f>
        <v>125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0</v>
      </c>
      <c r="E126" s="188">
        <f>P!J128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8</v>
      </c>
      <c r="E130" s="188">
        <f>P!J132</f>
        <v>4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8</v>
      </c>
      <c r="E133" s="188">
        <f>P!J135</f>
        <v>8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0</v>
      </c>
      <c r="E141" s="188">
        <f>P!J143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0</v>
      </c>
      <c r="E143" s="188">
        <f>P!J145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0</v>
      </c>
      <c r="E144" s="188">
        <f>P!J146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0</v>
      </c>
      <c r="E145" s="188">
        <f>P!J147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22</v>
      </c>
      <c r="E150" s="188">
        <f>P!J152</f>
        <v>22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2.5</v>
      </c>
      <c r="E152" s="188">
        <f>P!J154</f>
        <v>2.6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0</v>
      </c>
      <c r="E153" s="188">
        <f>P!J155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5</v>
      </c>
      <c r="E154" s="188">
        <f>P!J156</f>
        <v>5.5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3</v>
      </c>
      <c r="E160" s="188">
        <f>P!J162</f>
        <v>3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2</v>
      </c>
      <c r="E177" s="188">
        <f>P!J179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7</v>
      </c>
      <c r="E178" s="188">
        <f>P!J180</f>
        <v>7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0.5</v>
      </c>
      <c r="E179" s="188">
        <f>P!J181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0.5</v>
      </c>
      <c r="E180" s="188">
        <f>P!J182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</v>
      </c>
      <c r="E181" s="188">
        <f>P!J183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20</v>
      </c>
      <c r="E182" s="188">
        <f>P!J184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4</v>
      </c>
      <c r="E183" s="188">
        <f>P!J185</f>
        <v>4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1</v>
      </c>
      <c r="E184" s="188">
        <f>P!J186</f>
        <v>2</v>
      </c>
      <c r="F184" s="282" t="str">
        <f t="shared" si="4"/>
        <v>হ্যা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0</v>
      </c>
      <c r="E188" s="188">
        <f>P!J190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10</v>
      </c>
      <c r="E191" s="188">
        <f>P!J193</f>
        <v>10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15</v>
      </c>
      <c r="E194" s="188">
        <f>P!J196</f>
        <v>16.5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0</v>
      </c>
      <c r="E195" s="188">
        <f>P!J197</f>
        <v>1.3</v>
      </c>
      <c r="F195" s="282" t="str">
        <f t="shared" si="4"/>
        <v>নাই</v>
      </c>
      <c r="G195" s="303" t="str">
        <f t="shared" si="5"/>
        <v>++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0.5</v>
      </c>
      <c r="E198" s="188">
        <f>P!J200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3</v>
      </c>
      <c r="E203" s="188">
        <f>P!J205</f>
        <v>3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0</v>
      </c>
      <c r="E206" s="188">
        <f>P!J208</f>
        <v>1</v>
      </c>
      <c r="F206" s="282" t="str">
        <f t="shared" si="6"/>
        <v>নাই</v>
      </c>
      <c r="G206" s="303" t="str">
        <f t="shared" si="7"/>
        <v>++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0</v>
      </c>
      <c r="E207" s="188">
        <f>P!J209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0</v>
      </c>
      <c r="E214" s="188">
        <f>P!J216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62</v>
      </c>
      <c r="E229" s="188">
        <f>P!J231</f>
        <v>4.7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3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157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62</v>
      </c>
      <c r="E232" s="188">
        <f>P!J234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0</v>
      </c>
      <c r="E233" s="188">
        <f>P!J235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>
      <c r="A247" s="282">
        <f>P!A249</f>
        <v>245</v>
      </c>
      <c r="B247" s="290" t="str">
        <f>P!B249</f>
        <v>বিবিধ ( আফলাতুন</v>
      </c>
      <c r="C247" s="188" t="str">
        <f>P!C249</f>
        <v>টাকা</v>
      </c>
      <c r="D247" s="188">
        <f>S!N247</f>
        <v>0</v>
      </c>
      <c r="E247" s="188">
        <f>P!J249</f>
        <v>820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500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5300</v>
      </c>
      <c r="F252" s="282"/>
      <c r="G252" s="303" t="str">
        <f t="shared" si="7"/>
        <v>++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45894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20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20</v>
      </c>
      <c r="E6" s="188">
        <f>P!L8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4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4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0.5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12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0.5</v>
      </c>
      <c r="E20" s="188">
        <f>P!L22</f>
        <v>0.5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35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</v>
      </c>
      <c r="E36" s="188">
        <f>P!L38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8</v>
      </c>
      <c r="E56" s="188">
        <f>P!L58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2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0.3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0.5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0.1</v>
      </c>
      <c r="E63" s="188">
        <f>P!L65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0.03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0.1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0.02</v>
      </c>
      <c r="E70" s="188">
        <f>P!L72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0</v>
      </c>
      <c r="E71" s="188">
        <f>P!L73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0.5</v>
      </c>
      <c r="E80" s="188">
        <f>P!L82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3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2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130</v>
      </c>
      <c r="E89" s="188">
        <f>P!L91</f>
        <v>120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2</v>
      </c>
      <c r="E95" s="188">
        <f>P!L97</f>
        <v>2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0.1</v>
      </c>
      <c r="E99" s="188">
        <f>P!L101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2</v>
      </c>
      <c r="E100" s="188">
        <f>P!L102</f>
        <v>2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30</v>
      </c>
      <c r="E124" s="188">
        <f>P!L126</f>
        <v>23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5</v>
      </c>
      <c r="E126" s="188">
        <f>P!L128</f>
        <v>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12</v>
      </c>
      <c r="E136" s="188">
        <f>P!L138</f>
        <v>3.7</v>
      </c>
      <c r="F136" s="282" t="str">
        <f t="shared" si="4"/>
        <v>হ্যা</v>
      </c>
      <c r="G136" s="303" t="str">
        <f t="shared" si="5"/>
        <v>--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8</v>
      </c>
      <c r="E150" s="188">
        <f>P!L152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35</v>
      </c>
      <c r="E151" s="188">
        <f>P!L153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0</v>
      </c>
      <c r="E153" s="188">
        <f>P!L155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8</v>
      </c>
      <c r="E168" s="188">
        <f>P!L170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2</v>
      </c>
      <c r="E177" s="188">
        <f>P!L179</f>
        <v>2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10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24</v>
      </c>
      <c r="E182" s="188">
        <f>P!L184</f>
        <v>24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1</v>
      </c>
      <c r="E184" s="188">
        <f>P!L186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0.5</v>
      </c>
      <c r="E185" s="188">
        <f>P!L187</f>
        <v>0.5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0</v>
      </c>
      <c r="E193" s="188">
        <f>P!L195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3</v>
      </c>
      <c r="E194" s="188">
        <f>P!L196</f>
        <v>3.3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0</v>
      </c>
      <c r="E195" s="188">
        <f>P!L197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5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2</v>
      </c>
      <c r="E205" s="188">
        <f>P!L207</f>
        <v>2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20</v>
      </c>
      <c r="E206" s="188">
        <f>P!L208</f>
        <v>20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2.5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132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62</v>
      </c>
      <c r="E232" s="188">
        <f>P!L234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141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</v>
      </c>
      <c r="E245" s="188">
        <f>P!L247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S!P247</f>
        <v>0</v>
      </c>
      <c r="E247" s="188">
        <f>P!L249</f>
        <v>2780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210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5100</v>
      </c>
      <c r="F252" s="282"/>
      <c r="G252" s="303" t="str">
        <f t="shared" si="7"/>
        <v>++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45895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27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1.5</v>
      </c>
      <c r="E6" s="188">
        <f>P!N8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5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7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17</v>
      </c>
      <c r="E13" s="188">
        <f>P!N15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0.5</v>
      </c>
      <c r="E14" s="188">
        <f>P!N16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3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0</v>
      </c>
      <c r="E19" s="188">
        <f>P!N21</f>
        <v>63</v>
      </c>
      <c r="F19" s="282" t="str">
        <f t="shared" si="0"/>
        <v>নাই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</v>
      </c>
      <c r="E20" s="188">
        <f>P!N22</f>
        <v>2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1E-3</v>
      </c>
      <c r="E29" s="188">
        <f>P!N31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4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200</v>
      </c>
      <c r="E54" s="188">
        <f>P!N56</f>
        <v>200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200</v>
      </c>
      <c r="E55" s="188">
        <f>P!N57</f>
        <v>200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8</v>
      </c>
      <c r="E56" s="188">
        <f>P!N58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2</v>
      </c>
      <c r="E58" s="188">
        <f>P!N60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2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0.5</v>
      </c>
      <c r="E61" s="188">
        <f>P!N63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0.5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0.1</v>
      </c>
      <c r="E63" s="188">
        <f>P!N65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 t="str">
        <f>S!R64</f>
        <v xml:space="preserve"> </v>
      </c>
      <c r="E64" s="188">
        <f>P!N66</f>
        <v>0</v>
      </c>
      <c r="F64" s="282" t="str">
        <f t="shared" si="0"/>
        <v>হ্যা</v>
      </c>
      <c r="G64" s="303" t="e">
        <f t="shared" si="1"/>
        <v>#VALUE!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0.2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1</v>
      </c>
      <c r="E66" s="188">
        <f>P!N68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1</v>
      </c>
      <c r="E67" s="188">
        <f>P!N69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0.05</v>
      </c>
      <c r="E68" s="188">
        <f>P!N70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0.1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0.02</v>
      </c>
      <c r="E70" s="188">
        <f>P!N72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3</v>
      </c>
      <c r="E71" s="188">
        <f>P!N73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0.2</v>
      </c>
      <c r="E72" s="188">
        <f>P!N74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0.5</v>
      </c>
      <c r="E75" s="188">
        <f>P!N77</f>
        <v>0.4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0.1</v>
      </c>
      <c r="E78" s="188">
        <f>P!N80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2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0.05</v>
      </c>
      <c r="E86" s="188">
        <f>P!N88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8</v>
      </c>
      <c r="E87" s="188">
        <f>P!N89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4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150</v>
      </c>
      <c r="E89" s="188">
        <f>P!N91</f>
        <v>150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1</v>
      </c>
      <c r="E92" s="188">
        <f>P!N94</f>
        <v>1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4</v>
      </c>
      <c r="E95" s="188">
        <f>P!N97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1</v>
      </c>
      <c r="E98" s="188">
        <f>P!N100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2</v>
      </c>
      <c r="E109" s="188">
        <f>P!N111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150</v>
      </c>
      <c r="E123" s="188">
        <f>P!N125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110</v>
      </c>
      <c r="E124" s="188">
        <f>P!N126</f>
        <v>144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14</v>
      </c>
      <c r="E132" s="188">
        <f>P!N134</f>
        <v>14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1</v>
      </c>
      <c r="E143" s="188">
        <f>P!N145</f>
        <v>1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20</v>
      </c>
      <c r="E147" s="188">
        <f>P!N149</f>
        <v>20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0</v>
      </c>
      <c r="E150" s="188">
        <f>P!N152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3.5</v>
      </c>
      <c r="E152" s="188">
        <f>P!N154</f>
        <v>3.6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0</v>
      </c>
      <c r="E154" s="188">
        <f>P!N156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10</v>
      </c>
      <c r="E169" s="188">
        <f>P!N171</f>
        <v>10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15</v>
      </c>
      <c r="E177" s="188">
        <f>P!N179</f>
        <v>15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10</v>
      </c>
      <c r="E178" s="188">
        <f>P!N180</f>
        <v>13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1.5</v>
      </c>
      <c r="E179" s="188">
        <f>P!N181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1</v>
      </c>
      <c r="E180" s="188">
        <f>P!N182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2</v>
      </c>
      <c r="E181" s="188">
        <f>P!N183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32</v>
      </c>
      <c r="E182" s="188">
        <f>P!N184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5</v>
      </c>
      <c r="E183" s="188">
        <f>P!N185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2</v>
      </c>
      <c r="E184" s="188">
        <f>P!N186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25</v>
      </c>
      <c r="E187" s="188">
        <f>P!N189</f>
        <v>25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0</v>
      </c>
      <c r="E190" s="188">
        <f>P!N192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8</v>
      </c>
      <c r="E193" s="188">
        <f>P!N195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3</v>
      </c>
      <c r="E195" s="188">
        <f>P!N197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2</v>
      </c>
      <c r="E197" s="188">
        <f>P!N199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1</v>
      </c>
      <c r="F198" s="282" t="str">
        <f t="shared" si="6"/>
        <v>হ্যা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0</v>
      </c>
      <c r="E206" s="188">
        <f>P!N208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5</v>
      </c>
      <c r="E209" s="188">
        <f>P!N211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3</v>
      </c>
      <c r="E214" s="188">
        <f>P!N216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72</v>
      </c>
      <c r="E229" s="188">
        <f>P!N231</f>
        <v>5.3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5.5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292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254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1.5</v>
      </c>
      <c r="E245" s="188">
        <f>P!N247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S!R247</f>
        <v>0</v>
      </c>
      <c r="E247" s="188">
        <f>P!N249</f>
        <v>1850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610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6700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45896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 t="str">
        <f>S!T3</f>
        <v xml:space="preserve">                                             </v>
      </c>
      <c r="E3" s="188">
        <f>P!P5</f>
        <v>0</v>
      </c>
      <c r="F3" s="282" t="str">
        <f>IF(AND(D3=0,E3&lt;&gt;0),"নাই","হ্যা")</f>
        <v>হ্যা</v>
      </c>
      <c r="G3" s="303" t="e">
        <f>IF(D3 = E3, "OK", IF((D3 - E3) &lt; 0, "++", "--"))</f>
        <v>#VALUE!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25</v>
      </c>
      <c r="E5" s="188">
        <f>P!P7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4</v>
      </c>
      <c r="E8" s="188">
        <f>P!P10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6</v>
      </c>
      <c r="E10" s="188">
        <f>P!P12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17</v>
      </c>
      <c r="E13" s="188">
        <f>P!P15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0.3</v>
      </c>
      <c r="E14" s="188">
        <f>P!P16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3</v>
      </c>
      <c r="E15" s="188">
        <f>P!P17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18</v>
      </c>
      <c r="E19" s="188">
        <f>P!P21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0.5</v>
      </c>
      <c r="E20" s="188">
        <f>P!P22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80</v>
      </c>
      <c r="E22" s="188">
        <f>P!P24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3</v>
      </c>
      <c r="E34" s="188">
        <f>P!P36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5</v>
      </c>
      <c r="E39" s="188">
        <f>P!P41</f>
        <v>0</v>
      </c>
      <c r="F39" s="282" t="str">
        <f t="shared" si="0"/>
        <v>হ্যা</v>
      </c>
      <c r="G39" s="303" t="str">
        <f t="shared" si="1"/>
        <v>--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5</v>
      </c>
      <c r="F40" s="282" t="str">
        <f t="shared" si="0"/>
        <v>নাই</v>
      </c>
      <c r="G40" s="303" t="str">
        <f t="shared" si="1"/>
        <v>++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8</v>
      </c>
      <c r="E56" s="188">
        <f>P!P58</f>
        <v>5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2</v>
      </c>
      <c r="E58" s="188">
        <f>P!P60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2</v>
      </c>
      <c r="E60" s="188">
        <f>P!P62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0.4</v>
      </c>
      <c r="E61" s="188">
        <f>P!P63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0.5</v>
      </c>
      <c r="E62" s="188">
        <f>P!P64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0.2</v>
      </c>
      <c r="E65" s="188">
        <f>P!P67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0.05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0.1</v>
      </c>
      <c r="E69" s="188">
        <f>P!P71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0.02</v>
      </c>
      <c r="E70" s="188">
        <f>P!P72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0.2</v>
      </c>
      <c r="F75" s="282" t="str">
        <f t="shared" si="2"/>
        <v>নাই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0.1</v>
      </c>
      <c r="E78" s="188">
        <f>P!P80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1</v>
      </c>
      <c r="E80" s="188">
        <f>P!P82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4</v>
      </c>
      <c r="E87" s="188">
        <f>P!P89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2</v>
      </c>
      <c r="E88" s="188">
        <f>P!P90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200</v>
      </c>
      <c r="E89" s="188">
        <f>P!P91</f>
        <v>210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3</v>
      </c>
      <c r="E95" s="188">
        <f>P!P97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1</v>
      </c>
      <c r="E109" s="188">
        <f>P!P111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30</v>
      </c>
      <c r="E124" s="188">
        <f>P!P126</f>
        <v>32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40</v>
      </c>
      <c r="E129" s="188">
        <f>P!P131</f>
        <v>8.1999999999999993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10</v>
      </c>
      <c r="E130" s="188">
        <f>P!P132</f>
        <v>8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32</v>
      </c>
      <c r="E150" s="188">
        <f>P!P152</f>
        <v>32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3</v>
      </c>
      <c r="E152" s="188">
        <f>P!P154</f>
        <v>3.3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15</v>
      </c>
      <c r="E153" s="188">
        <f>P!P155</f>
        <v>15.4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2</v>
      </c>
      <c r="E161" s="188">
        <f>P!P163</f>
        <v>2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12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8</v>
      </c>
      <c r="E178" s="188">
        <f>P!P180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1</v>
      </c>
      <c r="E179" s="188">
        <f>P!P181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1</v>
      </c>
      <c r="E180" s="188">
        <f>P!P182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2</v>
      </c>
      <c r="E181" s="188">
        <f>P!P183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32</v>
      </c>
      <c r="E182" s="188">
        <f>P!P184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5</v>
      </c>
      <c r="E183" s="188">
        <f>P!P185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2.5</v>
      </c>
      <c r="E184" s="188">
        <f>P!P186</f>
        <v>2.5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5</v>
      </c>
      <c r="E185" s="188">
        <f>P!P187</f>
        <v>5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24</v>
      </c>
      <c r="E194" s="188">
        <f>P!P196</f>
        <v>5.3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3</v>
      </c>
      <c r="E195" s="188">
        <f>P!P197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2</v>
      </c>
      <c r="E197" s="188">
        <f>P!P199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0.5</v>
      </c>
      <c r="E198" s="188">
        <f>P!P200</f>
        <v>0.7</v>
      </c>
      <c r="F198" s="282" t="str">
        <f t="shared" si="6"/>
        <v>হ্যা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5</v>
      </c>
      <c r="E211" s="188">
        <f>P!P213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4</v>
      </c>
      <c r="E214" s="188">
        <f>P!P216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5</v>
      </c>
      <c r="E230" s="188">
        <f>P!P232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264</v>
      </c>
      <c r="E231" s="188">
        <f>P!P233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104</v>
      </c>
      <c r="E232" s="188">
        <f>P!P234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271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600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6700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45897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15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22</v>
      </c>
      <c r="E6" s="188">
        <f>P!R8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5</v>
      </c>
      <c r="E9" s="188">
        <f>P!R11</f>
        <v>30</v>
      </c>
      <c r="F9" s="282" t="str">
        <f t="shared" si="0"/>
        <v>হ্যা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0</v>
      </c>
      <c r="E10" s="188">
        <f>P!R12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25</v>
      </c>
      <c r="E13" s="188">
        <f>P!R15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0.5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3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20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1</v>
      </c>
      <c r="E20" s="188">
        <f>P!R22</f>
        <v>1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1</v>
      </c>
      <c r="E21" s="188">
        <f>P!R23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185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4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8</v>
      </c>
      <c r="E56" s="188">
        <f>P!R58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0.56000000000000005</v>
      </c>
      <c r="E61" s="188">
        <f>P!R63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0.6</v>
      </c>
      <c r="E62" s="188">
        <f>P!R64</f>
        <v>1</v>
      </c>
      <c r="F62" s="282" t="str">
        <f t="shared" si="0"/>
        <v>হ্যা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0.1</v>
      </c>
      <c r="E63" s="188">
        <f>P!R65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0.2</v>
      </c>
      <c r="E65" s="188">
        <f>P!R67</f>
        <v>0.2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1</v>
      </c>
      <c r="E66" s="188">
        <f>P!R68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1</v>
      </c>
      <c r="E67" s="188">
        <f>P!R69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0.05</v>
      </c>
      <c r="E68" s="188">
        <f>P!R70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0.1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0.02</v>
      </c>
      <c r="E70" s="188">
        <f>P!R72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2</v>
      </c>
      <c r="E71" s="188">
        <f>P!R73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0.4</v>
      </c>
      <c r="E72" s="188">
        <f>P!R74</f>
        <v>0.4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0.4</v>
      </c>
      <c r="E73" s="188">
        <f>P!R75</f>
        <v>0.4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0.4</v>
      </c>
      <c r="E75" s="188">
        <f>P!R77</f>
        <v>0.8</v>
      </c>
      <c r="F75" s="282" t="str">
        <f t="shared" si="2"/>
        <v>হ্যা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0.02</v>
      </c>
      <c r="E77" s="188">
        <f>P!R79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1</v>
      </c>
      <c r="E80" s="188">
        <f>P!R82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0.05</v>
      </c>
      <c r="E86" s="188">
        <f>P!R88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10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1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180</v>
      </c>
      <c r="E89" s="188">
        <f>P!R91</f>
        <v>180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4</v>
      </c>
      <c r="E95" s="188">
        <f>P!R97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0.5</v>
      </c>
      <c r="E99" s="188">
        <f>P!R101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10</v>
      </c>
      <c r="E104" s="188">
        <f>P!R106</f>
        <v>5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56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130</v>
      </c>
      <c r="E123" s="188">
        <f>P!R125</f>
        <v>4.0999999999999996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110</v>
      </c>
      <c r="E124" s="188">
        <f>P!R126</f>
        <v>103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14</v>
      </c>
      <c r="E126" s="188">
        <f>P!R128</f>
        <v>14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0</v>
      </c>
      <c r="E129" s="188">
        <f>P!R131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74</v>
      </c>
      <c r="E141" s="188">
        <f>P!R143</f>
        <v>74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12</v>
      </c>
      <c r="E143" s="188">
        <f>P!R145</f>
        <v>12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2.5</v>
      </c>
      <c r="E145" s="188">
        <f>P!R147</f>
        <v>2.5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8</v>
      </c>
      <c r="E150" s="188">
        <f>P!R152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0</v>
      </c>
      <c r="E151" s="188">
        <f>P!R153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3</v>
      </c>
      <c r="E152" s="188">
        <f>P!R154</f>
        <v>3.3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19</v>
      </c>
      <c r="E153" s="188">
        <f>P!R155</f>
        <v>19.399999999999999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0</v>
      </c>
      <c r="E168" s="188">
        <f>P!R170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8</v>
      </c>
      <c r="E177" s="188">
        <f>P!R179</f>
        <v>8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13</v>
      </c>
      <c r="E178" s="188">
        <f>P!R180</f>
        <v>18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1.5</v>
      </c>
      <c r="E179" s="188">
        <f>P!R181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1</v>
      </c>
      <c r="E180" s="188">
        <f>P!R182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2</v>
      </c>
      <c r="E181" s="188">
        <f>P!R183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32</v>
      </c>
      <c r="E182" s="188">
        <f>P!R184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3</v>
      </c>
      <c r="E184" s="188">
        <f>P!R186</f>
        <v>3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10</v>
      </c>
      <c r="E194" s="188">
        <f>P!R196</f>
        <v>9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10</v>
      </c>
      <c r="E195" s="188">
        <f>P!R197</f>
        <v>10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1</v>
      </c>
      <c r="E197" s="188">
        <f>P!R199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7</v>
      </c>
      <c r="E206" s="188">
        <f>P!R208</f>
        <v>7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5</v>
      </c>
      <c r="E207" s="188">
        <f>P!R209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0</v>
      </c>
      <c r="E210" s="188">
        <f>P!R212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5</v>
      </c>
      <c r="E214" s="188">
        <f>P!R216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5.5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289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30</v>
      </c>
      <c r="E232" s="188">
        <f>P!R234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108</v>
      </c>
      <c r="E233" s="188">
        <f>P!R235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idden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S!V247</f>
        <v>0</v>
      </c>
      <c r="E247" s="188">
        <f>P!R249</f>
        <v>5370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670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6600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45898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10</v>
      </c>
      <c r="E5" s="188">
        <f>P!T7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37</v>
      </c>
      <c r="E6" s="188">
        <f>P!T8</f>
        <v>50</v>
      </c>
      <c r="F6" s="282" t="str">
        <f t="shared" si="0"/>
        <v>হ্যা</v>
      </c>
      <c r="G6" s="303" t="str">
        <f t="shared" si="1"/>
        <v>++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5</v>
      </c>
      <c r="E8" s="188">
        <f>P!T10</f>
        <v>30</v>
      </c>
      <c r="F8" s="282" t="str">
        <f t="shared" si="0"/>
        <v>হ্যা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2</v>
      </c>
      <c r="E10" s="188">
        <f>P!T12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40</v>
      </c>
      <c r="E13" s="188">
        <f>P!T15</f>
        <v>40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3</v>
      </c>
      <c r="E14" s="188">
        <f>P!T16</f>
        <v>3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8</v>
      </c>
      <c r="E15" s="188">
        <f>P!T17</f>
        <v>25</v>
      </c>
      <c r="F15" s="282" t="str">
        <f t="shared" si="0"/>
        <v>হ্যা</v>
      </c>
      <c r="G15" s="303" t="str">
        <f t="shared" si="1"/>
        <v>++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0.5</v>
      </c>
      <c r="E17" s="188">
        <f>P!T19</f>
        <v>0.45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22</v>
      </c>
      <c r="E19" s="188">
        <f>P!T21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3</v>
      </c>
      <c r="E20" s="188">
        <f>P!T22</f>
        <v>3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3</v>
      </c>
      <c r="E21" s="188">
        <f>P!T23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460</v>
      </c>
      <c r="E22" s="188">
        <f>P!T24</f>
        <v>720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2E-3</v>
      </c>
      <c r="E29" s="188">
        <f>P!T31</f>
        <v>2E-3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0.1</v>
      </c>
      <c r="E30" s="188">
        <f>P!T32</f>
        <v>0.1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2</v>
      </c>
      <c r="E31" s="188">
        <f>P!T33</f>
        <v>2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6</v>
      </c>
      <c r="E34" s="188">
        <f>P!T36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4</v>
      </c>
      <c r="E35" s="188">
        <f>P!T37</f>
        <v>4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1</v>
      </c>
      <c r="E36" s="188">
        <f>P!T38</f>
        <v>1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2</v>
      </c>
      <c r="E39" s="188">
        <f>P!T41</f>
        <v>2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2</v>
      </c>
      <c r="E40" s="188">
        <f>P!T42</f>
        <v>2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15</v>
      </c>
      <c r="E41" s="188">
        <f>P!T43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15</v>
      </c>
      <c r="E45" s="188">
        <f>P!T47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4</v>
      </c>
      <c r="E50" s="188">
        <f>P!T52</f>
        <v>4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1</v>
      </c>
      <c r="E51" s="188">
        <f>P!T53</f>
        <v>1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20</v>
      </c>
      <c r="E56" s="188">
        <f>P!T58</f>
        <v>20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5</v>
      </c>
      <c r="E58" s="188">
        <f>P!T60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1</v>
      </c>
      <c r="E59" s="188">
        <f>P!T61</f>
        <v>0</v>
      </c>
      <c r="F59" s="282" t="str">
        <f t="shared" si="0"/>
        <v>হ্যা</v>
      </c>
      <c r="G59" s="303" t="str">
        <f t="shared" si="1"/>
        <v>--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5</v>
      </c>
      <c r="E60" s="188">
        <f>P!T62</f>
        <v>5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0.5</v>
      </c>
      <c r="E61" s="188">
        <f>P!T63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1</v>
      </c>
      <c r="E62" s="188">
        <f>P!T64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0.1</v>
      </c>
      <c r="E63" s="188">
        <f>P!T65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0.3</v>
      </c>
      <c r="E65" s="188">
        <f>P!T67</f>
        <v>0.3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4</v>
      </c>
      <c r="E66" s="188">
        <f>P!T68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4</v>
      </c>
      <c r="E67" s="188">
        <f>P!T69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0.1</v>
      </c>
      <c r="E68" s="188">
        <f>P!T70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0.5</v>
      </c>
      <c r="E69" s="188">
        <f>P!T71</f>
        <v>0.5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0.05</v>
      </c>
      <c r="E70" s="188">
        <f>P!T72</f>
        <v>0.05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6</v>
      </c>
      <c r="E71" s="188">
        <f>P!T73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1</v>
      </c>
      <c r="E72" s="188">
        <f>P!T74</f>
        <v>1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1</v>
      </c>
      <c r="E73" s="188">
        <f>P!T75</f>
        <v>1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2.5</v>
      </c>
      <c r="E75" s="188">
        <f>P!T77</f>
        <v>2.25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0.1</v>
      </c>
      <c r="E77" s="188">
        <f>P!T79</f>
        <v>0.1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0.1</v>
      </c>
      <c r="E78" s="188">
        <f>P!T80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0.05</v>
      </c>
      <c r="E79" s="188">
        <f>P!T81</f>
        <v>0</v>
      </c>
      <c r="F79" s="282" t="str">
        <f t="shared" si="2"/>
        <v>হ্যা</v>
      </c>
      <c r="G79" s="303" t="str">
        <f t="shared" si="3"/>
        <v>--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2</v>
      </c>
      <c r="E80" s="188">
        <f>P!T82</f>
        <v>2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0.1</v>
      </c>
      <c r="E86" s="188">
        <f>P!T88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14</v>
      </c>
      <c r="E87" s="188">
        <f>P!T89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2</v>
      </c>
      <c r="E88" s="188">
        <f>P!T90</f>
        <v>20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300</v>
      </c>
      <c r="E89" s="188">
        <f>P!T91</f>
        <v>300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2</v>
      </c>
      <c r="E95" s="188">
        <f>P!T97</f>
        <v>2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0.5</v>
      </c>
      <c r="E96" s="188">
        <f>P!T98</f>
        <v>0</v>
      </c>
      <c r="F96" s="282" t="str">
        <f t="shared" si="2"/>
        <v>হ্যা</v>
      </c>
      <c r="G96" s="303" t="str">
        <f t="shared" si="3"/>
        <v>--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0.5</v>
      </c>
      <c r="E97" s="188">
        <f>P!T99</f>
        <v>0.5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1</v>
      </c>
      <c r="E109" s="188">
        <f>P!T111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7</v>
      </c>
      <c r="E120" s="188">
        <f>P!T122</f>
        <v>7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30</v>
      </c>
      <c r="E124" s="188">
        <f>P!T126</f>
        <v>15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220</v>
      </c>
      <c r="E141" s="188">
        <f>P!T143</f>
        <v>220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40</v>
      </c>
      <c r="E143" s="188">
        <f>P!T145</f>
        <v>40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4.5</v>
      </c>
      <c r="E146" s="188">
        <f>P!T148</f>
        <v>4.5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67</v>
      </c>
      <c r="E150" s="188">
        <f>P!T152</f>
        <v>67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10</v>
      </c>
      <c r="E152" s="188">
        <f>P!T154</f>
        <v>10.3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5</v>
      </c>
      <c r="E153" s="188">
        <f>P!T155</f>
        <v>5.5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20</v>
      </c>
      <c r="E177" s="188">
        <f>P!T179</f>
        <v>20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20</v>
      </c>
      <c r="E178" s="188">
        <f>P!T180</f>
        <v>35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3</v>
      </c>
      <c r="E179" s="188">
        <f>P!T181</f>
        <v>3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2</v>
      </c>
      <c r="E180" s="188">
        <f>P!T182</f>
        <v>2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3</v>
      </c>
      <c r="E181" s="188">
        <f>P!T183</f>
        <v>3.5</v>
      </c>
      <c r="F181" s="282" t="str">
        <f t="shared" si="4"/>
        <v>হ্যা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50</v>
      </c>
      <c r="E182" s="188">
        <f>P!T184</f>
        <v>50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15</v>
      </c>
      <c r="E183" s="188">
        <f>P!T185</f>
        <v>15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5</v>
      </c>
      <c r="E184" s="188">
        <f>P!T186</f>
        <v>7</v>
      </c>
      <c r="F184" s="282" t="str">
        <f t="shared" si="4"/>
        <v>হ্যা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5</v>
      </c>
      <c r="E185" s="188">
        <f>P!T187</f>
        <v>5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25</v>
      </c>
      <c r="E188" s="188">
        <f>P!T190</f>
        <v>25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8</v>
      </c>
      <c r="E193" s="188">
        <f>P!T195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12</v>
      </c>
      <c r="E194" s="188">
        <f>P!T196</f>
        <v>12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20</v>
      </c>
      <c r="E195" s="188">
        <f>P!T197</f>
        <v>20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2</v>
      </c>
      <c r="E197" s="188">
        <f>P!T199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2</v>
      </c>
      <c r="E198" s="188">
        <f>P!T200</f>
        <v>2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0.7</v>
      </c>
      <c r="E199" s="188">
        <f>P!T201</f>
        <v>0.7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6</v>
      </c>
      <c r="E205" s="188">
        <f>P!T207</f>
        <v>6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15</v>
      </c>
      <c r="E206" s="188">
        <f>P!T208</f>
        <v>15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16.899999999999999</v>
      </c>
      <c r="F229" s="282" t="str">
        <f t="shared" si="6"/>
        <v>নাই</v>
      </c>
      <c r="G229" s="303" t="str">
        <f t="shared" si="7"/>
        <v>++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9</v>
      </c>
      <c r="E230" s="188">
        <f>P!T232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490</v>
      </c>
      <c r="E231" s="188">
        <f>P!T233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260</v>
      </c>
      <c r="E232" s="188">
        <f>P!T234</f>
        <v>180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38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220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S!X247</f>
        <v>0</v>
      </c>
      <c r="E247" s="188">
        <f>P!T249</f>
        <v>300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4600</v>
      </c>
      <c r="F249" s="282"/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1180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7000</v>
      </c>
      <c r="F252" s="282"/>
      <c r="G252" s="303" t="str">
        <f t="shared" si="7"/>
        <v>++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45899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42</v>
      </c>
      <c r="E5" s="188">
        <f>P!V7</f>
        <v>75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8</v>
      </c>
      <c r="E8" s="188">
        <f>P!V10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3</v>
      </c>
      <c r="E9" s="188">
        <f>P!V11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23</v>
      </c>
      <c r="E13" s="188">
        <f>P!V15</f>
        <v>20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1</v>
      </c>
      <c r="E14" s="188">
        <f>P!V16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8</v>
      </c>
      <c r="E15" s="188">
        <f>P!V17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0.1</v>
      </c>
      <c r="F17" s="282" t="str">
        <f t="shared" si="0"/>
        <v>নাই</v>
      </c>
      <c r="G17" s="303" t="str">
        <f t="shared" si="1"/>
        <v>++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25</v>
      </c>
      <c r="E19" s="188">
        <f>P!V21</f>
        <v>63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1</v>
      </c>
      <c r="E20" s="188">
        <f>P!V22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280</v>
      </c>
      <c r="E22" s="188">
        <f>P!V24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5</v>
      </c>
      <c r="E34" s="188">
        <f>P!V36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3</v>
      </c>
      <c r="E50" s="188">
        <f>P!V52</f>
        <v>0</v>
      </c>
      <c r="F50" s="282" t="str">
        <f t="shared" si="0"/>
        <v>হ্যা</v>
      </c>
      <c r="G50" s="303" t="str">
        <f t="shared" si="1"/>
        <v>--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1</v>
      </c>
      <c r="E51" s="188">
        <f>P!V53</f>
        <v>1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12</v>
      </c>
      <c r="E56" s="188">
        <f>P!V58</f>
        <v>12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3</v>
      </c>
      <c r="E58" s="188">
        <f>P!V60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3</v>
      </c>
      <c r="E60" s="188">
        <f>P!V62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0.5</v>
      </c>
      <c r="E61" s="188">
        <f>P!V63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1</v>
      </c>
      <c r="E62" s="188">
        <f>P!V64</f>
        <v>0.5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0.1</v>
      </c>
      <c r="E63" s="188">
        <f>P!V65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0.25</v>
      </c>
      <c r="E65" s="188">
        <f>P!V67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0.17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0.2</v>
      </c>
      <c r="E69" s="188">
        <f>P!V71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0.02</v>
      </c>
      <c r="E70" s="188">
        <f>P!V72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2</v>
      </c>
      <c r="E71" s="188">
        <f>P!V73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0.5</v>
      </c>
      <c r="E75" s="188">
        <f>P!V77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2.5000000000000001E-2</v>
      </c>
      <c r="E77" s="188">
        <f>P!V79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0.1</v>
      </c>
      <c r="E78" s="188">
        <f>P!V80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4</v>
      </c>
      <c r="E80" s="188">
        <f>P!V82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0.05</v>
      </c>
      <c r="E86" s="188">
        <f>P!V88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15</v>
      </c>
      <c r="E87" s="188">
        <f>P!V89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2.5</v>
      </c>
      <c r="E88" s="188">
        <f>P!V90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130</v>
      </c>
      <c r="E89" s="188">
        <f>P!V91</f>
        <v>90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3</v>
      </c>
      <c r="E95" s="188">
        <f>P!V97</f>
        <v>2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1</v>
      </c>
      <c r="E98" s="188">
        <f>P!V100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1</v>
      </c>
      <c r="E99" s="188">
        <f>P!V101</f>
        <v>0.45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6</v>
      </c>
      <c r="E104" s="188">
        <f>P!V106</f>
        <v>0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3</v>
      </c>
      <c r="E106" s="188">
        <f>P!V108</f>
        <v>2</v>
      </c>
      <c r="F106" s="282" t="str">
        <f t="shared" si="2"/>
        <v>হ্যা</v>
      </c>
      <c r="G106" s="303" t="str">
        <f t="shared" si="3"/>
        <v>--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1</v>
      </c>
      <c r="E107" s="188">
        <f>P!V109</f>
        <v>0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1</v>
      </c>
      <c r="E109" s="188">
        <f>P!V111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1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144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130</v>
      </c>
      <c r="E123" s="188">
        <f>P!V125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30</v>
      </c>
      <c r="E124" s="188">
        <f>P!V126</f>
        <v>27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4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10</v>
      </c>
      <c r="E130" s="188">
        <f>P!V132</f>
        <v>5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17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--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28</v>
      </c>
      <c r="E143" s="188">
        <f>P!V145</f>
        <v>28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22</v>
      </c>
      <c r="E150" s="188">
        <f>P!V152</f>
        <v>20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6</v>
      </c>
      <c r="E152" s="188">
        <f>P!V154</f>
        <v>6.3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30</v>
      </c>
      <c r="E154" s="188">
        <f>P!V156</f>
        <v>29.7</v>
      </c>
      <c r="F154" s="282" t="str">
        <f t="shared" si="4"/>
        <v>হ্যা</v>
      </c>
      <c r="G154" s="303" t="str">
        <f t="shared" si="5"/>
        <v>--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S!Z158</f>
        <v>0</v>
      </c>
      <c r="E158" s="188">
        <f>P!V160</f>
        <v>3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3</v>
      </c>
      <c r="E160" s="188">
        <f>P!V162</f>
        <v>0</v>
      </c>
      <c r="F160" s="282" t="str">
        <f t="shared" si="4"/>
        <v>হ্যা</v>
      </c>
      <c r="G160" s="303" t="str">
        <f t="shared" si="5"/>
        <v>--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1</v>
      </c>
      <c r="E167" s="188">
        <f>P!V169</f>
        <v>1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15</v>
      </c>
      <c r="E177" s="188">
        <f>P!V179</f>
        <v>10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15</v>
      </c>
      <c r="E178" s="188">
        <f>P!V180</f>
        <v>10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3</v>
      </c>
      <c r="E179" s="188">
        <f>P!V181</f>
        <v>1.5</v>
      </c>
      <c r="F179" s="282" t="str">
        <f t="shared" si="4"/>
        <v>হ্যা</v>
      </c>
      <c r="G179" s="303" t="str">
        <f t="shared" si="5"/>
        <v>--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2</v>
      </c>
      <c r="E180" s="188">
        <f>P!V182</f>
        <v>1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3</v>
      </c>
      <c r="E181" s="188">
        <f>P!V183</f>
        <v>2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60</v>
      </c>
      <c r="E182" s="188">
        <f>P!V184</f>
        <v>30</v>
      </c>
      <c r="F182" s="282" t="str">
        <f t="shared" si="4"/>
        <v>হ্যা</v>
      </c>
      <c r="G182" s="303" t="str">
        <f t="shared" si="5"/>
        <v>--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10</v>
      </c>
      <c r="E183" s="188">
        <f>P!V185</f>
        <v>10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5</v>
      </c>
      <c r="E184" s="188">
        <f>P!V186</f>
        <v>3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40</v>
      </c>
      <c r="F190" s="282" t="str">
        <f t="shared" si="4"/>
        <v>নাই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20</v>
      </c>
      <c r="E194" s="188">
        <f>P!V196</f>
        <v>8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20</v>
      </c>
      <c r="E195" s="188">
        <f>P!V197</f>
        <v>10</v>
      </c>
      <c r="F195" s="282" t="str">
        <f t="shared" si="4"/>
        <v>হ্যা</v>
      </c>
      <c r="G195" s="303" t="str">
        <f t="shared" si="5"/>
        <v>--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3</v>
      </c>
      <c r="E197" s="188">
        <f>P!V199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1</v>
      </c>
      <c r="E198" s="188">
        <f>P!V200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3</v>
      </c>
      <c r="E203" s="188">
        <f>P!V205</f>
        <v>3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20</v>
      </c>
      <c r="E206" s="188">
        <f>P!V208</f>
        <v>12</v>
      </c>
      <c r="F206" s="282" t="str">
        <f t="shared" si="6"/>
        <v>হ্যা</v>
      </c>
      <c r="G206" s="303" t="str">
        <f t="shared" si="7"/>
        <v>--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3</v>
      </c>
      <c r="F209" s="282" t="str">
        <f t="shared" si="6"/>
        <v>নাই</v>
      </c>
      <c r="G209" s="303" t="str">
        <f t="shared" si="7"/>
        <v>++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12.3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5.5</v>
      </c>
      <c r="E230" s="188">
        <f>P!V232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292</v>
      </c>
      <c r="E231" s="188">
        <f>P!V233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212</v>
      </c>
      <c r="E232" s="188">
        <f>P!V234</f>
        <v>216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72</v>
      </c>
      <c r="E233" s="188">
        <f>P!V235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63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0.7</v>
      </c>
      <c r="E245" s="188">
        <f>P!V247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155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S!Z247</f>
        <v>0</v>
      </c>
      <c r="E247" s="188">
        <f>P!V249</f>
        <v>1000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100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320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750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4800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45900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45</v>
      </c>
      <c r="E5" s="188">
        <f>P!X7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5</v>
      </c>
      <c r="E6" s="188">
        <f>P!X8</f>
        <v>50</v>
      </c>
      <c r="F6" s="282" t="str">
        <f t="shared" si="0"/>
        <v>হ্যা</v>
      </c>
      <c r="G6" s="303" t="str">
        <f t="shared" si="1"/>
        <v>++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8</v>
      </c>
      <c r="E8" s="188">
        <f>P!X10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3</v>
      </c>
      <c r="E9" s="188">
        <f>P!X11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23</v>
      </c>
      <c r="E13" s="188">
        <f>P!X15</f>
        <v>25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2</v>
      </c>
      <c r="E14" s="188">
        <f>P!X16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8</v>
      </c>
      <c r="E15" s="188">
        <f>P!X17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0.45</v>
      </c>
      <c r="F17" s="282" t="str">
        <f t="shared" si="0"/>
        <v>নাই</v>
      </c>
      <c r="G17" s="303" t="str">
        <f t="shared" si="1"/>
        <v>++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25</v>
      </c>
      <c r="E19" s="188">
        <f>P!X21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1</v>
      </c>
      <c r="E20" s="188">
        <f>P!X22</f>
        <v>1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280</v>
      </c>
      <c r="E22" s="188">
        <f>P!X24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5</v>
      </c>
      <c r="E34" s="188">
        <f>P!X36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3</v>
      </c>
      <c r="E50" s="188">
        <f>P!X52</f>
        <v>3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1</v>
      </c>
      <c r="E51" s="188">
        <f>P!X53</f>
        <v>1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15</v>
      </c>
      <c r="E56" s="188">
        <f>P!X58</f>
        <v>15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3</v>
      </c>
      <c r="E58" s="188">
        <f>P!X60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3</v>
      </c>
      <c r="E60" s="188">
        <f>P!X62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0.7</v>
      </c>
      <c r="E61" s="188">
        <f>P!X63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1</v>
      </c>
      <c r="E62" s="188">
        <f>P!X64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0.1</v>
      </c>
      <c r="E63" s="188">
        <f>P!X65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0.25</v>
      </c>
      <c r="E65" s="188">
        <f>P!X67</f>
        <v>0.25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0.17</v>
      </c>
      <c r="E68" s="188">
        <f>P!X70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0.2</v>
      </c>
      <c r="E69" s="188">
        <f>P!X71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0.02</v>
      </c>
      <c r="E70" s="188">
        <f>P!X72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4</v>
      </c>
      <c r="E71" s="188">
        <f>P!X73</f>
        <v>2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0.5</v>
      </c>
      <c r="E75" s="188">
        <f>P!X77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2.5000000000000001E-2</v>
      </c>
      <c r="E77" s="188">
        <f>P!X79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0.1</v>
      </c>
      <c r="E78" s="188">
        <f>P!X80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4</v>
      </c>
      <c r="E80" s="188">
        <f>P!X82</f>
        <v>5</v>
      </c>
      <c r="F80" s="282" t="str">
        <f t="shared" si="2"/>
        <v>হ্যা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0.05</v>
      </c>
      <c r="E86" s="188">
        <f>P!X88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15</v>
      </c>
      <c r="E87" s="188">
        <f>P!X89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3.5</v>
      </c>
      <c r="E88" s="188">
        <f>P!X90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130</v>
      </c>
      <c r="E89" s="188">
        <f>P!X91</f>
        <v>130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3</v>
      </c>
      <c r="E95" s="188">
        <f>P!X97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1</v>
      </c>
      <c r="E98" s="188">
        <f>P!X100</f>
        <v>1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1</v>
      </c>
      <c r="E99" s="188">
        <f>P!X101</f>
        <v>0.45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4</v>
      </c>
      <c r="E104" s="188">
        <f>P!X106</f>
        <v>4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3</v>
      </c>
      <c r="E106" s="188">
        <f>P!X108</f>
        <v>3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1</v>
      </c>
      <c r="E107" s="188">
        <f>P!X109</f>
        <v>0.45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1</v>
      </c>
      <c r="E109" s="188">
        <f>P!X111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0.25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130</v>
      </c>
      <c r="E123" s="188">
        <f>P!X125</f>
        <v>1.3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30</v>
      </c>
      <c r="E124" s="188">
        <f>P!X126</f>
        <v>25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10</v>
      </c>
      <c r="E130" s="188">
        <f>P!X132</f>
        <v>11.7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17</v>
      </c>
      <c r="E132" s="188">
        <f>P!X134</f>
        <v>17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27</v>
      </c>
      <c r="E143" s="188">
        <f>P!X145</f>
        <v>27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22</v>
      </c>
      <c r="E150" s="188">
        <f>P!X152</f>
        <v>22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10</v>
      </c>
      <c r="E152" s="188">
        <f>P!X154</f>
        <v>10.3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28</v>
      </c>
      <c r="E154" s="188">
        <f>P!X156</f>
        <v>28.2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3</v>
      </c>
      <c r="E160" s="188">
        <f>P!X162</f>
        <v>3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15</v>
      </c>
      <c r="E177" s="188">
        <f>P!X179</f>
        <v>15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15</v>
      </c>
      <c r="E178" s="188">
        <f>P!X180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3</v>
      </c>
      <c r="E179" s="188">
        <f>P!X181</f>
        <v>3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2</v>
      </c>
      <c r="E180" s="188">
        <f>P!X182</f>
        <v>2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3</v>
      </c>
      <c r="E181" s="188">
        <f>P!X183</f>
        <v>3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60</v>
      </c>
      <c r="E182" s="188">
        <f>P!X184</f>
        <v>60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10</v>
      </c>
      <c r="E183" s="188">
        <f>P!X185</f>
        <v>10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5</v>
      </c>
      <c r="E184" s="188">
        <f>P!X186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20</v>
      </c>
      <c r="E194" s="188">
        <f>P!X196</f>
        <v>20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20</v>
      </c>
      <c r="E195" s="188">
        <f>P!X197</f>
        <v>20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3</v>
      </c>
      <c r="E197" s="188">
        <f>P!X199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1</v>
      </c>
      <c r="E198" s="188">
        <f>P!X200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3</v>
      </c>
      <c r="E203" s="188">
        <f>P!X205</f>
        <v>3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20</v>
      </c>
      <c r="E206" s="188">
        <f>P!X208</f>
        <v>20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14.9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5.5</v>
      </c>
      <c r="E230" s="188">
        <f>P!X232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292</v>
      </c>
      <c r="E231" s="188">
        <f>P!X233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212</v>
      </c>
      <c r="E232" s="188">
        <f>P!X234</f>
        <v>216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72</v>
      </c>
      <c r="E233" s="188">
        <f>P!X235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0.7</v>
      </c>
      <c r="E245" s="188">
        <f>P!X247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150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S!AB247</f>
        <v>0</v>
      </c>
      <c r="E247" s="188">
        <f>P!X249</f>
        <v>3440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300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820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6800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45901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00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0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0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7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0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00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9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720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3.0000000000000001E-3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00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00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0.5</v>
      </c>
      <c r="F34" s="200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4</v>
      </c>
      <c r="F35" s="200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</v>
      </c>
      <c r="F36" s="200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7</v>
      </c>
      <c r="F40" s="200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00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200</v>
      </c>
      <c r="F54" s="200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200</v>
      </c>
      <c r="F55" s="200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86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200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0.75</v>
      </c>
      <c r="F65" s="200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0.44999999999999996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00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0.25</v>
      </c>
      <c r="F70" s="200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2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1.8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5.05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0.125</v>
      </c>
      <c r="F77" s="200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0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1420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2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25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0" t="str">
        <f t="shared" si="1"/>
        <v>OK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00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00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25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5</v>
      </c>
      <c r="F106" s="200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0.45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5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272</v>
      </c>
      <c r="F116" s="200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7</v>
      </c>
      <c r="F120" s="200" t="str">
        <f t="shared" si="1"/>
        <v>OK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6.9999999999999991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571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34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0.97399999999999998</v>
      </c>
      <c r="F127" s="200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0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8.1999999999999993</v>
      </c>
      <c r="F129" s="200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38.700000000000003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8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3.7</v>
      </c>
      <c r="F136" s="200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324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120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5.5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4.5</v>
      </c>
      <c r="F146" s="200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20</v>
      </c>
      <c r="F147" s="200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177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0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41.7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59.8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63.400000000000006</v>
      </c>
      <c r="F154" s="200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3</v>
      </c>
      <c r="F158" s="200" t="str">
        <f t="shared" si="2"/>
        <v>OK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00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00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1</v>
      </c>
      <c r="F167" s="200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00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92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131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14.5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11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19.5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328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63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29.5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10.5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31</v>
      </c>
      <c r="F187" s="200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57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50</v>
      </c>
      <c r="F190" s="200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00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81.099999999999994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79.3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8.6999999999999993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0.7</v>
      </c>
      <c r="F199" s="200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21</v>
      </c>
      <c r="F203" s="200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88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11</v>
      </c>
      <c r="F209" s="200" t="str">
        <f t="shared" si="3"/>
        <v>OK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00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0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54.1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68</v>
      </c>
      <c r="F230" s="200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5000</v>
      </c>
      <c r="F231" s="200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882</v>
      </c>
      <c r="F232" s="200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916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525</v>
      </c>
      <c r="F246" s="200" t="str">
        <f t="shared" si="3"/>
        <v>OK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আফলাতুন</v>
      </c>
      <c r="D247" s="11" t="str">
        <f>P!C249</f>
        <v>টাকা</v>
      </c>
      <c r="E247" s="31">
        <f>P!AJ249</f>
        <v>24610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200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7100</v>
      </c>
      <c r="F249" s="200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1110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6230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60400</v>
      </c>
      <c r="F252" s="200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45890</v>
      </c>
      <c r="F3" s="35">
        <f>P!F3</f>
        <v>45891</v>
      </c>
      <c r="G3" s="35">
        <f>P!H3</f>
        <v>45892</v>
      </c>
      <c r="H3" s="35">
        <f>P!J3</f>
        <v>45893</v>
      </c>
      <c r="I3" s="35">
        <f>P!L3</f>
        <v>45894</v>
      </c>
      <c r="J3" s="35">
        <f>P!N3</f>
        <v>45895</v>
      </c>
      <c r="K3" s="35">
        <f>P!P3</f>
        <v>45896</v>
      </c>
      <c r="L3" s="35">
        <f>P!R3</f>
        <v>45897</v>
      </c>
      <c r="M3" s="35">
        <f>P!T3</f>
        <v>45898</v>
      </c>
      <c r="N3" s="35">
        <f>P!V3</f>
        <v>45899</v>
      </c>
      <c r="O3" s="35">
        <f>P!X3</f>
        <v>45900</v>
      </c>
      <c r="P3" s="35">
        <f>P!Z3</f>
        <v>45901</v>
      </c>
      <c r="Q3" s="35">
        <f>P!AB3</f>
        <v>45902</v>
      </c>
      <c r="R3" s="35">
        <f>P!AD3</f>
        <v>45903</v>
      </c>
      <c r="S3" s="35">
        <f>P!AF3</f>
        <v>45904</v>
      </c>
      <c r="T3" s="35">
        <f>P!AH3</f>
        <v>45905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75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20350</v>
      </c>
      <c r="V6" s="200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50</v>
      </c>
      <c r="N7" s="33">
        <f>P!V8</f>
        <v>0</v>
      </c>
      <c r="O7" s="33">
        <f>P!X8</f>
        <v>50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12800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4650</v>
      </c>
      <c r="V9" s="200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5040</v>
      </c>
      <c r="V10" s="200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0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20</v>
      </c>
      <c r="F14" s="33">
        <f>P!F15</f>
        <v>5</v>
      </c>
      <c r="G14" s="33">
        <f>P!H15</f>
        <v>0</v>
      </c>
      <c r="H14" s="33">
        <f>P!J15</f>
        <v>10</v>
      </c>
      <c r="I14" s="33">
        <f>P!L15</f>
        <v>10</v>
      </c>
      <c r="J14" s="33">
        <f>P!N15</f>
        <v>20</v>
      </c>
      <c r="K14" s="33">
        <f>P!P15</f>
        <v>20</v>
      </c>
      <c r="L14" s="33">
        <f>P!R15</f>
        <v>25</v>
      </c>
      <c r="M14" s="33">
        <f>P!T15</f>
        <v>40</v>
      </c>
      <c r="N14" s="33">
        <f>P!V15</f>
        <v>20</v>
      </c>
      <c r="O14" s="33">
        <f>P!X15</f>
        <v>25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35100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2</v>
      </c>
      <c r="K15" s="33">
        <f>P!P16</f>
        <v>0</v>
      </c>
      <c r="L15" s="33">
        <f>P!R16</f>
        <v>0</v>
      </c>
      <c r="M15" s="33">
        <f>P!T16</f>
        <v>3</v>
      </c>
      <c r="N15" s="33">
        <f>P!V16</f>
        <v>0</v>
      </c>
      <c r="O15" s="33">
        <f>P!X16</f>
        <v>2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2190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0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0.45</v>
      </c>
      <c r="N18" s="33">
        <f>P!V19</f>
        <v>0.1</v>
      </c>
      <c r="O18" s="33">
        <f>P!X19</f>
        <v>0.45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430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00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0</v>
      </c>
      <c r="G21" s="33">
        <f>P!H22</f>
        <v>0</v>
      </c>
      <c r="H21" s="33">
        <f>P!J22</f>
        <v>0.5</v>
      </c>
      <c r="I21" s="33">
        <f>P!L22</f>
        <v>0.5</v>
      </c>
      <c r="J21" s="33">
        <f>P!N22</f>
        <v>2</v>
      </c>
      <c r="K21" s="33">
        <f>P!P22</f>
        <v>0</v>
      </c>
      <c r="L21" s="33">
        <f>P!R22</f>
        <v>1</v>
      </c>
      <c r="M21" s="33">
        <f>P!T22</f>
        <v>3</v>
      </c>
      <c r="N21" s="33">
        <f>P!V22</f>
        <v>0</v>
      </c>
      <c r="O21" s="33">
        <f>P!X22</f>
        <v>1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8280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720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2016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1E-3</v>
      </c>
      <c r="K30" s="33">
        <f>P!P31</f>
        <v>0</v>
      </c>
      <c r="L30" s="33">
        <f>P!R31</f>
        <v>0</v>
      </c>
      <c r="M30" s="33">
        <f>P!T31</f>
        <v>2E-3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900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0.1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00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2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00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0.5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4320</v>
      </c>
      <c r="V35" s="200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4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680</v>
      </c>
      <c r="V36" s="200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1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400</v>
      </c>
      <c r="V37" s="200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2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5</v>
      </c>
      <c r="L41" s="33">
        <f>P!R42</f>
        <v>0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870</v>
      </c>
      <c r="V41" s="200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4</v>
      </c>
      <c r="N51" s="33">
        <f>P!V52</f>
        <v>0</v>
      </c>
      <c r="O51" s="33">
        <f>P!X52</f>
        <v>3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1</v>
      </c>
      <c r="N52" s="33">
        <f>P!V53</f>
        <v>1</v>
      </c>
      <c r="O52" s="33">
        <f>P!X53</f>
        <v>1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00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200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140</v>
      </c>
      <c r="V55" s="200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200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60</v>
      </c>
      <c r="V56" s="200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8</v>
      </c>
      <c r="J57" s="33">
        <f>P!N58</f>
        <v>8</v>
      </c>
      <c r="K57" s="33">
        <f>P!P58</f>
        <v>5</v>
      </c>
      <c r="L57" s="33">
        <f>P!R58</f>
        <v>8</v>
      </c>
      <c r="M57" s="33">
        <f>P!T58</f>
        <v>20</v>
      </c>
      <c r="N57" s="33">
        <f>P!V58</f>
        <v>12</v>
      </c>
      <c r="O57" s="33">
        <f>P!X58</f>
        <v>15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1720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0.5</v>
      </c>
      <c r="I62" s="33">
        <f>P!L63</f>
        <v>0</v>
      </c>
      <c r="J62" s="33">
        <f>P!N63</f>
        <v>0.5</v>
      </c>
      <c r="K62" s="33">
        <f>P!P63</f>
        <v>0.5</v>
      </c>
      <c r="L62" s="33">
        <f>P!R63</f>
        <v>0.5</v>
      </c>
      <c r="M62" s="33">
        <f>P!T63</f>
        <v>0.5</v>
      </c>
      <c r="N62" s="33">
        <f>P!V63</f>
        <v>0.5</v>
      </c>
      <c r="O62" s="33">
        <f>P!X63</f>
        <v>0.5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2170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1</v>
      </c>
      <c r="M63" s="31">
        <f>P!T64</f>
        <v>1</v>
      </c>
      <c r="N63" s="31">
        <f>P!V64</f>
        <v>0.5</v>
      </c>
      <c r="O63" s="33">
        <f>P!X64</f>
        <v>1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2240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0.1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40</v>
      </c>
      <c r="V64" s="200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0.2</v>
      </c>
      <c r="M66" s="33">
        <f>P!T67</f>
        <v>0.3</v>
      </c>
      <c r="N66" s="33">
        <f>P!V67</f>
        <v>0</v>
      </c>
      <c r="O66" s="33">
        <f>P!X67</f>
        <v>0.25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660</v>
      </c>
      <c r="V66" s="200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0.05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0.1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0.1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2650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0.5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560</v>
      </c>
      <c r="V70" s="200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0.1</v>
      </c>
      <c r="M71" s="33">
        <f>P!T72</f>
        <v>0.05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450</v>
      </c>
      <c r="V71" s="200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2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16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0.4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0.2</v>
      </c>
      <c r="K73" s="33">
        <f>P!P74</f>
        <v>0</v>
      </c>
      <c r="L73" s="33">
        <f>P!R74</f>
        <v>0.4</v>
      </c>
      <c r="M73" s="33">
        <f>P!T74</f>
        <v>1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1457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0.4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0.4</v>
      </c>
      <c r="M74" s="33">
        <f>P!T75</f>
        <v>1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1172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</v>
      </c>
      <c r="G76" s="33">
        <f>P!H77</f>
        <v>0</v>
      </c>
      <c r="H76" s="33">
        <f>P!J77</f>
        <v>1</v>
      </c>
      <c r="I76" s="33">
        <f>P!L77</f>
        <v>0</v>
      </c>
      <c r="J76" s="33">
        <f>P!N77</f>
        <v>0.4</v>
      </c>
      <c r="K76" s="33">
        <f>P!P77</f>
        <v>0.2</v>
      </c>
      <c r="L76" s="33">
        <f>P!R77</f>
        <v>0.8</v>
      </c>
      <c r="M76" s="33">
        <f>P!T77</f>
        <v>2.25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8010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2.5000000000000001E-2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0.1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440</v>
      </c>
      <c r="V78" s="200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120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3.5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1</v>
      </c>
      <c r="M81" s="33">
        <f>P!T82</f>
        <v>2</v>
      </c>
      <c r="N81" s="33">
        <f>P!V82</f>
        <v>0</v>
      </c>
      <c r="O81" s="33">
        <f>P!X82</f>
        <v>5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0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24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24</v>
      </c>
      <c r="N88" s="33">
        <f>P!V89</f>
        <v>0</v>
      </c>
      <c r="O88" s="33">
        <f>P!X89</f>
        <v>24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20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2260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0</v>
      </c>
      <c r="G90" s="33">
        <f>P!H91</f>
        <v>40</v>
      </c>
      <c r="H90" s="33">
        <f>P!J91</f>
        <v>80</v>
      </c>
      <c r="I90" s="33">
        <f>P!L91</f>
        <v>120</v>
      </c>
      <c r="J90" s="33">
        <f>P!N91</f>
        <v>150</v>
      </c>
      <c r="K90" s="33">
        <f>P!P91</f>
        <v>210</v>
      </c>
      <c r="L90" s="33">
        <f>P!R91</f>
        <v>180</v>
      </c>
      <c r="M90" s="33">
        <f>P!T91</f>
        <v>300</v>
      </c>
      <c r="N90" s="33">
        <f>P!V91</f>
        <v>90</v>
      </c>
      <c r="O90" s="33">
        <f>P!X91</f>
        <v>130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16276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1</v>
      </c>
      <c r="I93" s="33">
        <f>P!L94</f>
        <v>0</v>
      </c>
      <c r="J93" s="33">
        <f>P!N94</f>
        <v>1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440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</v>
      </c>
      <c r="F96" s="33">
        <f>P!F97</f>
        <v>0</v>
      </c>
      <c r="G96" s="33">
        <f>P!H97</f>
        <v>0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3</v>
      </c>
      <c r="L96" s="33">
        <f>P!R97</f>
        <v>4</v>
      </c>
      <c r="M96" s="33">
        <f>P!T97</f>
        <v>2</v>
      </c>
      <c r="N96" s="33">
        <f>P!V97</f>
        <v>2</v>
      </c>
      <c r="O96" s="33">
        <f>P!X97</f>
        <v>3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2125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0.5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0" t="str">
        <f t="shared" si="1"/>
        <v>OK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1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00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0.45</v>
      </c>
      <c r="O100" s="33">
        <f>P!X101</f>
        <v>0.45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360</v>
      </c>
      <c r="V101" s="200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10</v>
      </c>
      <c r="F105" s="33">
        <f>P!F106</f>
        <v>0</v>
      </c>
      <c r="G105" s="33">
        <f>P!H106</f>
        <v>0</v>
      </c>
      <c r="H105" s="33">
        <f>P!J106</f>
        <v>6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5</v>
      </c>
      <c r="M105" s="33">
        <f>P!T106</f>
        <v>0</v>
      </c>
      <c r="N105" s="33">
        <f>P!V106</f>
        <v>0</v>
      </c>
      <c r="O105" s="33">
        <f>P!X106</f>
        <v>4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4000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2</v>
      </c>
      <c r="O107" s="33">
        <f>P!X108</f>
        <v>3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850</v>
      </c>
      <c r="V107" s="200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0.45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340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1</v>
      </c>
      <c r="I110" s="33">
        <f>P!L111</f>
        <v>0</v>
      </c>
      <c r="J110" s="33">
        <f>P!N111</f>
        <v>2</v>
      </c>
      <c r="K110" s="33">
        <f>P!P111</f>
        <v>0</v>
      </c>
      <c r="L110" s="33">
        <f>P!R111</f>
        <v>0</v>
      </c>
      <c r="M110" s="33">
        <f>P!T111</f>
        <v>1</v>
      </c>
      <c r="N110" s="33">
        <f>P!V111</f>
        <v>0</v>
      </c>
      <c r="O110" s="33">
        <f>P!X111</f>
        <v>1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1350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1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0.25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3880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72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56</v>
      </c>
      <c r="M117" s="33">
        <f>P!T118</f>
        <v>0</v>
      </c>
      <c r="N117" s="33">
        <f>P!V118</f>
        <v>144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00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7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980</v>
      </c>
      <c r="V121" s="200" t="str">
        <f t="shared" si="1"/>
        <v>OK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1.6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4.0999999999999996</v>
      </c>
      <c r="M124" s="33">
        <f>P!T125</f>
        <v>0</v>
      </c>
      <c r="N124" s="33">
        <f>P!V125</f>
        <v>0</v>
      </c>
      <c r="O124" s="33">
        <f>P!X125</f>
        <v>1.3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5558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20</v>
      </c>
      <c r="F125" s="31">
        <f>P!F126</f>
        <v>24</v>
      </c>
      <c r="G125" s="31">
        <f>P!H126</f>
        <v>33</v>
      </c>
      <c r="H125" s="31">
        <f>P!J126</f>
        <v>125</v>
      </c>
      <c r="I125" s="31">
        <f>P!L126</f>
        <v>23</v>
      </c>
      <c r="J125" s="31">
        <f>P!N126</f>
        <v>144</v>
      </c>
      <c r="K125" s="31">
        <f>P!P126</f>
        <v>32</v>
      </c>
      <c r="L125" s="31">
        <f>P!R126</f>
        <v>103</v>
      </c>
      <c r="M125" s="33">
        <f>P!T126</f>
        <v>15</v>
      </c>
      <c r="N125" s="33">
        <f>P!V126</f>
        <v>27</v>
      </c>
      <c r="O125" s="33">
        <f>P!X126</f>
        <v>25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5734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8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8</v>
      </c>
      <c r="J127" s="33">
        <f>P!N128</f>
        <v>0</v>
      </c>
      <c r="K127" s="33">
        <f>P!P128</f>
        <v>0</v>
      </c>
      <c r="L127" s="33">
        <f>P!R128</f>
        <v>14</v>
      </c>
      <c r="M127" s="33">
        <f>P!T128</f>
        <v>0</v>
      </c>
      <c r="N127" s="33">
        <f>P!V128</f>
        <v>4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5120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0.97399999999999998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468</v>
      </c>
      <c r="V128" s="200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0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8.1999999999999993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1872</v>
      </c>
      <c r="V130" s="200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10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8</v>
      </c>
      <c r="L131" s="33">
        <f>P!R132</f>
        <v>0</v>
      </c>
      <c r="M131" s="33">
        <f>P!T132</f>
        <v>0</v>
      </c>
      <c r="N131" s="33">
        <f>P!V132</f>
        <v>5</v>
      </c>
      <c r="O131" s="33">
        <f>P!X132</f>
        <v>11.7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3164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14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17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5100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8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1440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3.7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1332</v>
      </c>
      <c r="V137" s="200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74</v>
      </c>
      <c r="M142" s="33">
        <f>P!T143</f>
        <v>220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5920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12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1</v>
      </c>
      <c r="K144" s="31">
        <f>P!P145</f>
        <v>0</v>
      </c>
      <c r="L144" s="31">
        <f>P!R145</f>
        <v>12</v>
      </c>
      <c r="M144" s="31">
        <f>P!T145</f>
        <v>40</v>
      </c>
      <c r="N144" s="31">
        <f>P!V145</f>
        <v>28</v>
      </c>
      <c r="O144" s="33">
        <f>P!X145</f>
        <v>27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133250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3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2.5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4400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4.5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4950</v>
      </c>
      <c r="V147" s="200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20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15000</v>
      </c>
      <c r="V148" s="200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14</v>
      </c>
      <c r="F151" s="33">
        <f>P!F152</f>
        <v>0</v>
      </c>
      <c r="G151" s="33">
        <f>P!H152</f>
        <v>0</v>
      </c>
      <c r="H151" s="33">
        <f>P!J152</f>
        <v>22</v>
      </c>
      <c r="I151" s="33">
        <f>P!L152</f>
        <v>0</v>
      </c>
      <c r="J151" s="33">
        <f>P!N152</f>
        <v>0</v>
      </c>
      <c r="K151" s="33">
        <f>P!P152</f>
        <v>32</v>
      </c>
      <c r="L151" s="33">
        <f>P!R152</f>
        <v>0</v>
      </c>
      <c r="M151" s="33">
        <f>P!T152</f>
        <v>67</v>
      </c>
      <c r="N151" s="33">
        <f>P!V152</f>
        <v>20</v>
      </c>
      <c r="O151" s="33">
        <f>P!X152</f>
        <v>22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45712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0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2</v>
      </c>
      <c r="F153" s="33">
        <f>P!F154</f>
        <v>0</v>
      </c>
      <c r="G153" s="33">
        <f>P!H154</f>
        <v>0</v>
      </c>
      <c r="H153" s="33">
        <f>P!J154</f>
        <v>2.6</v>
      </c>
      <c r="I153" s="33">
        <f>P!L154</f>
        <v>0</v>
      </c>
      <c r="J153" s="33">
        <f>P!N154</f>
        <v>3.6</v>
      </c>
      <c r="K153" s="33">
        <f>P!P154</f>
        <v>3.3</v>
      </c>
      <c r="L153" s="33">
        <f>P!R154</f>
        <v>3.3</v>
      </c>
      <c r="M153" s="33">
        <f>P!T154</f>
        <v>10.3</v>
      </c>
      <c r="N153" s="33">
        <f>P!V154</f>
        <v>6.3</v>
      </c>
      <c r="O153" s="33">
        <f>P!X154</f>
        <v>10.3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7318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14.5</v>
      </c>
      <c r="F154" s="33">
        <f>P!F155</f>
        <v>0</v>
      </c>
      <c r="G154" s="33">
        <f>P!H155</f>
        <v>5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15.4</v>
      </c>
      <c r="L154" s="33">
        <f>P!R155</f>
        <v>19.399999999999999</v>
      </c>
      <c r="M154" s="33">
        <f>P!T155</f>
        <v>5.5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21910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5.5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29.7</v>
      </c>
      <c r="O155" s="33">
        <f>P!X156</f>
        <v>28.2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23795</v>
      </c>
      <c r="V155" s="200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3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2790</v>
      </c>
      <c r="V159" s="200" t="str">
        <f t="shared" si="2"/>
        <v>OK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3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3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2265</v>
      </c>
      <c r="V161" s="200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2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1200</v>
      </c>
      <c r="V162" s="200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1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280</v>
      </c>
      <c r="V168" s="200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10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3400</v>
      </c>
      <c r="V170" s="200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2</v>
      </c>
      <c r="J178" s="33">
        <f>P!N179</f>
        <v>15</v>
      </c>
      <c r="K178" s="33">
        <f>P!P179</f>
        <v>12</v>
      </c>
      <c r="L178" s="33">
        <f>P!R179</f>
        <v>8</v>
      </c>
      <c r="M178" s="33">
        <f>P!T179</f>
        <v>20</v>
      </c>
      <c r="N178" s="33">
        <f>P!V179</f>
        <v>10</v>
      </c>
      <c r="O178" s="33">
        <f>P!X179</f>
        <v>15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2858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4</v>
      </c>
      <c r="G179" s="31">
        <f>P!H180</f>
        <v>4</v>
      </c>
      <c r="H179" s="31">
        <f>P!J180</f>
        <v>7</v>
      </c>
      <c r="I179" s="31">
        <f>P!L180</f>
        <v>10</v>
      </c>
      <c r="J179" s="31">
        <f>P!N180</f>
        <v>13</v>
      </c>
      <c r="K179" s="31">
        <f>P!P180</f>
        <v>0</v>
      </c>
      <c r="L179" s="31">
        <f>P!R180</f>
        <v>18</v>
      </c>
      <c r="M179" s="33">
        <f>P!T180</f>
        <v>35</v>
      </c>
      <c r="N179" s="33">
        <f>P!V180</f>
        <v>10</v>
      </c>
      <c r="O179" s="33">
        <f>P!X180</f>
        <v>15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10490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1.5</v>
      </c>
      <c r="K180" s="31">
        <f>P!P181</f>
        <v>1</v>
      </c>
      <c r="L180" s="31">
        <f>P!R181</f>
        <v>1.5</v>
      </c>
      <c r="M180" s="33">
        <f>P!T181</f>
        <v>3</v>
      </c>
      <c r="N180" s="33">
        <f>P!V181</f>
        <v>1.5</v>
      </c>
      <c r="O180" s="33">
        <f>P!X181</f>
        <v>3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2960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0.5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1</v>
      </c>
      <c r="K181" s="33">
        <f>P!P182</f>
        <v>1</v>
      </c>
      <c r="L181" s="33">
        <f>P!R182</f>
        <v>1</v>
      </c>
      <c r="M181" s="33">
        <f>P!T182</f>
        <v>2</v>
      </c>
      <c r="N181" s="33">
        <f>P!V182</f>
        <v>1</v>
      </c>
      <c r="O181" s="33">
        <f>P!X182</f>
        <v>2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1970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0.5</v>
      </c>
      <c r="G182" s="33">
        <f>P!H183</f>
        <v>0.5</v>
      </c>
      <c r="H182" s="33">
        <f>P!J183</f>
        <v>1</v>
      </c>
      <c r="I182" s="33">
        <f>P!L183</f>
        <v>1</v>
      </c>
      <c r="J182" s="33">
        <f>P!N183</f>
        <v>2</v>
      </c>
      <c r="K182" s="33">
        <f>P!P183</f>
        <v>2</v>
      </c>
      <c r="L182" s="33">
        <f>P!R183</f>
        <v>2</v>
      </c>
      <c r="M182" s="33">
        <f>P!T183</f>
        <v>3.5</v>
      </c>
      <c r="N182" s="33">
        <f>P!V183</f>
        <v>2</v>
      </c>
      <c r="O182" s="33">
        <f>P!X183</f>
        <v>3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3207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32</v>
      </c>
      <c r="F183" s="33">
        <f>P!F184</f>
        <v>8</v>
      </c>
      <c r="G183" s="33">
        <f>P!H184</f>
        <v>8</v>
      </c>
      <c r="H183" s="33">
        <f>P!J184</f>
        <v>20</v>
      </c>
      <c r="I183" s="33">
        <f>P!L184</f>
        <v>24</v>
      </c>
      <c r="J183" s="33">
        <f>P!N184</f>
        <v>32</v>
      </c>
      <c r="K183" s="33">
        <f>P!P184</f>
        <v>32</v>
      </c>
      <c r="L183" s="33">
        <f>P!R184</f>
        <v>32</v>
      </c>
      <c r="M183" s="33">
        <f>P!T184</f>
        <v>50</v>
      </c>
      <c r="N183" s="33">
        <f>P!V184</f>
        <v>30</v>
      </c>
      <c r="O183" s="33">
        <f>P!X184</f>
        <v>60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2224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5</v>
      </c>
      <c r="F184" s="33">
        <f>P!F185</f>
        <v>2</v>
      </c>
      <c r="G184" s="33">
        <f>P!H185</f>
        <v>2</v>
      </c>
      <c r="H184" s="33">
        <f>P!J185</f>
        <v>4</v>
      </c>
      <c r="I184" s="33">
        <f>P!L185</f>
        <v>5</v>
      </c>
      <c r="J184" s="33">
        <f>P!N185</f>
        <v>5</v>
      </c>
      <c r="K184" s="33">
        <f>P!P185</f>
        <v>0</v>
      </c>
      <c r="L184" s="33">
        <f>P!R185</f>
        <v>5</v>
      </c>
      <c r="M184" s="33">
        <f>P!T185</f>
        <v>15</v>
      </c>
      <c r="N184" s="33">
        <f>P!V185</f>
        <v>10</v>
      </c>
      <c r="O184" s="33">
        <f>P!X185</f>
        <v>10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3670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2</v>
      </c>
      <c r="F185" s="33">
        <f>P!F186</f>
        <v>1</v>
      </c>
      <c r="G185" s="33">
        <f>P!H186</f>
        <v>1</v>
      </c>
      <c r="H185" s="33">
        <f>P!J186</f>
        <v>2</v>
      </c>
      <c r="I185" s="33">
        <f>P!L186</f>
        <v>1</v>
      </c>
      <c r="J185" s="33">
        <f>P!N186</f>
        <v>2</v>
      </c>
      <c r="K185" s="33">
        <f>P!P186</f>
        <v>2.5</v>
      </c>
      <c r="L185" s="33">
        <f>P!R186</f>
        <v>3</v>
      </c>
      <c r="M185" s="33">
        <f>P!T186</f>
        <v>7</v>
      </c>
      <c r="N185" s="33">
        <f>P!V186</f>
        <v>3</v>
      </c>
      <c r="O185" s="33">
        <f>P!X186</f>
        <v>5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2745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0</v>
      </c>
      <c r="K186" s="33">
        <f>P!P187</f>
        <v>5</v>
      </c>
      <c r="L186" s="33">
        <f>P!R187</f>
        <v>0</v>
      </c>
      <c r="M186" s="33">
        <f>P!T187</f>
        <v>5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860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6</v>
      </c>
      <c r="H188" s="33">
        <f>P!J189</f>
        <v>0</v>
      </c>
      <c r="I188" s="33">
        <f>P!L189</f>
        <v>0</v>
      </c>
      <c r="J188" s="33">
        <f>P!N189</f>
        <v>25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1735</v>
      </c>
      <c r="V188" s="200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25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342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10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40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1625</v>
      </c>
      <c r="V191" s="200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350</v>
      </c>
      <c r="V192" s="200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8</v>
      </c>
      <c r="K194" s="33">
        <f>P!P195</f>
        <v>0</v>
      </c>
      <c r="L194" s="33">
        <f>P!R195</f>
        <v>0</v>
      </c>
      <c r="M194" s="33">
        <f>P!T195</f>
        <v>8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1080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7</v>
      </c>
      <c r="F195" s="33">
        <f>P!F196</f>
        <v>0</v>
      </c>
      <c r="G195" s="33">
        <f>P!H196</f>
        <v>0</v>
      </c>
      <c r="H195" s="33">
        <f>P!J196</f>
        <v>16.5</v>
      </c>
      <c r="I195" s="33">
        <f>P!L196</f>
        <v>3.3</v>
      </c>
      <c r="J195" s="33">
        <f>P!N196</f>
        <v>0</v>
      </c>
      <c r="K195" s="33">
        <f>P!P196</f>
        <v>5.3</v>
      </c>
      <c r="L195" s="33">
        <f>P!R196</f>
        <v>9</v>
      </c>
      <c r="M195" s="33">
        <f>P!T196</f>
        <v>12</v>
      </c>
      <c r="N195" s="33">
        <f>P!V196</f>
        <v>8</v>
      </c>
      <c r="O195" s="33">
        <f>P!X196</f>
        <v>20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3975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1.3</v>
      </c>
      <c r="I196" s="33">
        <f>P!L197</f>
        <v>0</v>
      </c>
      <c r="J196" s="33">
        <f>P!N197</f>
        <v>3</v>
      </c>
      <c r="K196" s="33">
        <f>P!P197</f>
        <v>3</v>
      </c>
      <c r="L196" s="33">
        <f>P!R197</f>
        <v>10</v>
      </c>
      <c r="M196" s="33">
        <f>P!T197</f>
        <v>20</v>
      </c>
      <c r="N196" s="33">
        <f>P!V197</f>
        <v>10</v>
      </c>
      <c r="O196" s="33">
        <f>P!X197</f>
        <v>20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1665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0.5</v>
      </c>
      <c r="H198" s="33">
        <f>P!J199</f>
        <v>2</v>
      </c>
      <c r="I198" s="33">
        <f>P!L199</f>
        <v>1</v>
      </c>
      <c r="J198" s="33">
        <f>P!N199</f>
        <v>2</v>
      </c>
      <c r="K198" s="33">
        <f>P!P199</f>
        <v>2</v>
      </c>
      <c r="L198" s="33">
        <f>P!R199</f>
        <v>1</v>
      </c>
      <c r="M198" s="33">
        <f>P!T199</f>
        <v>2</v>
      </c>
      <c r="N198" s="33">
        <f>P!V199</f>
        <v>3</v>
      </c>
      <c r="O198" s="33">
        <f>P!X199</f>
        <v>3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2780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0.7</v>
      </c>
      <c r="L199" s="33">
        <f>P!R200</f>
        <v>0.5</v>
      </c>
      <c r="M199" s="33">
        <f>P!T200</f>
        <v>2</v>
      </c>
      <c r="N199" s="33">
        <f>P!V200</f>
        <v>1</v>
      </c>
      <c r="O199" s="33">
        <f>P!X200</f>
        <v>1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1240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0.7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120</v>
      </c>
      <c r="V200" s="200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2</v>
      </c>
      <c r="G204" s="33">
        <f>P!H205</f>
        <v>0</v>
      </c>
      <c r="H204" s="33">
        <f>P!J205</f>
        <v>3</v>
      </c>
      <c r="I204" s="33">
        <f>P!L205</f>
        <v>5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3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1305</v>
      </c>
      <c r="V204" s="200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2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6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292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8</v>
      </c>
      <c r="F207" s="33">
        <f>P!F208</f>
        <v>0</v>
      </c>
      <c r="G207" s="33">
        <f>P!H208</f>
        <v>5</v>
      </c>
      <c r="H207" s="33">
        <f>P!J208</f>
        <v>1</v>
      </c>
      <c r="I207" s="33">
        <f>P!L208</f>
        <v>20</v>
      </c>
      <c r="J207" s="33">
        <f>P!N208</f>
        <v>0</v>
      </c>
      <c r="K207" s="33">
        <f>P!P208</f>
        <v>0</v>
      </c>
      <c r="L207" s="33">
        <f>P!R208</f>
        <v>7</v>
      </c>
      <c r="M207" s="33">
        <f>P!T208</f>
        <v>15</v>
      </c>
      <c r="N207" s="33">
        <f>P!V208</f>
        <v>12</v>
      </c>
      <c r="O207" s="33">
        <f>P!X208</f>
        <v>20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5295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5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350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3</v>
      </c>
      <c r="H210" s="33">
        <f>P!J211</f>
        <v>0</v>
      </c>
      <c r="I210" s="33">
        <f>P!L211</f>
        <v>0</v>
      </c>
      <c r="J210" s="33">
        <f>P!N211</f>
        <v>5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3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470</v>
      </c>
      <c r="V210" s="200" t="str">
        <f t="shared" si="3"/>
        <v>OK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300</v>
      </c>
      <c r="V212" s="200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0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4.7</v>
      </c>
      <c r="I230" s="33">
        <f>P!L231</f>
        <v>0</v>
      </c>
      <c r="J230" s="33">
        <f>P!N231</f>
        <v>5.3</v>
      </c>
      <c r="K230" s="33">
        <f>P!P231</f>
        <v>0</v>
      </c>
      <c r="L230" s="33">
        <f>P!R231</f>
        <v>0</v>
      </c>
      <c r="M230" s="33">
        <f>P!T231</f>
        <v>16.899999999999999</v>
      </c>
      <c r="N230" s="33">
        <f>P!V231</f>
        <v>12.3</v>
      </c>
      <c r="O230" s="33">
        <f>P!X231</f>
        <v>14.9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37088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68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55000</v>
      </c>
      <c r="V231" s="200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5000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7000</v>
      </c>
      <c r="V232" s="200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90</v>
      </c>
      <c r="J233" s="33">
        <f>P!N234</f>
        <v>0</v>
      </c>
      <c r="K233" s="33">
        <f>P!P234</f>
        <v>0</v>
      </c>
      <c r="L233" s="33">
        <f>P!R234</f>
        <v>90</v>
      </c>
      <c r="M233" s="33">
        <f>P!T234</f>
        <v>180</v>
      </c>
      <c r="N233" s="33">
        <f>P!V234</f>
        <v>216</v>
      </c>
      <c r="O233" s="33">
        <f>P!X234</f>
        <v>216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22050</v>
      </c>
      <c r="V233" s="200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66</v>
      </c>
      <c r="G244" s="33">
        <f>P!H245</f>
        <v>83</v>
      </c>
      <c r="H244" s="33">
        <f>P!J245</f>
        <v>0</v>
      </c>
      <c r="I244" s="33">
        <f>P!L245</f>
        <v>141</v>
      </c>
      <c r="J244" s="33">
        <f>P!N245</f>
        <v>254</v>
      </c>
      <c r="K244" s="33">
        <f>P!P245</f>
        <v>271</v>
      </c>
      <c r="L244" s="33">
        <f>P!R245</f>
        <v>0</v>
      </c>
      <c r="M244" s="33">
        <f>P!T245</f>
        <v>38</v>
      </c>
      <c r="N244" s="33">
        <f>P!V245</f>
        <v>63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8785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220</v>
      </c>
      <c r="N247" s="33">
        <f>P!V248</f>
        <v>155</v>
      </c>
      <c r="O247" s="33">
        <f>P!X248</f>
        <v>150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10500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আফলাতুন</v>
      </c>
      <c r="D248" s="11" t="str">
        <f>P!C249</f>
        <v>টাকা</v>
      </c>
      <c r="E248" s="33">
        <f>P!D249</f>
        <v>8870</v>
      </c>
      <c r="F248" s="33">
        <f>P!F249</f>
        <v>0</v>
      </c>
      <c r="G248" s="33">
        <f>P!H249</f>
        <v>180</v>
      </c>
      <c r="H248" s="33">
        <f>P!J249</f>
        <v>820</v>
      </c>
      <c r="I248" s="33">
        <f>P!L249</f>
        <v>2780</v>
      </c>
      <c r="J248" s="33">
        <f>P!N249</f>
        <v>1850</v>
      </c>
      <c r="K248" s="33">
        <f>P!P249</f>
        <v>0</v>
      </c>
      <c r="L248" s="33">
        <f>P!R249</f>
        <v>5370</v>
      </c>
      <c r="M248" s="33">
        <f>P!T249</f>
        <v>300</v>
      </c>
      <c r="N248" s="33">
        <f>P!V249</f>
        <v>1000</v>
      </c>
      <c r="O248" s="33">
        <f>P!X249</f>
        <v>3440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24610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100</v>
      </c>
      <c r="O249" s="33">
        <f>P!X250</f>
        <v>100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200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2500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4600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7100</v>
      </c>
      <c r="V250" s="200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140</v>
      </c>
      <c r="F251" s="33">
        <f>P!F252</f>
        <v>0</v>
      </c>
      <c r="G251" s="33">
        <f>P!H252</f>
        <v>50</v>
      </c>
      <c r="H251" s="33">
        <f>P!J252</f>
        <v>50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200</v>
      </c>
      <c r="M251" s="33">
        <f>P!T252</f>
        <v>50</v>
      </c>
      <c r="N251" s="33">
        <f>P!V252</f>
        <v>320</v>
      </c>
      <c r="O251" s="33">
        <f>P!X252</f>
        <v>300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1110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650</v>
      </c>
      <c r="F252" s="33">
        <f>P!F253</f>
        <v>100</v>
      </c>
      <c r="G252" s="33">
        <f>P!H253</f>
        <v>140</v>
      </c>
      <c r="H252" s="33">
        <f>P!J253</f>
        <v>500</v>
      </c>
      <c r="I252" s="33">
        <f>P!L253</f>
        <v>210</v>
      </c>
      <c r="J252" s="33">
        <f>P!N253</f>
        <v>610</v>
      </c>
      <c r="K252" s="33">
        <f>P!P253</f>
        <v>600</v>
      </c>
      <c r="L252" s="33">
        <f>P!R253</f>
        <v>670</v>
      </c>
      <c r="M252" s="33">
        <f>P!T253</f>
        <v>1180</v>
      </c>
      <c r="N252" s="33">
        <f>P!V253</f>
        <v>750</v>
      </c>
      <c r="O252" s="33">
        <f>P!X253</f>
        <v>820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6230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6000</v>
      </c>
      <c r="F253" s="33">
        <f>P!F254</f>
        <v>2600</v>
      </c>
      <c r="G253" s="33">
        <f>P!H254</f>
        <v>2800</v>
      </c>
      <c r="H253" s="33">
        <f>P!J254</f>
        <v>5300</v>
      </c>
      <c r="I253" s="33">
        <f>P!L254</f>
        <v>5100</v>
      </c>
      <c r="J253" s="33">
        <f>P!N254</f>
        <v>6700</v>
      </c>
      <c r="K253" s="33">
        <f>P!P254</f>
        <v>6700</v>
      </c>
      <c r="L253" s="33">
        <f>P!R254</f>
        <v>6600</v>
      </c>
      <c r="M253" s="33">
        <f>P!T254</f>
        <v>7000</v>
      </c>
      <c r="N253" s="31">
        <f>P!V254</f>
        <v>4800</v>
      </c>
      <c r="O253" s="33">
        <f>P!X254</f>
        <v>6800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60400</v>
      </c>
      <c r="V253" s="200" t="str">
        <f t="shared" si="3"/>
        <v>OK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778953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85" zoomScaleNormal="85" workbookViewId="0">
      <pane xSplit="3" ySplit="4" topLeftCell="D93" activePane="bottomRight" state="frozen"/>
      <selection pane="topRight" activeCell="D1" sqref="D1"/>
      <selection pane="bottomLeft" activeCell="A5" sqref="A5"/>
      <selection pane="bottomRight" activeCell="D47" sqref="D47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66494</v>
      </c>
      <c r="F1" s="98" t="str">
        <f>IF(G1='2'!C51,"ঠিক","×")</f>
        <v>ঠিক</v>
      </c>
      <c r="G1" s="100">
        <f>SUM(G5:G254)</f>
        <v>9897</v>
      </c>
      <c r="H1" s="98" t="str">
        <f>IF(I1='3'!C51,"ঠিক","×")</f>
        <v>ঠিক</v>
      </c>
      <c r="I1" s="101">
        <f>SUM(I5:I254)</f>
        <v>70939</v>
      </c>
      <c r="J1" s="98" t="str">
        <f>IF(K1='4'!C51,"ঠিক","×")</f>
        <v>ঠিক</v>
      </c>
      <c r="K1" s="100">
        <f>SUM(K5:K254)</f>
        <v>50681</v>
      </c>
      <c r="L1" s="98" t="str">
        <f>IF(M1='5'!C51,"ঠিক","×")</f>
        <v>ঠিক</v>
      </c>
      <c r="M1" s="101">
        <f>SUM(M5:M254)</f>
        <v>22624</v>
      </c>
      <c r="N1" s="98" t="str">
        <f>IF(O1='6'!C51,"ঠিক","×")</f>
        <v>ঠিক</v>
      </c>
      <c r="O1" s="100">
        <f>SUM(O5:O254)</f>
        <v>59517</v>
      </c>
      <c r="P1" s="98" t="str">
        <f>IF(Q1='7'!C51,"ঠিক","×")</f>
        <v>ঠিক</v>
      </c>
      <c r="Q1" s="102">
        <f>SUM(Q5:Q254)</f>
        <v>46652</v>
      </c>
      <c r="R1" s="252" t="str">
        <f>IF(S1='8'!C51,"ঠিক","×")</f>
        <v>ঠিক</v>
      </c>
      <c r="S1" s="253">
        <f>SUM(S5:S254)</f>
        <v>69908</v>
      </c>
      <c r="T1" s="252" t="str">
        <f>IF(U1='9'!C51,"ঠিক","×")</f>
        <v>ঠিক</v>
      </c>
      <c r="U1" s="276">
        <f>SUM(U5:U254)</f>
        <v>164316</v>
      </c>
      <c r="V1" s="252" t="str">
        <f>IF(W1='10'!C51,"ঠিক","×")</f>
        <v>ঠিক</v>
      </c>
      <c r="W1" s="253">
        <f>SUM(W5:W254)</f>
        <v>103582</v>
      </c>
      <c r="X1" s="252" t="str">
        <f>IF(Y1='11'!C51,"ঠিক","×")</f>
        <v>ঠিক</v>
      </c>
      <c r="Y1" s="276">
        <f>SUM(Y5:Y254)</f>
        <v>114343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424</v>
      </c>
      <c r="AC2" s="482"/>
      <c r="AD2" s="490" t="s">
        <v>425</v>
      </c>
      <c r="AE2" s="480"/>
      <c r="AF2" s="473" t="s">
        <v>426</v>
      </c>
      <c r="AG2" s="480"/>
      <c r="AH2" s="473" t="s">
        <v>436</v>
      </c>
      <c r="AI2" s="480"/>
      <c r="AJ2" s="483" t="s">
        <v>12</v>
      </c>
      <c r="AK2" s="485" t="s">
        <v>261</v>
      </c>
      <c r="AL2" s="470" t="s">
        <v>14</v>
      </c>
      <c r="AM2" s="105">
        <f>AL256</f>
        <v>778953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86"/>
      <c r="B3" s="486"/>
      <c r="C3" s="486"/>
      <c r="D3" s="474">
        <f>H!C7</f>
        <v>45890</v>
      </c>
      <c r="E3" s="475"/>
      <c r="F3" s="476">
        <f>D3+1</f>
        <v>45891</v>
      </c>
      <c r="G3" s="492"/>
      <c r="H3" s="464">
        <f>F3+1</f>
        <v>45892</v>
      </c>
      <c r="I3" s="475"/>
      <c r="J3" s="476">
        <f>H3+1</f>
        <v>45893</v>
      </c>
      <c r="K3" s="469"/>
      <c r="L3" s="464">
        <f>J3+1</f>
        <v>45894</v>
      </c>
      <c r="M3" s="475"/>
      <c r="N3" s="476">
        <f>L3+1</f>
        <v>45895</v>
      </c>
      <c r="O3" s="469"/>
      <c r="P3" s="464">
        <f>N3+1</f>
        <v>45896</v>
      </c>
      <c r="Q3" s="465"/>
      <c r="R3" s="468">
        <f>P3+1</f>
        <v>45897</v>
      </c>
      <c r="S3" s="469"/>
      <c r="T3" s="474">
        <f>R3+1</f>
        <v>45898</v>
      </c>
      <c r="U3" s="475"/>
      <c r="V3" s="476">
        <f>T3+1</f>
        <v>45899</v>
      </c>
      <c r="W3" s="469"/>
      <c r="X3" s="474">
        <f>V3+1</f>
        <v>45900</v>
      </c>
      <c r="Y3" s="477"/>
      <c r="Z3" s="474">
        <f>X3+1</f>
        <v>45901</v>
      </c>
      <c r="AA3" s="477"/>
      <c r="AB3" s="474">
        <f>Z3+1</f>
        <v>45902</v>
      </c>
      <c r="AC3" s="491"/>
      <c r="AD3" s="481">
        <f>AB3+1</f>
        <v>45903</v>
      </c>
      <c r="AE3" s="477"/>
      <c r="AF3" s="481">
        <f>AD3+1</f>
        <v>45904</v>
      </c>
      <c r="AG3" s="477"/>
      <c r="AH3" s="481">
        <f>AF3+1</f>
        <v>45905</v>
      </c>
      <c r="AI3" s="477"/>
      <c r="AJ3" s="484"/>
      <c r="AK3" s="486"/>
      <c r="AL3" s="471"/>
      <c r="AM3" s="107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84"/>
      <c r="AK4" s="486"/>
      <c r="AL4" s="471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4250</v>
      </c>
      <c r="F7" s="291"/>
      <c r="G7" s="111"/>
      <c r="H7" s="112"/>
      <c r="I7" s="111"/>
      <c r="J7" s="110">
        <v>50</v>
      </c>
      <c r="K7" s="111">
        <v>4250</v>
      </c>
      <c r="L7" s="112"/>
      <c r="M7" s="111"/>
      <c r="N7" s="110"/>
      <c r="O7" s="111"/>
      <c r="P7" s="112">
        <v>50</v>
      </c>
      <c r="Q7" s="113">
        <v>4250</v>
      </c>
      <c r="R7" s="112"/>
      <c r="S7" s="255"/>
      <c r="T7" s="245"/>
      <c r="U7" s="255"/>
      <c r="V7" s="112">
        <v>75</v>
      </c>
      <c r="W7" s="255">
        <v>7600</v>
      </c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225</v>
      </c>
      <c r="AK7" s="360">
        <f>IF(ISERR(AL7/AJ7),S!D5,(AL7/AJ7))</f>
        <v>90.444444444444443</v>
      </c>
      <c r="AL7" s="116">
        <f t="shared" si="1"/>
        <v>20350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>
        <v>50</v>
      </c>
      <c r="U8" s="255">
        <v>6100</v>
      </c>
      <c r="V8" s="112"/>
      <c r="W8" s="255"/>
      <c r="X8" s="245">
        <v>50</v>
      </c>
      <c r="Y8" s="255">
        <v>6700</v>
      </c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128</v>
      </c>
      <c r="AL8" s="116">
        <f t="shared" si="1"/>
        <v>12800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>
        <v>30</v>
      </c>
      <c r="U10" s="255">
        <v>4650</v>
      </c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30</v>
      </c>
      <c r="AK10" s="360">
        <f>IF(ISERR(AL10/AJ10),S!D8,(AL10/AJ10))</f>
        <v>155</v>
      </c>
      <c r="AL10" s="116">
        <f t="shared" si="1"/>
        <v>4650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>
        <v>30</v>
      </c>
      <c r="S11" s="255">
        <v>5040</v>
      </c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168</v>
      </c>
      <c r="AL11" s="116">
        <f>E11+G11+I11+K11+M11+O11+Q11+S11+U11+W11+Y11+AA11+AC11+AE11+AG11+AI11</f>
        <v>5040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0</v>
      </c>
      <c r="AK14" s="360">
        <f>IF(ISERR(AL14/AJ14),S!D12,(AL14/AJ14))</f>
        <v>58.246913580246918</v>
      </c>
      <c r="AL14" s="116">
        <f t="shared" si="1"/>
        <v>0</v>
      </c>
    </row>
    <row r="15" spans="1:43">
      <c r="A15" s="108">
        <v>11</v>
      </c>
      <c r="B15" s="109" t="s">
        <v>25</v>
      </c>
      <c r="C15" s="117" t="s">
        <v>26</v>
      </c>
      <c r="D15" s="291">
        <v>20</v>
      </c>
      <c r="E15" s="115">
        <v>3600</v>
      </c>
      <c r="F15" s="291">
        <v>5</v>
      </c>
      <c r="G15" s="111">
        <v>900</v>
      </c>
      <c r="H15" s="112"/>
      <c r="I15" s="111"/>
      <c r="J15" s="110">
        <v>10</v>
      </c>
      <c r="K15" s="111">
        <v>1800</v>
      </c>
      <c r="L15" s="112">
        <v>10</v>
      </c>
      <c r="M15" s="111">
        <v>1800</v>
      </c>
      <c r="N15" s="110">
        <v>20</v>
      </c>
      <c r="O15" s="111">
        <v>3600</v>
      </c>
      <c r="P15" s="112">
        <v>20</v>
      </c>
      <c r="Q15" s="113">
        <v>3600</v>
      </c>
      <c r="R15" s="112">
        <v>25</v>
      </c>
      <c r="S15" s="255">
        <v>4500</v>
      </c>
      <c r="T15" s="245">
        <v>40</v>
      </c>
      <c r="U15" s="255">
        <v>7200</v>
      </c>
      <c r="V15" s="112">
        <v>20</v>
      </c>
      <c r="W15" s="255">
        <v>3600</v>
      </c>
      <c r="X15" s="245">
        <v>25</v>
      </c>
      <c r="Y15" s="255">
        <v>4500</v>
      </c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195</v>
      </c>
      <c r="AK15" s="360">
        <f>IF(ISERR(AL15/AJ15),S!D13,(AL15/AJ15))</f>
        <v>180</v>
      </c>
      <c r="AL15" s="116">
        <f t="shared" si="1"/>
        <v>35100</v>
      </c>
    </row>
    <row r="16" spans="1:43">
      <c r="A16" s="108">
        <v>12</v>
      </c>
      <c r="B16" s="109" t="s">
        <v>27</v>
      </c>
      <c r="C16" s="117" t="s">
        <v>26</v>
      </c>
      <c r="D16" s="291"/>
      <c r="E16" s="115"/>
      <c r="F16" s="291"/>
      <c r="G16" s="111"/>
      <c r="H16" s="112"/>
      <c r="I16" s="111"/>
      <c r="J16" s="110"/>
      <c r="K16" s="111"/>
      <c r="L16" s="112"/>
      <c r="M16" s="111"/>
      <c r="N16" s="110">
        <v>2</v>
      </c>
      <c r="O16" s="111">
        <v>640</v>
      </c>
      <c r="P16" s="112"/>
      <c r="Q16" s="113"/>
      <c r="R16" s="112"/>
      <c r="S16" s="255"/>
      <c r="T16" s="245">
        <v>3</v>
      </c>
      <c r="U16" s="255">
        <v>930</v>
      </c>
      <c r="V16" s="112"/>
      <c r="W16" s="255"/>
      <c r="X16" s="245">
        <v>2</v>
      </c>
      <c r="Y16" s="255">
        <v>620</v>
      </c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7</v>
      </c>
      <c r="AK16" s="360">
        <f>IF(ISERR(AL16/AJ16),S!D14,(AL16/AJ16))</f>
        <v>312.85714285714283</v>
      </c>
      <c r="AL16" s="116">
        <f t="shared" si="1"/>
        <v>2190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>
        <v>25</v>
      </c>
      <c r="U17" s="255">
        <v>1000</v>
      </c>
      <c r="V17" s="112"/>
      <c r="W17" s="255"/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25</v>
      </c>
      <c r="AK17" s="360">
        <f>IF(ISERR(AL17/AJ17),S!D15,(AL17/AJ17))</f>
        <v>40</v>
      </c>
      <c r="AL17" s="116">
        <f t="shared" si="1"/>
        <v>1000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>
        <v>0.45</v>
      </c>
      <c r="U19" s="255">
        <v>180</v>
      </c>
      <c r="V19" s="112">
        <v>0.1</v>
      </c>
      <c r="W19" s="255">
        <v>50</v>
      </c>
      <c r="X19" s="245">
        <v>0.45</v>
      </c>
      <c r="Y19" s="255">
        <v>200</v>
      </c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1</v>
      </c>
      <c r="AK19" s="360">
        <f>IF(ISERR(AL19/AJ19),S!D17,(AL19/AJ19))</f>
        <v>430</v>
      </c>
      <c r="AL19" s="116">
        <f t="shared" si="1"/>
        <v>430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>
        <v>63</v>
      </c>
      <c r="O21" s="111">
        <v>3780</v>
      </c>
      <c r="P21" s="112"/>
      <c r="Q21" s="113"/>
      <c r="R21" s="112"/>
      <c r="S21" s="255"/>
      <c r="T21" s="245"/>
      <c r="U21" s="255"/>
      <c r="V21" s="112">
        <v>63</v>
      </c>
      <c r="W21" s="255">
        <v>3780</v>
      </c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126</v>
      </c>
      <c r="AK21" s="360">
        <f>IF(ISERR(AL21/AJ21),S!D19,(AL21/AJ21))</f>
        <v>60</v>
      </c>
      <c r="AL21" s="116">
        <f t="shared" si="1"/>
        <v>7560</v>
      </c>
    </row>
    <row r="22" spans="1:38">
      <c r="A22" s="108">
        <v>18</v>
      </c>
      <c r="B22" s="109" t="s">
        <v>32</v>
      </c>
      <c r="C22" s="117" t="s">
        <v>9</v>
      </c>
      <c r="D22" s="291">
        <v>1</v>
      </c>
      <c r="E22" s="115">
        <v>920</v>
      </c>
      <c r="F22" s="291"/>
      <c r="G22" s="111"/>
      <c r="H22" s="112"/>
      <c r="I22" s="111"/>
      <c r="J22" s="110">
        <v>0.5</v>
      </c>
      <c r="K22" s="111">
        <v>460</v>
      </c>
      <c r="L22" s="112">
        <v>0.5</v>
      </c>
      <c r="M22" s="111">
        <v>460</v>
      </c>
      <c r="N22" s="110">
        <v>2</v>
      </c>
      <c r="O22" s="111">
        <v>1840</v>
      </c>
      <c r="P22" s="112"/>
      <c r="Q22" s="113"/>
      <c r="R22" s="112">
        <v>1</v>
      </c>
      <c r="S22" s="255">
        <v>920</v>
      </c>
      <c r="T22" s="245">
        <v>3</v>
      </c>
      <c r="U22" s="255">
        <v>2760</v>
      </c>
      <c r="V22" s="112"/>
      <c r="W22" s="255"/>
      <c r="X22" s="245">
        <v>1</v>
      </c>
      <c r="Y22" s="255">
        <v>920</v>
      </c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9</v>
      </c>
      <c r="AK22" s="360">
        <f>IF(ISERR(AL22/AJ22),S!D20,(AL22/AJ22))</f>
        <v>920</v>
      </c>
      <c r="AL22" s="116">
        <f t="shared" si="1"/>
        <v>8280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>
        <v>720</v>
      </c>
      <c r="U24" s="255">
        <v>2016</v>
      </c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720</v>
      </c>
      <c r="AK24" s="360">
        <f>IF(ISERR(AL24/AJ24),S!D22,(AL24/AJ24))</f>
        <v>2.8</v>
      </c>
      <c r="AL24" s="116">
        <f t="shared" si="1"/>
        <v>2016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/>
      <c r="E31" s="115"/>
      <c r="F31" s="291"/>
      <c r="G31" s="111"/>
      <c r="H31" s="112"/>
      <c r="I31" s="111"/>
      <c r="J31" s="110"/>
      <c r="K31" s="111"/>
      <c r="L31" s="118"/>
      <c r="M31" s="111"/>
      <c r="N31" s="119">
        <v>1E-3</v>
      </c>
      <c r="O31" s="111">
        <v>300</v>
      </c>
      <c r="P31" s="118"/>
      <c r="Q31" s="113"/>
      <c r="R31" s="112"/>
      <c r="S31" s="255"/>
      <c r="T31" s="245">
        <v>2E-3</v>
      </c>
      <c r="U31" s="255">
        <v>600</v>
      </c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3.0000000000000001E-3</v>
      </c>
      <c r="AK31" s="360">
        <f>IF(ISERR(AL31/AJ31),S!D29,(AL31/AJ31))</f>
        <v>300000</v>
      </c>
      <c r="AL31" s="116">
        <f t="shared" si="1"/>
        <v>900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>
        <v>0.1</v>
      </c>
      <c r="U32" s="255">
        <v>240</v>
      </c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0.1</v>
      </c>
      <c r="AK32" s="360">
        <f>IF(ISERR(AL32/AJ32),S!D30,(AL32/AJ32))</f>
        <v>2400</v>
      </c>
      <c r="AL32" s="116">
        <f t="shared" si="1"/>
        <v>240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>
        <v>2</v>
      </c>
      <c r="U33" s="255">
        <v>240</v>
      </c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2</v>
      </c>
      <c r="AK33" s="360">
        <f>IF(ISERR(AL33/AJ33),S!D31,(AL33/AJ33))</f>
        <v>120</v>
      </c>
      <c r="AL33" s="116">
        <f t="shared" si="1"/>
        <v>240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>
        <v>0.5</v>
      </c>
      <c r="E36" s="115">
        <v>4320</v>
      </c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0.5</v>
      </c>
      <c r="AK36" s="360">
        <f>IF(ISERR(AL36/AJ36),S!D34,(AL36/AJ36))</f>
        <v>8640</v>
      </c>
      <c r="AL36" s="116">
        <f t="shared" si="1"/>
        <v>4320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>
        <v>4</v>
      </c>
      <c r="U37" s="255">
        <v>680</v>
      </c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4</v>
      </c>
      <c r="AK37" s="360">
        <f>IF(ISERR(AL37/AJ37),S!D35,(AL37/AJ37))</f>
        <v>170</v>
      </c>
      <c r="AL37" s="116">
        <f t="shared" si="1"/>
        <v>680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>
        <v>1</v>
      </c>
      <c r="U38" s="255">
        <v>400</v>
      </c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1</v>
      </c>
      <c r="AK38" s="360">
        <f>IF(ISERR(AL38/AJ38),S!D36,(AL38/AJ38))</f>
        <v>400</v>
      </c>
      <c r="AL38" s="116">
        <f t="shared" si="1"/>
        <v>400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/>
      <c r="E41" s="115"/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>
        <v>2</v>
      </c>
      <c r="U41" s="255">
        <v>160</v>
      </c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2</v>
      </c>
      <c r="AK41" s="360">
        <f>IF(ISERR(AL41/AJ41),S!D39,(AL41/AJ41))</f>
        <v>80</v>
      </c>
      <c r="AL41" s="116">
        <f t="shared" si="1"/>
        <v>160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>
        <v>5</v>
      </c>
      <c r="Q42" s="113">
        <v>700</v>
      </c>
      <c r="R42" s="112"/>
      <c r="S42" s="255"/>
      <c r="T42" s="245">
        <v>2</v>
      </c>
      <c r="U42" s="255">
        <v>170</v>
      </c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7</v>
      </c>
      <c r="AK42" s="360">
        <f>IF(ISERR(AL42/AJ42),S!D40,(AL42/AJ42))</f>
        <v>124.28571428571429</v>
      </c>
      <c r="AL42" s="116">
        <f t="shared" si="1"/>
        <v>870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0</v>
      </c>
      <c r="AK49" s="360">
        <f>IF(ISERR(AL49/AJ49),S!D47,(AL49/AJ49))</f>
        <v>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/>
      <c r="E52" s="115"/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>
        <v>4</v>
      </c>
      <c r="U52" s="255">
        <v>240</v>
      </c>
      <c r="V52" s="112"/>
      <c r="W52" s="255"/>
      <c r="X52" s="245">
        <v>3</v>
      </c>
      <c r="Y52" s="255">
        <v>180</v>
      </c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>
        <v>1</v>
      </c>
      <c r="U53" s="255">
        <v>90</v>
      </c>
      <c r="V53" s="112">
        <v>1</v>
      </c>
      <c r="W53" s="255">
        <v>90</v>
      </c>
      <c r="X53" s="245">
        <v>1</v>
      </c>
      <c r="Y53" s="255">
        <v>90</v>
      </c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3</v>
      </c>
      <c r="AK53" s="360">
        <f>IF(ISERR(AL53/AJ53),S!D51,(AL53/AJ53))</f>
        <v>90</v>
      </c>
      <c r="AL53" s="116">
        <f t="shared" si="1"/>
        <v>270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>
        <v>200</v>
      </c>
      <c r="O56" s="111">
        <v>140</v>
      </c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200</v>
      </c>
      <c r="AK56" s="360">
        <f>IF(ISERR(AL56/AJ56),S!D54,(AL56/AJ56))</f>
        <v>0.7</v>
      </c>
      <c r="AL56" s="116">
        <f t="shared" si="1"/>
        <v>140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>
        <v>200</v>
      </c>
      <c r="O57" s="111">
        <v>60</v>
      </c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200</v>
      </c>
      <c r="AK57" s="360">
        <f>IF(ISERR(AL57/AJ57),S!D55,(AL57/AJ57))</f>
        <v>0.3</v>
      </c>
      <c r="AL57" s="116">
        <f t="shared" si="1"/>
        <v>60</v>
      </c>
    </row>
    <row r="58" spans="1:38">
      <c r="A58" s="108">
        <v>54</v>
      </c>
      <c r="B58" s="109" t="s">
        <v>64</v>
      </c>
      <c r="C58" s="117" t="s">
        <v>31</v>
      </c>
      <c r="D58" s="291">
        <v>10</v>
      </c>
      <c r="E58" s="115">
        <v>200</v>
      </c>
      <c r="F58" s="291"/>
      <c r="G58" s="111"/>
      <c r="H58" s="112"/>
      <c r="I58" s="111"/>
      <c r="J58" s="110"/>
      <c r="K58" s="111"/>
      <c r="L58" s="112">
        <v>8</v>
      </c>
      <c r="M58" s="111">
        <v>160</v>
      </c>
      <c r="N58" s="110">
        <v>8</v>
      </c>
      <c r="O58" s="111">
        <v>160</v>
      </c>
      <c r="P58" s="112">
        <v>5</v>
      </c>
      <c r="Q58" s="113">
        <v>100</v>
      </c>
      <c r="R58" s="112">
        <v>8</v>
      </c>
      <c r="S58" s="255">
        <v>160</v>
      </c>
      <c r="T58" s="245">
        <v>20</v>
      </c>
      <c r="U58" s="255">
        <v>400</v>
      </c>
      <c r="V58" s="112">
        <v>12</v>
      </c>
      <c r="W58" s="255">
        <v>240</v>
      </c>
      <c r="X58" s="245">
        <v>15</v>
      </c>
      <c r="Y58" s="255">
        <v>300</v>
      </c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86</v>
      </c>
      <c r="AK58" s="360">
        <f>IF(ISERR(AL58/AJ58),S!D56,(AL58/AJ58))</f>
        <v>20</v>
      </c>
      <c r="AL58" s="116">
        <f t="shared" si="1"/>
        <v>1720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0</v>
      </c>
      <c r="AK59" s="360">
        <f>IF(ISERR(AL59/AJ59),S!D57,(AL59/AJ59))</f>
        <v>1003.6363636363636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0</v>
      </c>
      <c r="AK61" s="360">
        <f>IF(ISERR(AL61/AJ61),S!D59,(AL61/AJ61))</f>
        <v>125.41666666666667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/>
      <c r="S62" s="255"/>
      <c r="T62" s="245">
        <v>5</v>
      </c>
      <c r="U62" s="255">
        <v>550</v>
      </c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10</v>
      </c>
      <c r="AK62" s="360">
        <f>IF(ISERR(AL62/AJ62),S!D60,(AL62/AJ62))</f>
        <v>110</v>
      </c>
      <c r="AL62" s="116">
        <f t="shared" si="1"/>
        <v>1100</v>
      </c>
    </row>
    <row r="63" spans="1:38">
      <c r="A63" s="108">
        <v>59</v>
      </c>
      <c r="B63" s="109" t="s">
        <v>70</v>
      </c>
      <c r="C63" s="117" t="s">
        <v>9</v>
      </c>
      <c r="D63" s="291"/>
      <c r="E63" s="115"/>
      <c r="F63" s="291"/>
      <c r="G63" s="111"/>
      <c r="H63" s="112"/>
      <c r="I63" s="111"/>
      <c r="J63" s="110">
        <v>0.5</v>
      </c>
      <c r="K63" s="111">
        <v>310</v>
      </c>
      <c r="L63" s="112"/>
      <c r="M63" s="111"/>
      <c r="N63" s="110">
        <v>0.5</v>
      </c>
      <c r="O63" s="111">
        <v>310</v>
      </c>
      <c r="P63" s="112">
        <v>0.5</v>
      </c>
      <c r="Q63" s="113">
        <v>310</v>
      </c>
      <c r="R63" s="112">
        <v>0.5</v>
      </c>
      <c r="S63" s="255">
        <v>310</v>
      </c>
      <c r="T63" s="245">
        <v>0.5</v>
      </c>
      <c r="U63" s="255">
        <v>310</v>
      </c>
      <c r="V63" s="112">
        <v>0.5</v>
      </c>
      <c r="W63" s="255">
        <v>310</v>
      </c>
      <c r="X63" s="245">
        <v>0.5</v>
      </c>
      <c r="Y63" s="255">
        <v>310</v>
      </c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3.5</v>
      </c>
      <c r="AK63" s="360">
        <f>IF(ISERR(AL63/AJ63),S!D61,(AL63/AJ63))</f>
        <v>620</v>
      </c>
      <c r="AL63" s="116">
        <f t="shared" si="1"/>
        <v>2170</v>
      </c>
    </row>
    <row r="64" spans="1:38">
      <c r="A64" s="108">
        <v>60</v>
      </c>
      <c r="B64" s="109" t="s">
        <v>71</v>
      </c>
      <c r="C64" s="117" t="s">
        <v>9</v>
      </c>
      <c r="D64" s="291"/>
      <c r="E64" s="115"/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>
        <v>1</v>
      </c>
      <c r="S64" s="255">
        <v>640</v>
      </c>
      <c r="T64" s="245">
        <v>1</v>
      </c>
      <c r="U64" s="255">
        <v>640</v>
      </c>
      <c r="V64" s="112">
        <v>0.5</v>
      </c>
      <c r="W64" s="255">
        <v>320</v>
      </c>
      <c r="X64" s="245">
        <v>1</v>
      </c>
      <c r="Y64" s="255">
        <v>640</v>
      </c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3.5</v>
      </c>
      <c r="AK64" s="360">
        <f>IF(ISERR(AL64/AJ64),S!D62,(AL64/AJ64))</f>
        <v>640</v>
      </c>
      <c r="AL64" s="116">
        <f t="shared" si="1"/>
        <v>2240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>
        <v>0.1</v>
      </c>
      <c r="Y65" s="255">
        <v>40</v>
      </c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0.1</v>
      </c>
      <c r="AK65" s="360">
        <f>IF(ISERR(AL65/AJ65),S!D63,(AL65/AJ65))</f>
        <v>400</v>
      </c>
      <c r="AL65" s="116">
        <f t="shared" si="1"/>
        <v>40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>
        <v>0.2</v>
      </c>
      <c r="S67" s="255">
        <v>180</v>
      </c>
      <c r="T67" s="245">
        <v>0.3</v>
      </c>
      <c r="U67" s="255">
        <v>260</v>
      </c>
      <c r="V67" s="112"/>
      <c r="W67" s="255"/>
      <c r="X67" s="245">
        <v>0.25</v>
      </c>
      <c r="Y67" s="255">
        <v>220</v>
      </c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0.75</v>
      </c>
      <c r="AK67" s="360">
        <f>IF(ISERR(AL67/AJ67),S!D65,(AL67/AJ67))</f>
        <v>880</v>
      </c>
      <c r="AL67" s="116">
        <f t="shared" si="1"/>
        <v>660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0</v>
      </c>
      <c r="AK68" s="360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0</v>
      </c>
      <c r="AK69" s="360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>
        <v>0.05</v>
      </c>
      <c r="G70" s="111">
        <v>300</v>
      </c>
      <c r="H70" s="112"/>
      <c r="I70" s="111"/>
      <c r="J70" s="110"/>
      <c r="K70" s="111"/>
      <c r="L70" s="112"/>
      <c r="M70" s="111"/>
      <c r="N70" s="110">
        <v>0.1</v>
      </c>
      <c r="O70" s="111">
        <v>600</v>
      </c>
      <c r="P70" s="112"/>
      <c r="Q70" s="113"/>
      <c r="R70" s="112">
        <v>0.1</v>
      </c>
      <c r="S70" s="255">
        <v>590</v>
      </c>
      <c r="T70" s="245">
        <v>0.1</v>
      </c>
      <c r="U70" s="255">
        <v>580</v>
      </c>
      <c r="V70" s="112"/>
      <c r="W70" s="255"/>
      <c r="X70" s="245">
        <v>0.1</v>
      </c>
      <c r="Y70" s="255">
        <v>580</v>
      </c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0.44999999999999996</v>
      </c>
      <c r="AK70" s="360">
        <f>IF(ISERR(AL70/AJ70),S!D68,(AL70/AJ70))</f>
        <v>5888.8888888888896</v>
      </c>
      <c r="AL70" s="116">
        <f t="shared" ref="AL70:AL133" si="3">E70+G70+I70+K70+M70+O70+Q70+S70+U70+W70+Y70+AA70+AC70+AE70+AG70+AI70</f>
        <v>2650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>
        <v>0.5</v>
      </c>
      <c r="K71" s="111">
        <v>280</v>
      </c>
      <c r="L71" s="112"/>
      <c r="M71" s="111"/>
      <c r="N71" s="110"/>
      <c r="O71" s="111"/>
      <c r="P71" s="112"/>
      <c r="Q71" s="113"/>
      <c r="R71" s="112"/>
      <c r="S71" s="255"/>
      <c r="T71" s="245">
        <v>0.5</v>
      </c>
      <c r="U71" s="255">
        <v>280</v>
      </c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</v>
      </c>
      <c r="AK71" s="360">
        <f>IF(ISERR(AL71/AJ71),S!D69,(AL71/AJ71))</f>
        <v>560</v>
      </c>
      <c r="AL71" s="116">
        <f t="shared" si="3"/>
        <v>560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>
        <v>0.1</v>
      </c>
      <c r="M72" s="111">
        <v>180</v>
      </c>
      <c r="N72" s="110"/>
      <c r="O72" s="111"/>
      <c r="P72" s="112"/>
      <c r="Q72" s="113"/>
      <c r="R72" s="112">
        <v>0.1</v>
      </c>
      <c r="S72" s="255">
        <v>180</v>
      </c>
      <c r="T72" s="245">
        <v>0.05</v>
      </c>
      <c r="U72" s="255">
        <v>90</v>
      </c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0.25</v>
      </c>
      <c r="AK72" s="360">
        <f>IF(ISERR(AL72/AJ72),S!D70,(AL72/AJ72))</f>
        <v>1800</v>
      </c>
      <c r="AL72" s="116">
        <f t="shared" si="3"/>
        <v>450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>
        <v>2</v>
      </c>
      <c r="Y73" s="255">
        <v>16</v>
      </c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2</v>
      </c>
      <c r="AK73" s="360">
        <f>IF(ISERR(AL73/AJ73),S!D71,(AL73/AJ73))</f>
        <v>8</v>
      </c>
      <c r="AL73" s="116">
        <f t="shared" si="3"/>
        <v>16</v>
      </c>
    </row>
    <row r="74" spans="1:38">
      <c r="A74" s="108">
        <v>70</v>
      </c>
      <c r="B74" s="109" t="s">
        <v>81</v>
      </c>
      <c r="C74" s="117" t="s">
        <v>9</v>
      </c>
      <c r="D74" s="291">
        <v>0.4</v>
      </c>
      <c r="E74" s="115">
        <v>280</v>
      </c>
      <c r="F74" s="291"/>
      <c r="G74" s="111"/>
      <c r="H74" s="112"/>
      <c r="I74" s="111"/>
      <c r="J74" s="110"/>
      <c r="K74" s="111"/>
      <c r="L74" s="112"/>
      <c r="M74" s="111"/>
      <c r="N74" s="110">
        <v>0.2</v>
      </c>
      <c r="O74" s="111">
        <v>145</v>
      </c>
      <c r="P74" s="112"/>
      <c r="Q74" s="113"/>
      <c r="R74" s="112">
        <v>0.4</v>
      </c>
      <c r="S74" s="255">
        <v>292</v>
      </c>
      <c r="T74" s="245">
        <v>1</v>
      </c>
      <c r="U74" s="255">
        <v>740</v>
      </c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2</v>
      </c>
      <c r="AK74" s="360">
        <f>IF(ISERR(AL74/AJ74),S!D72,(AL74/AJ74))</f>
        <v>728.5</v>
      </c>
      <c r="AL74" s="116">
        <f t="shared" si="3"/>
        <v>1457</v>
      </c>
    </row>
    <row r="75" spans="1:38">
      <c r="A75" s="108">
        <v>71</v>
      </c>
      <c r="B75" s="109" t="s">
        <v>82</v>
      </c>
      <c r="C75" s="117" t="s">
        <v>9</v>
      </c>
      <c r="D75" s="291">
        <v>0.4</v>
      </c>
      <c r="E75" s="115">
        <v>260</v>
      </c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>
        <v>0.4</v>
      </c>
      <c r="S75" s="255">
        <v>272</v>
      </c>
      <c r="T75" s="245">
        <v>1</v>
      </c>
      <c r="U75" s="255">
        <v>640</v>
      </c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1.8</v>
      </c>
      <c r="AK75" s="360">
        <f>IF(ISERR(AL75/AJ75),S!D73,(AL75/AJ75))</f>
        <v>651.11111111111109</v>
      </c>
      <c r="AL75" s="116">
        <f t="shared" si="3"/>
        <v>1172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0.4</v>
      </c>
      <c r="E77" s="115">
        <v>730</v>
      </c>
      <c r="F77" s="291"/>
      <c r="G77" s="111"/>
      <c r="H77" s="112"/>
      <c r="I77" s="111"/>
      <c r="J77" s="110">
        <v>1</v>
      </c>
      <c r="K77" s="111">
        <v>740</v>
      </c>
      <c r="L77" s="112"/>
      <c r="M77" s="111"/>
      <c r="N77" s="110">
        <v>0.4</v>
      </c>
      <c r="O77" s="111">
        <v>750</v>
      </c>
      <c r="P77" s="112">
        <v>0.2</v>
      </c>
      <c r="Q77" s="113">
        <v>410</v>
      </c>
      <c r="R77" s="112">
        <v>0.8</v>
      </c>
      <c r="S77" s="255">
        <v>1500</v>
      </c>
      <c r="T77" s="245">
        <v>2.25</v>
      </c>
      <c r="U77" s="255">
        <v>3880</v>
      </c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5.05</v>
      </c>
      <c r="AK77" s="360">
        <f>IF(ISERR(AL77/AJ77),S!D75,(AL77/AJ77))</f>
        <v>1586.1386138613861</v>
      </c>
      <c r="AL77" s="116">
        <f t="shared" si="3"/>
        <v>8010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2.5000000000000001E-2</v>
      </c>
      <c r="E79" s="115">
        <v>90</v>
      </c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>
        <v>0.1</v>
      </c>
      <c r="U79" s="255">
        <v>350</v>
      </c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0.125</v>
      </c>
      <c r="AK79" s="360">
        <f>IF(ISERR(AL79/AJ79),S!D77,(AL79/AJ79))</f>
        <v>3520</v>
      </c>
      <c r="AL79" s="116">
        <f t="shared" si="3"/>
        <v>440</v>
      </c>
    </row>
    <row r="80" spans="1:38">
      <c r="A80" s="108">
        <v>76</v>
      </c>
      <c r="B80" s="109" t="s">
        <v>86</v>
      </c>
      <c r="C80" s="117" t="s">
        <v>9</v>
      </c>
      <c r="D80" s="291"/>
      <c r="E80" s="115"/>
      <c r="F80" s="291"/>
      <c r="G80" s="111"/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/>
      <c r="Q80" s="113"/>
      <c r="R80" s="112">
        <v>0.1</v>
      </c>
      <c r="S80" s="255">
        <v>60</v>
      </c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0.2</v>
      </c>
      <c r="AK80" s="360">
        <f>IF(ISERR(AL80/AJ80),S!D78,(AL80/AJ80))</f>
        <v>600</v>
      </c>
      <c r="AL80" s="116">
        <f t="shared" si="3"/>
        <v>120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/>
      <c r="G82" s="111"/>
      <c r="H82" s="112"/>
      <c r="I82" s="111"/>
      <c r="J82" s="110">
        <v>3.5</v>
      </c>
      <c r="K82" s="111">
        <v>630</v>
      </c>
      <c r="L82" s="112"/>
      <c r="M82" s="111"/>
      <c r="N82" s="110"/>
      <c r="O82" s="111"/>
      <c r="P82" s="112"/>
      <c r="Q82" s="113"/>
      <c r="R82" s="112">
        <v>1</v>
      </c>
      <c r="S82" s="255">
        <v>180</v>
      </c>
      <c r="T82" s="245">
        <v>2</v>
      </c>
      <c r="U82" s="255">
        <v>360</v>
      </c>
      <c r="V82" s="112"/>
      <c r="W82" s="255"/>
      <c r="X82" s="245">
        <v>5</v>
      </c>
      <c r="Y82" s="255">
        <v>900</v>
      </c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11.5</v>
      </c>
      <c r="AK82" s="360">
        <f>IF(ISERR(AL82/AJ82),S!D80,(AL82/AJ82))</f>
        <v>180</v>
      </c>
      <c r="AL82" s="116">
        <f t="shared" si="3"/>
        <v>2070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</v>
      </c>
      <c r="AK86" s="360">
        <f>IF(ISERR(AL86/AJ86),S!D84,(AL86/AJ86))</f>
        <v>2960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</v>
      </c>
      <c r="AK88" s="360">
        <f>IF(ISERR(AL88/AJ88),S!D86,(AL88/AJ88))</f>
        <v>1799.9167829536677</v>
      </c>
      <c r="AL88" s="116">
        <f t="shared" si="3"/>
        <v>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/>
      <c r="I89" s="111"/>
      <c r="J89" s="110">
        <v>24</v>
      </c>
      <c r="K89" s="111">
        <v>1608</v>
      </c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>
        <v>24</v>
      </c>
      <c r="U89" s="255">
        <v>1608</v>
      </c>
      <c r="V89" s="112"/>
      <c r="W89" s="255"/>
      <c r="X89" s="245">
        <v>24</v>
      </c>
      <c r="Y89" s="255">
        <v>1608</v>
      </c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>
        <v>20</v>
      </c>
      <c r="U90" s="255">
        <v>2260</v>
      </c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20</v>
      </c>
      <c r="AK90" s="360">
        <f>IF(ISERR(AL90/AJ90),S!D88,(AL90/AJ90))</f>
        <v>113</v>
      </c>
      <c r="AL90" s="116">
        <f t="shared" si="3"/>
        <v>2260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1404</v>
      </c>
      <c r="F91" s="291"/>
      <c r="G91" s="111"/>
      <c r="H91" s="112">
        <v>40</v>
      </c>
      <c r="I91" s="111">
        <v>460</v>
      </c>
      <c r="J91" s="110">
        <v>80</v>
      </c>
      <c r="K91" s="111">
        <v>936</v>
      </c>
      <c r="L91" s="112">
        <v>120</v>
      </c>
      <c r="M91" s="111">
        <v>1404</v>
      </c>
      <c r="N91" s="110">
        <v>150</v>
      </c>
      <c r="O91" s="111">
        <v>1755</v>
      </c>
      <c r="P91" s="112">
        <v>210</v>
      </c>
      <c r="Q91" s="113">
        <v>2457</v>
      </c>
      <c r="R91" s="112">
        <v>180</v>
      </c>
      <c r="S91" s="255">
        <v>2080</v>
      </c>
      <c r="T91" s="245">
        <v>300</v>
      </c>
      <c r="U91" s="255">
        <v>3480</v>
      </c>
      <c r="V91" s="112">
        <v>90</v>
      </c>
      <c r="W91" s="255">
        <v>805</v>
      </c>
      <c r="X91" s="245">
        <v>130</v>
      </c>
      <c r="Y91" s="255">
        <v>1495</v>
      </c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1420</v>
      </c>
      <c r="AK91" s="360">
        <f>IF(ISERR(AL91/AJ91),S!D89,(AL91/AJ91))</f>
        <v>11.461971830985915</v>
      </c>
      <c r="AL91" s="116">
        <f t="shared" si="3"/>
        <v>16276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/>
      <c r="I94" s="111"/>
      <c r="J94" s="110">
        <v>1</v>
      </c>
      <c r="K94" s="111">
        <v>220</v>
      </c>
      <c r="L94" s="112"/>
      <c r="M94" s="111"/>
      <c r="N94" s="110">
        <v>1</v>
      </c>
      <c r="O94" s="111">
        <v>220</v>
      </c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2</v>
      </c>
      <c r="AK94" s="360">
        <f>IF(ISERR(AL94/AJ94),S!D92,(AL94/AJ94))</f>
        <v>220</v>
      </c>
      <c r="AL94" s="116">
        <f t="shared" si="3"/>
        <v>440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</v>
      </c>
      <c r="E97" s="115">
        <v>255</v>
      </c>
      <c r="F97" s="291"/>
      <c r="G97" s="111"/>
      <c r="H97" s="112"/>
      <c r="I97" s="111"/>
      <c r="J97" s="110">
        <v>2</v>
      </c>
      <c r="K97" s="111">
        <v>170</v>
      </c>
      <c r="L97" s="112">
        <v>2</v>
      </c>
      <c r="M97" s="111">
        <v>170</v>
      </c>
      <c r="N97" s="110">
        <v>4</v>
      </c>
      <c r="O97" s="111">
        <v>340</v>
      </c>
      <c r="P97" s="112">
        <v>3</v>
      </c>
      <c r="Q97" s="113">
        <v>255</v>
      </c>
      <c r="R97" s="112">
        <v>4</v>
      </c>
      <c r="S97" s="255">
        <v>340</v>
      </c>
      <c r="T97" s="245">
        <v>2</v>
      </c>
      <c r="U97" s="255">
        <v>170</v>
      </c>
      <c r="V97" s="112">
        <v>2</v>
      </c>
      <c r="W97" s="255">
        <v>170</v>
      </c>
      <c r="X97" s="245">
        <v>3</v>
      </c>
      <c r="Y97" s="255">
        <v>255</v>
      </c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25</v>
      </c>
      <c r="AK97" s="360">
        <f>IF(ISERR(AL97/AJ97),S!D95,(AL97/AJ97))</f>
        <v>85</v>
      </c>
      <c r="AL97" s="116">
        <f t="shared" si="3"/>
        <v>2125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>
        <v>0.5</v>
      </c>
      <c r="U99" s="255">
        <v>260</v>
      </c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0.5</v>
      </c>
      <c r="AK99" s="360">
        <f>IF(ISERR(AL99/AJ99),S!D97,(AL99/AJ99))</f>
        <v>520</v>
      </c>
      <c r="AL99" s="116">
        <f t="shared" si="3"/>
        <v>260</v>
      </c>
    </row>
    <row r="100" spans="1:38">
      <c r="A100" s="108">
        <v>96</v>
      </c>
      <c r="B100" s="109" t="s">
        <v>336</v>
      </c>
      <c r="C100" s="117" t="s">
        <v>31</v>
      </c>
      <c r="D100" s="291">
        <v>1</v>
      </c>
      <c r="E100" s="115">
        <v>210</v>
      </c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>
        <v>1</v>
      </c>
      <c r="Y100" s="255">
        <v>210</v>
      </c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2</v>
      </c>
      <c r="AK100" s="360">
        <f>IF(ISERR(AL100/AJ100),S!D98,(AL100/AJ100))</f>
        <v>210</v>
      </c>
      <c r="AL100" s="116">
        <f t="shared" si="3"/>
        <v>420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>
        <v>0.45</v>
      </c>
      <c r="W101" s="255">
        <v>270</v>
      </c>
      <c r="X101" s="245">
        <v>0.45</v>
      </c>
      <c r="Y101" s="255">
        <v>270</v>
      </c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>
        <v>2</v>
      </c>
      <c r="M102" s="111">
        <v>360</v>
      </c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2</v>
      </c>
      <c r="AK102" s="360">
        <f>IF(ISERR(AL102/AJ102),S!D100,(AL102/AJ102))</f>
        <v>180</v>
      </c>
      <c r="AL102" s="116">
        <f t="shared" si="3"/>
        <v>360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0</v>
      </c>
      <c r="AK105" s="360">
        <f>IF(ISERR(AL105/AJ105),S!D103,(AL105/AJ105))</f>
        <v>230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>
        <v>10</v>
      </c>
      <c r="E106" s="115">
        <v>1600</v>
      </c>
      <c r="F106" s="291"/>
      <c r="G106" s="111"/>
      <c r="H106" s="112"/>
      <c r="I106" s="111"/>
      <c r="J106" s="110">
        <v>6</v>
      </c>
      <c r="K106" s="111">
        <v>960</v>
      </c>
      <c r="L106" s="112"/>
      <c r="M106" s="111"/>
      <c r="N106" s="110"/>
      <c r="O106" s="111"/>
      <c r="P106" s="112"/>
      <c r="Q106" s="113"/>
      <c r="R106" s="112">
        <v>5</v>
      </c>
      <c r="S106" s="255">
        <v>800</v>
      </c>
      <c r="T106" s="245"/>
      <c r="U106" s="255"/>
      <c r="V106" s="112"/>
      <c r="W106" s="255"/>
      <c r="X106" s="245">
        <v>4</v>
      </c>
      <c r="Y106" s="255">
        <v>640</v>
      </c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25</v>
      </c>
      <c r="AK106" s="360">
        <f>IF(ISERR(AL106/AJ106),S!D104,(AL106/AJ106))</f>
        <v>160</v>
      </c>
      <c r="AL106" s="116">
        <f t="shared" si="3"/>
        <v>4000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>
        <v>2</v>
      </c>
      <c r="W108" s="255">
        <v>340</v>
      </c>
      <c r="X108" s="245">
        <v>3</v>
      </c>
      <c r="Y108" s="255">
        <v>510</v>
      </c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5</v>
      </c>
      <c r="AK108" s="360">
        <f>IF(ISERR(AL108/AJ108),S!D106,(AL108/AJ108))</f>
        <v>170</v>
      </c>
      <c r="AL108" s="116">
        <f t="shared" si="3"/>
        <v>850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>
        <v>0.45</v>
      </c>
      <c r="Y109" s="255">
        <v>340</v>
      </c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0.45</v>
      </c>
      <c r="AK109" s="360">
        <f>IF(ISERR(AL109/AJ109),S!D107,(AL109/AJ109))</f>
        <v>755.55555555555554</v>
      </c>
      <c r="AL109" s="116">
        <f t="shared" si="3"/>
        <v>340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/>
      <c r="E111" s="115"/>
      <c r="F111" s="291"/>
      <c r="G111" s="111"/>
      <c r="H111" s="112"/>
      <c r="I111" s="111"/>
      <c r="J111" s="110">
        <v>1</v>
      </c>
      <c r="K111" s="111">
        <v>270</v>
      </c>
      <c r="L111" s="112"/>
      <c r="M111" s="111"/>
      <c r="N111" s="110">
        <v>2</v>
      </c>
      <c r="O111" s="111">
        <v>540</v>
      </c>
      <c r="P111" s="112"/>
      <c r="Q111" s="113"/>
      <c r="R111" s="112"/>
      <c r="S111" s="255"/>
      <c r="T111" s="245">
        <v>1</v>
      </c>
      <c r="U111" s="255">
        <v>270</v>
      </c>
      <c r="V111" s="112"/>
      <c r="W111" s="255"/>
      <c r="X111" s="245">
        <v>1</v>
      </c>
      <c r="Y111" s="255">
        <v>270</v>
      </c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5</v>
      </c>
      <c r="AK111" s="360">
        <f>IF(ISERR(AL111/AJ111),S!D109,(AL111/AJ111))</f>
        <v>270</v>
      </c>
      <c r="AL111" s="116">
        <f t="shared" si="3"/>
        <v>1350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/>
      <c r="G114" s="111"/>
      <c r="H114" s="112"/>
      <c r="I114" s="111"/>
      <c r="J114" s="110">
        <v>1</v>
      </c>
      <c r="K114" s="111">
        <v>1200</v>
      </c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>
        <v>1</v>
      </c>
      <c r="W114" s="255">
        <v>1700</v>
      </c>
      <c r="X114" s="245">
        <v>0.25</v>
      </c>
      <c r="Y114" s="255">
        <v>980</v>
      </c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2.25</v>
      </c>
      <c r="AK114" s="360">
        <f>IF(ISERR(AL114/AJ114),S!D112,(AL114/AJ114))</f>
        <v>1724.4444444444443</v>
      </c>
      <c r="AL114" s="116">
        <f t="shared" si="3"/>
        <v>3880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>
        <v>72</v>
      </c>
      <c r="K118" s="111">
        <v>630</v>
      </c>
      <c r="L118" s="112"/>
      <c r="M118" s="111"/>
      <c r="N118" s="110"/>
      <c r="O118" s="111"/>
      <c r="P118" s="112"/>
      <c r="Q118" s="113"/>
      <c r="R118" s="112">
        <v>56</v>
      </c>
      <c r="S118" s="255">
        <v>600</v>
      </c>
      <c r="T118" s="245"/>
      <c r="U118" s="255"/>
      <c r="V118" s="112">
        <v>144</v>
      </c>
      <c r="W118" s="255">
        <v>1260</v>
      </c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272</v>
      </c>
      <c r="AK118" s="360">
        <f>IF(ISERR(AL118/AJ118),S!D116,(AL118/AJ118))</f>
        <v>9.1544117647058822</v>
      </c>
      <c r="AL118" s="116">
        <f t="shared" si="3"/>
        <v>2490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0</v>
      </c>
      <c r="AK119" s="360">
        <f>IF(ISERR(AL119/AJ119),S!D117,(AL119/AJ119))</f>
        <v>520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>
        <v>7</v>
      </c>
      <c r="U122" s="255">
        <v>980</v>
      </c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7</v>
      </c>
      <c r="AK122" s="360">
        <f>IF(ISERR(AL122/AJ122),S!D120,(AL122/AJ122))</f>
        <v>140</v>
      </c>
      <c r="AL122" s="116">
        <f t="shared" si="3"/>
        <v>980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/>
      <c r="G125" s="111"/>
      <c r="H125" s="112"/>
      <c r="I125" s="111"/>
      <c r="J125" s="110">
        <v>1.6</v>
      </c>
      <c r="K125" s="111">
        <v>1120</v>
      </c>
      <c r="L125" s="112"/>
      <c r="M125" s="111"/>
      <c r="N125" s="110"/>
      <c r="O125" s="111"/>
      <c r="P125" s="112"/>
      <c r="Q125" s="113"/>
      <c r="R125" s="112">
        <v>4.0999999999999996</v>
      </c>
      <c r="S125" s="255">
        <v>3320</v>
      </c>
      <c r="T125" s="245"/>
      <c r="U125" s="255"/>
      <c r="V125" s="112"/>
      <c r="W125" s="255"/>
      <c r="X125" s="245">
        <v>1.3</v>
      </c>
      <c r="Y125" s="255">
        <v>1118</v>
      </c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6.9999999999999991</v>
      </c>
      <c r="AK125" s="360">
        <f>IF(ISERR(AL125/AJ125),S!D123,(AL125/AJ125))</f>
        <v>794.00000000000011</v>
      </c>
      <c r="AL125" s="116">
        <f t="shared" si="3"/>
        <v>5558</v>
      </c>
    </row>
    <row r="126" spans="1:38">
      <c r="A126" s="108">
        <v>122</v>
      </c>
      <c r="B126" s="109" t="s">
        <v>123</v>
      </c>
      <c r="C126" s="117" t="s">
        <v>31</v>
      </c>
      <c r="D126" s="291">
        <v>20</v>
      </c>
      <c r="E126" s="115">
        <v>200</v>
      </c>
      <c r="F126" s="291">
        <v>24</v>
      </c>
      <c r="G126" s="111">
        <v>240</v>
      </c>
      <c r="H126" s="112">
        <v>33</v>
      </c>
      <c r="I126" s="111">
        <v>330</v>
      </c>
      <c r="J126" s="110">
        <v>125</v>
      </c>
      <c r="K126" s="111">
        <v>1250</v>
      </c>
      <c r="L126" s="112">
        <v>23</v>
      </c>
      <c r="M126" s="111">
        <v>230</v>
      </c>
      <c r="N126" s="110">
        <v>144</v>
      </c>
      <c r="O126" s="111">
        <v>1464</v>
      </c>
      <c r="P126" s="112">
        <v>32</v>
      </c>
      <c r="Q126" s="113">
        <v>320</v>
      </c>
      <c r="R126" s="112">
        <v>103</v>
      </c>
      <c r="S126" s="255">
        <v>1030</v>
      </c>
      <c r="T126" s="245">
        <v>15</v>
      </c>
      <c r="U126" s="255">
        <v>150</v>
      </c>
      <c r="V126" s="112">
        <v>27</v>
      </c>
      <c r="W126" s="255">
        <v>270</v>
      </c>
      <c r="X126" s="245">
        <v>25</v>
      </c>
      <c r="Y126" s="255">
        <v>250</v>
      </c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571</v>
      </c>
      <c r="AK126" s="360">
        <f>IF(ISERR(AL126/AJ126),S!D124,(AL126/AJ126))</f>
        <v>10.042031523642732</v>
      </c>
      <c r="AL126" s="116">
        <f t="shared" si="3"/>
        <v>5734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8</v>
      </c>
      <c r="E128" s="115">
        <v>1120</v>
      </c>
      <c r="F128" s="291"/>
      <c r="G128" s="111"/>
      <c r="H128" s="112"/>
      <c r="I128" s="111"/>
      <c r="J128" s="110"/>
      <c r="K128" s="111"/>
      <c r="L128" s="112">
        <v>8</v>
      </c>
      <c r="M128" s="111">
        <v>1120</v>
      </c>
      <c r="N128" s="110"/>
      <c r="O128" s="111"/>
      <c r="P128" s="112"/>
      <c r="Q128" s="113"/>
      <c r="R128" s="112">
        <v>14</v>
      </c>
      <c r="S128" s="255">
        <v>2240</v>
      </c>
      <c r="T128" s="245"/>
      <c r="U128" s="255"/>
      <c r="V128" s="112">
        <v>4</v>
      </c>
      <c r="W128" s="255">
        <v>640</v>
      </c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34</v>
      </c>
      <c r="AK128" s="360">
        <f>IF(ISERR(AL128/AJ128),S!D126,(AL128/AJ128))</f>
        <v>150.58823529411765</v>
      </c>
      <c r="AL128" s="116">
        <f t="shared" si="3"/>
        <v>5120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>
        <v>0.97399999999999998</v>
      </c>
      <c r="I129" s="111">
        <v>468</v>
      </c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0.97399999999999998</v>
      </c>
      <c r="AK129" s="360">
        <f>IF(ISERR(AL129/AJ129),S!D127,(AL129/AJ129))</f>
        <v>480.49281314168377</v>
      </c>
      <c r="AL129" s="116">
        <f t="shared" si="3"/>
        <v>468</v>
      </c>
    </row>
    <row r="130" spans="1:38">
      <c r="A130" s="108">
        <v>126</v>
      </c>
      <c r="B130" s="109" t="s">
        <v>275</v>
      </c>
      <c r="C130" s="117" t="s">
        <v>9</v>
      </c>
      <c r="D130" s="291"/>
      <c r="E130" s="115"/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0</v>
      </c>
      <c r="AK130" s="360">
        <f>IF(ISERR(AL130/AJ130),S!D128,(AL130/AJ130))</f>
        <v>450</v>
      </c>
      <c r="AL130" s="116">
        <f t="shared" si="3"/>
        <v>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>
        <v>8.1999999999999993</v>
      </c>
      <c r="Q131" s="113">
        <v>1872</v>
      </c>
      <c r="R131" s="112"/>
      <c r="S131" s="255"/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8.1999999999999993</v>
      </c>
      <c r="AK131" s="360">
        <f>IF(ISERR(AL131/AJ131),S!D129,(AL131/AJ131))</f>
        <v>228.29268292682929</v>
      </c>
      <c r="AL131" s="116">
        <f t="shared" si="3"/>
        <v>1872</v>
      </c>
    </row>
    <row r="132" spans="1:38">
      <c r="A132" s="108">
        <v>128</v>
      </c>
      <c r="B132" s="109" t="s">
        <v>124</v>
      </c>
      <c r="C132" s="117" t="s">
        <v>9</v>
      </c>
      <c r="D132" s="291">
        <v>10</v>
      </c>
      <c r="E132" s="115">
        <v>800</v>
      </c>
      <c r="F132" s="291"/>
      <c r="G132" s="111"/>
      <c r="H132" s="112"/>
      <c r="I132" s="111"/>
      <c r="J132" s="110">
        <v>4</v>
      </c>
      <c r="K132" s="111">
        <v>280</v>
      </c>
      <c r="L132" s="112"/>
      <c r="M132" s="111"/>
      <c r="N132" s="110"/>
      <c r="O132" s="111"/>
      <c r="P132" s="112">
        <v>8</v>
      </c>
      <c r="Q132" s="113">
        <v>640</v>
      </c>
      <c r="R132" s="112"/>
      <c r="S132" s="255"/>
      <c r="T132" s="245"/>
      <c r="U132" s="255"/>
      <c r="V132" s="112">
        <v>5</v>
      </c>
      <c r="W132" s="255">
        <v>450</v>
      </c>
      <c r="X132" s="245">
        <v>11.7</v>
      </c>
      <c r="Y132" s="255">
        <v>994</v>
      </c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38.700000000000003</v>
      </c>
      <c r="AK132" s="360">
        <f>IF(ISERR(AL132/AJ132),S!D130,(AL132/AJ132))</f>
        <v>81.757105943152453</v>
      </c>
      <c r="AL132" s="116">
        <f t="shared" si="3"/>
        <v>3164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>
        <v>14</v>
      </c>
      <c r="O134" s="111">
        <v>2380</v>
      </c>
      <c r="P134" s="112"/>
      <c r="Q134" s="113"/>
      <c r="R134" s="112"/>
      <c r="S134" s="255"/>
      <c r="T134" s="245"/>
      <c r="U134" s="255"/>
      <c r="V134" s="112"/>
      <c r="W134" s="255"/>
      <c r="X134" s="245">
        <v>17</v>
      </c>
      <c r="Y134" s="255">
        <v>2720</v>
      </c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31</v>
      </c>
      <c r="AK134" s="360">
        <f>IF(ISERR(AL134/AJ134),S!D132,(AL134/AJ134))</f>
        <v>164.51612903225808</v>
      </c>
      <c r="AL134" s="116">
        <f t="shared" ref="AL134:AL197" si="5">E134+G134+I134+K134+M134+O134+Q134+S134+U134+W134+Y134+AA134+AC134+AE134+AG134+AI134</f>
        <v>5100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/>
      <c r="I135" s="111"/>
      <c r="J135" s="110">
        <v>8</v>
      </c>
      <c r="K135" s="111">
        <v>1440</v>
      </c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8</v>
      </c>
      <c r="AK135" s="360">
        <f>IF(ISERR(AL135/AJ135),S!D133,(AL135/AJ135))</f>
        <v>180</v>
      </c>
      <c r="AL135" s="116">
        <f t="shared" si="5"/>
        <v>1440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0</v>
      </c>
      <c r="AK136" s="360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>
        <v>3.7</v>
      </c>
      <c r="M138" s="111">
        <v>1332</v>
      </c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3.7</v>
      </c>
      <c r="AK138" s="360">
        <f>IF(ISERR(AL138/AJ138),S!D136,(AL138/AJ138))</f>
        <v>360</v>
      </c>
      <c r="AL138" s="116">
        <f t="shared" si="5"/>
        <v>1332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0</v>
      </c>
      <c r="AK139" s="360">
        <f>IF(ISERR(AL139/AJ139),S!D137,(AL139/AJ139))</f>
        <v>65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30</v>
      </c>
      <c r="E143" s="115">
        <v>558</v>
      </c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>
        <v>74</v>
      </c>
      <c r="S143" s="255">
        <v>1369</v>
      </c>
      <c r="T143" s="245">
        <v>220</v>
      </c>
      <c r="U143" s="255">
        <v>3993</v>
      </c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324</v>
      </c>
      <c r="AK143" s="360">
        <f>IF(ISERR(AL143/AJ143),S!D141,(AL143/AJ143))</f>
        <v>18.271604938271604</v>
      </c>
      <c r="AL143" s="116">
        <f t="shared" si="5"/>
        <v>5920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>
        <v>12</v>
      </c>
      <c r="E145" s="115">
        <v>13800</v>
      </c>
      <c r="F145" s="291"/>
      <c r="G145" s="111"/>
      <c r="H145" s="112"/>
      <c r="I145" s="111"/>
      <c r="J145" s="110"/>
      <c r="K145" s="111"/>
      <c r="L145" s="112"/>
      <c r="M145" s="111"/>
      <c r="N145" s="110">
        <v>1</v>
      </c>
      <c r="O145" s="111">
        <v>1150</v>
      </c>
      <c r="P145" s="112"/>
      <c r="Q145" s="113"/>
      <c r="R145" s="112">
        <v>12</v>
      </c>
      <c r="S145" s="255">
        <v>13800</v>
      </c>
      <c r="T145" s="245">
        <v>40</v>
      </c>
      <c r="U145" s="255">
        <v>44000</v>
      </c>
      <c r="V145" s="112">
        <v>28</v>
      </c>
      <c r="W145" s="255">
        <v>30800</v>
      </c>
      <c r="X145" s="245">
        <v>27</v>
      </c>
      <c r="Y145" s="255">
        <v>29700</v>
      </c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120</v>
      </c>
      <c r="AK145" s="360">
        <f>IF(ISERR(AL145/AJ145),S!D143,(AL145/AJ145))</f>
        <v>1110.4166666666667</v>
      </c>
      <c r="AL145" s="116">
        <f t="shared" si="5"/>
        <v>133250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>
        <v>3</v>
      </c>
      <c r="E147" s="115">
        <v>2400</v>
      </c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>
        <v>2.5</v>
      </c>
      <c r="S147" s="255">
        <v>2000</v>
      </c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5.5</v>
      </c>
      <c r="AK147" s="360">
        <f>IF(ISERR(AL147/AJ147),S!D145,(AL147/AJ147))</f>
        <v>800</v>
      </c>
      <c r="AL147" s="116">
        <f t="shared" si="5"/>
        <v>4400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>
        <v>4.5</v>
      </c>
      <c r="U148" s="255">
        <v>4950</v>
      </c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4.5</v>
      </c>
      <c r="AK148" s="360">
        <f>IF(ISERR(AL148/AJ148),S!D146,(AL148/AJ148))</f>
        <v>1100</v>
      </c>
      <c r="AL148" s="116">
        <f t="shared" si="5"/>
        <v>4950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>
        <v>20</v>
      </c>
      <c r="O149" s="111">
        <v>15000</v>
      </c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20</v>
      </c>
      <c r="AK149" s="360">
        <f>IF(ISERR(AL149/AJ149),S!D147,(AL149/AJ149))</f>
        <v>750</v>
      </c>
      <c r="AL149" s="116">
        <f t="shared" si="5"/>
        <v>15000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14</v>
      </c>
      <c r="E152" s="111">
        <v>3570</v>
      </c>
      <c r="F152" s="291"/>
      <c r="G152" s="111"/>
      <c r="H152" s="112"/>
      <c r="I152" s="111"/>
      <c r="J152" s="110">
        <v>22</v>
      </c>
      <c r="K152" s="111">
        <v>5580</v>
      </c>
      <c r="L152" s="112"/>
      <c r="M152" s="111"/>
      <c r="N152" s="110"/>
      <c r="O152" s="111"/>
      <c r="P152" s="112">
        <v>32</v>
      </c>
      <c r="Q152" s="113">
        <v>8670</v>
      </c>
      <c r="R152" s="112"/>
      <c r="S152" s="255"/>
      <c r="T152" s="245">
        <v>67</v>
      </c>
      <c r="U152" s="255">
        <v>17220</v>
      </c>
      <c r="V152" s="112">
        <v>20</v>
      </c>
      <c r="W152" s="255">
        <v>5220</v>
      </c>
      <c r="X152" s="245">
        <v>22</v>
      </c>
      <c r="Y152" s="255">
        <v>5452</v>
      </c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177</v>
      </c>
      <c r="AK152" s="360">
        <f>IF(ISERR(AL152/AJ152),S!D150,(AL152/AJ152))</f>
        <v>258.25988700564972</v>
      </c>
      <c r="AL152" s="116">
        <f t="shared" si="5"/>
        <v>45712</v>
      </c>
    </row>
    <row r="153" spans="1:38">
      <c r="A153" s="108">
        <v>149</v>
      </c>
      <c r="B153" s="109" t="s">
        <v>443</v>
      </c>
      <c r="C153" s="117" t="s">
        <v>9</v>
      </c>
      <c r="D153" s="291"/>
      <c r="E153" s="115"/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0</v>
      </c>
      <c r="AK153" s="360">
        <f>IF(ISERR(AL153/AJ153),S!D151,(AL153/AJ153))</f>
        <v>110.76923076923077</v>
      </c>
      <c r="AL153" s="116">
        <f t="shared" si="5"/>
        <v>0</v>
      </c>
    </row>
    <row r="154" spans="1:38">
      <c r="A154" s="108">
        <v>150</v>
      </c>
      <c r="B154" s="109" t="s">
        <v>341</v>
      </c>
      <c r="C154" s="117" t="s">
        <v>9</v>
      </c>
      <c r="D154" s="291">
        <v>2</v>
      </c>
      <c r="E154" s="115">
        <v>429</v>
      </c>
      <c r="F154" s="291"/>
      <c r="G154" s="111"/>
      <c r="H154" s="112"/>
      <c r="I154" s="111"/>
      <c r="J154" s="110">
        <v>2.6</v>
      </c>
      <c r="K154" s="111">
        <v>468</v>
      </c>
      <c r="L154" s="112"/>
      <c r="M154" s="111"/>
      <c r="N154" s="110">
        <v>3.6</v>
      </c>
      <c r="O154" s="111">
        <v>612</v>
      </c>
      <c r="P154" s="112">
        <v>3.3</v>
      </c>
      <c r="Q154" s="113">
        <v>561</v>
      </c>
      <c r="R154" s="112">
        <v>3.3</v>
      </c>
      <c r="S154" s="255">
        <v>561</v>
      </c>
      <c r="T154" s="245">
        <v>10.3</v>
      </c>
      <c r="U154" s="255">
        <v>1751</v>
      </c>
      <c r="V154" s="112">
        <v>6.3</v>
      </c>
      <c r="W154" s="255">
        <v>1134</v>
      </c>
      <c r="X154" s="245">
        <v>10.3</v>
      </c>
      <c r="Y154" s="255">
        <v>1802</v>
      </c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41.7</v>
      </c>
      <c r="AK154" s="360">
        <f>IF(ISERR(AL154/AJ154),S!D152,(AL154/AJ154))</f>
        <v>175.49160671462829</v>
      </c>
      <c r="AL154" s="116">
        <f t="shared" si="5"/>
        <v>7318</v>
      </c>
    </row>
    <row r="155" spans="1:38">
      <c r="A155" s="108">
        <v>151</v>
      </c>
      <c r="B155" s="109" t="s">
        <v>138</v>
      </c>
      <c r="C155" s="117" t="s">
        <v>9</v>
      </c>
      <c r="D155" s="291">
        <v>14.5</v>
      </c>
      <c r="E155" s="115">
        <v>5328</v>
      </c>
      <c r="F155" s="291"/>
      <c r="G155" s="111"/>
      <c r="H155" s="112">
        <v>5</v>
      </c>
      <c r="I155" s="111">
        <v>1825</v>
      </c>
      <c r="J155" s="110"/>
      <c r="K155" s="111"/>
      <c r="L155" s="112"/>
      <c r="M155" s="111"/>
      <c r="N155" s="110"/>
      <c r="O155" s="111"/>
      <c r="P155" s="112">
        <v>15.4</v>
      </c>
      <c r="Q155" s="113">
        <v>5544</v>
      </c>
      <c r="R155" s="112">
        <v>19.399999999999999</v>
      </c>
      <c r="S155" s="255">
        <v>7178</v>
      </c>
      <c r="T155" s="245">
        <v>5.5</v>
      </c>
      <c r="U155" s="255">
        <v>2035</v>
      </c>
      <c r="V155" s="112"/>
      <c r="W155" s="255"/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59.8</v>
      </c>
      <c r="AK155" s="360">
        <f>IF(ISERR(AL155/AJ155),S!D153,(AL155/AJ155))</f>
        <v>366.38795986622074</v>
      </c>
      <c r="AL155" s="116">
        <f t="shared" si="5"/>
        <v>21910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>
        <v>5.5</v>
      </c>
      <c r="K156" s="111">
        <v>2090</v>
      </c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>
        <v>29.7</v>
      </c>
      <c r="W156" s="255">
        <v>10989</v>
      </c>
      <c r="X156" s="245">
        <v>28.2</v>
      </c>
      <c r="Y156" s="255">
        <v>10716</v>
      </c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63.400000000000006</v>
      </c>
      <c r="AK156" s="360">
        <f>IF(ISERR(AL156/AJ156),S!D154,(AL156/AJ156))</f>
        <v>375.31545741324919</v>
      </c>
      <c r="AL156" s="116">
        <f t="shared" si="5"/>
        <v>23795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142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>
        <v>3</v>
      </c>
      <c r="W160" s="255">
        <v>2790</v>
      </c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3</v>
      </c>
      <c r="AK160" s="360">
        <f>IF(ISERR(AL160/AJ160),S!D158,(AL160/AJ160))</f>
        <v>930</v>
      </c>
      <c r="AL160" s="116">
        <f t="shared" si="5"/>
        <v>2790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>
        <v>3</v>
      </c>
      <c r="K162" s="111">
        <v>1110</v>
      </c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>
        <v>3</v>
      </c>
      <c r="Y162" s="255">
        <v>1155</v>
      </c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6</v>
      </c>
      <c r="AK162" s="360">
        <f>IF(ISERR(AL162/AJ162),S!D160,(AL162/AJ162))</f>
        <v>377.5</v>
      </c>
      <c r="AL162" s="116">
        <f t="shared" si="5"/>
        <v>2265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>
        <v>2</v>
      </c>
      <c r="Q163" s="113">
        <v>1200</v>
      </c>
      <c r="R163" s="112"/>
      <c r="S163" s="255"/>
      <c r="T163" s="245"/>
      <c r="U163" s="255"/>
      <c r="V163" s="112"/>
      <c r="W163" s="255"/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2</v>
      </c>
      <c r="AK163" s="360">
        <f>IF(ISERR(AL163/AJ163),S!D161,(AL163/AJ163))</f>
        <v>600</v>
      </c>
      <c r="AL163" s="116">
        <f t="shared" si="5"/>
        <v>1200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441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0</v>
      </c>
      <c r="AK165" s="360">
        <f>IF(ISERR(AL165/AJ165),S!D163,(AL165/AJ165))</f>
        <v>150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>
        <v>1</v>
      </c>
      <c r="W169" s="255">
        <v>280</v>
      </c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1</v>
      </c>
      <c r="AK169" s="360">
        <f>IF(ISERR(AL169/AJ169),S!D167,(AL169/AJ169))</f>
        <v>280</v>
      </c>
      <c r="AL169" s="116">
        <f t="shared" si="5"/>
        <v>280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0</v>
      </c>
      <c r="AK170" s="360">
        <f>IF(ISERR(AL170/AJ170),S!D168,(AL170/AJ170))</f>
        <v>795.6521739130435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>
        <v>10</v>
      </c>
      <c r="O171" s="111">
        <v>3400</v>
      </c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10</v>
      </c>
      <c r="AK171" s="360">
        <f>IF(ISERR(AL171/AJ171),S!D169,(AL171/AJ171))</f>
        <v>340</v>
      </c>
      <c r="AL171" s="116">
        <f t="shared" si="5"/>
        <v>3400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0</v>
      </c>
      <c r="AK173" s="360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10</v>
      </c>
      <c r="E179" s="115">
        <v>240</v>
      </c>
      <c r="F179" s="291"/>
      <c r="G179" s="111"/>
      <c r="H179" s="112"/>
      <c r="I179" s="111"/>
      <c r="J179" s="110"/>
      <c r="K179" s="111"/>
      <c r="L179" s="112">
        <v>2</v>
      </c>
      <c r="M179" s="111">
        <v>50</v>
      </c>
      <c r="N179" s="110">
        <v>15</v>
      </c>
      <c r="O179" s="111">
        <v>360</v>
      </c>
      <c r="P179" s="112">
        <v>12</v>
      </c>
      <c r="Q179" s="113">
        <v>936</v>
      </c>
      <c r="R179" s="112">
        <v>8</v>
      </c>
      <c r="S179" s="255">
        <v>192</v>
      </c>
      <c r="T179" s="245">
        <v>20</v>
      </c>
      <c r="U179" s="255">
        <v>480</v>
      </c>
      <c r="V179" s="112">
        <v>10</v>
      </c>
      <c r="W179" s="255">
        <v>240</v>
      </c>
      <c r="X179" s="245">
        <v>15</v>
      </c>
      <c r="Y179" s="255">
        <v>360</v>
      </c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92</v>
      </c>
      <c r="AK179" s="360">
        <f>IF(ISERR(AL179/AJ179),S!D177,(AL179/AJ179))</f>
        <v>31.065217391304348</v>
      </c>
      <c r="AL179" s="116">
        <f t="shared" si="5"/>
        <v>2858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1170</v>
      </c>
      <c r="F180" s="291">
        <v>4</v>
      </c>
      <c r="G180" s="111">
        <v>320</v>
      </c>
      <c r="H180" s="112">
        <v>4</v>
      </c>
      <c r="I180" s="111">
        <v>320</v>
      </c>
      <c r="J180" s="110">
        <v>7</v>
      </c>
      <c r="K180" s="111">
        <v>546</v>
      </c>
      <c r="L180" s="112">
        <v>10</v>
      </c>
      <c r="M180" s="111">
        <v>800</v>
      </c>
      <c r="N180" s="110">
        <v>13</v>
      </c>
      <c r="O180" s="111">
        <v>1014</v>
      </c>
      <c r="P180" s="112"/>
      <c r="Q180" s="113"/>
      <c r="R180" s="112">
        <v>18</v>
      </c>
      <c r="S180" s="255">
        <v>1520</v>
      </c>
      <c r="T180" s="245">
        <v>35</v>
      </c>
      <c r="U180" s="255">
        <v>2800</v>
      </c>
      <c r="V180" s="112">
        <v>10</v>
      </c>
      <c r="W180" s="255">
        <v>800</v>
      </c>
      <c r="X180" s="245">
        <v>15</v>
      </c>
      <c r="Y180" s="255">
        <v>1200</v>
      </c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131</v>
      </c>
      <c r="AK180" s="360">
        <f>IF(ISERR(AL180/AJ180),S!D178,(AL180/AJ180))</f>
        <v>80.07633587786259</v>
      </c>
      <c r="AL180" s="116">
        <f t="shared" si="5"/>
        <v>10490</v>
      </c>
    </row>
    <row r="181" spans="1:38">
      <c r="A181" s="108">
        <v>177</v>
      </c>
      <c r="B181" s="109" t="s">
        <v>157</v>
      </c>
      <c r="C181" s="117" t="s">
        <v>9</v>
      </c>
      <c r="D181" s="291">
        <v>1</v>
      </c>
      <c r="E181" s="115">
        <v>220</v>
      </c>
      <c r="F181" s="291">
        <v>0.5</v>
      </c>
      <c r="G181" s="111">
        <v>110</v>
      </c>
      <c r="H181" s="112">
        <v>0.5</v>
      </c>
      <c r="I181" s="111">
        <v>110</v>
      </c>
      <c r="J181" s="110">
        <v>0.5</v>
      </c>
      <c r="K181" s="111">
        <v>110</v>
      </c>
      <c r="L181" s="112">
        <v>0.5</v>
      </c>
      <c r="M181" s="111">
        <v>110</v>
      </c>
      <c r="N181" s="110">
        <v>1.5</v>
      </c>
      <c r="O181" s="111">
        <v>300</v>
      </c>
      <c r="P181" s="112">
        <v>1</v>
      </c>
      <c r="Q181" s="113">
        <v>200</v>
      </c>
      <c r="R181" s="112">
        <v>1.5</v>
      </c>
      <c r="S181" s="255">
        <v>300</v>
      </c>
      <c r="T181" s="245">
        <v>3</v>
      </c>
      <c r="U181" s="255">
        <v>600</v>
      </c>
      <c r="V181" s="112">
        <v>1.5</v>
      </c>
      <c r="W181" s="255">
        <v>300</v>
      </c>
      <c r="X181" s="245">
        <v>3</v>
      </c>
      <c r="Y181" s="255">
        <v>600</v>
      </c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14.5</v>
      </c>
      <c r="AK181" s="360">
        <f>IF(ISERR(AL181/AJ181),S!D179,(AL181/AJ181))</f>
        <v>204.13793103448276</v>
      </c>
      <c r="AL181" s="116">
        <f t="shared" si="5"/>
        <v>2960</v>
      </c>
    </row>
    <row r="182" spans="1:38">
      <c r="A182" s="108">
        <v>178</v>
      </c>
      <c r="B182" s="109" t="s">
        <v>414</v>
      </c>
      <c r="C182" s="117" t="s">
        <v>9</v>
      </c>
      <c r="D182" s="291">
        <v>1</v>
      </c>
      <c r="E182" s="115">
        <v>190</v>
      </c>
      <c r="F182" s="291">
        <v>0.5</v>
      </c>
      <c r="G182" s="111">
        <v>90</v>
      </c>
      <c r="H182" s="112">
        <v>0.5</v>
      </c>
      <c r="I182" s="111">
        <v>90</v>
      </c>
      <c r="J182" s="110">
        <v>0.5</v>
      </c>
      <c r="K182" s="111">
        <v>90</v>
      </c>
      <c r="L182" s="112">
        <v>0.5</v>
      </c>
      <c r="M182" s="111">
        <v>90</v>
      </c>
      <c r="N182" s="110">
        <v>1</v>
      </c>
      <c r="O182" s="111">
        <v>180</v>
      </c>
      <c r="P182" s="112">
        <v>1</v>
      </c>
      <c r="Q182" s="113">
        <v>170</v>
      </c>
      <c r="R182" s="112">
        <v>1</v>
      </c>
      <c r="S182" s="255">
        <v>170</v>
      </c>
      <c r="T182" s="245">
        <v>2</v>
      </c>
      <c r="U182" s="255">
        <v>360</v>
      </c>
      <c r="V182" s="112">
        <v>1</v>
      </c>
      <c r="W182" s="255">
        <v>180</v>
      </c>
      <c r="X182" s="245">
        <v>2</v>
      </c>
      <c r="Y182" s="255">
        <v>360</v>
      </c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11</v>
      </c>
      <c r="AK182" s="360">
        <f>IF(ISERR(AL182/AJ182),S!D180,(AL182/AJ182))</f>
        <v>179.09090909090909</v>
      </c>
      <c r="AL182" s="116">
        <f t="shared" si="5"/>
        <v>1970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400</v>
      </c>
      <c r="F183" s="291">
        <v>0.5</v>
      </c>
      <c r="G183" s="111">
        <v>100</v>
      </c>
      <c r="H183" s="112">
        <v>0.5</v>
      </c>
      <c r="I183" s="111">
        <v>100</v>
      </c>
      <c r="J183" s="110">
        <v>1</v>
      </c>
      <c r="K183" s="111">
        <v>180</v>
      </c>
      <c r="L183" s="112">
        <v>1</v>
      </c>
      <c r="M183" s="111">
        <v>150</v>
      </c>
      <c r="N183" s="110">
        <v>2</v>
      </c>
      <c r="O183" s="111">
        <v>280</v>
      </c>
      <c r="P183" s="112">
        <v>2</v>
      </c>
      <c r="Q183" s="113">
        <v>260</v>
      </c>
      <c r="R183" s="112">
        <v>2</v>
      </c>
      <c r="S183" s="255">
        <v>260</v>
      </c>
      <c r="T183" s="245">
        <v>3.5</v>
      </c>
      <c r="U183" s="255">
        <v>577</v>
      </c>
      <c r="V183" s="112">
        <v>2</v>
      </c>
      <c r="W183" s="255">
        <v>360</v>
      </c>
      <c r="X183" s="245">
        <v>3</v>
      </c>
      <c r="Y183" s="255">
        <v>540</v>
      </c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19.5</v>
      </c>
      <c r="AK183" s="360">
        <f>IF(ISERR(AL183/AJ183),S!D181,(AL183/AJ183))</f>
        <v>164.46153846153845</v>
      </c>
      <c r="AL183" s="116">
        <f t="shared" si="5"/>
        <v>3207</v>
      </c>
    </row>
    <row r="184" spans="1:38">
      <c r="A184" s="108">
        <v>180</v>
      </c>
      <c r="B184" s="109" t="s">
        <v>159</v>
      </c>
      <c r="C184" s="117" t="s">
        <v>31</v>
      </c>
      <c r="D184" s="291">
        <v>32</v>
      </c>
      <c r="E184" s="115">
        <v>160</v>
      </c>
      <c r="F184" s="291">
        <v>8</v>
      </c>
      <c r="G184" s="111">
        <v>40</v>
      </c>
      <c r="H184" s="112">
        <v>8</v>
      </c>
      <c r="I184" s="111">
        <v>64</v>
      </c>
      <c r="J184" s="110">
        <v>20</v>
      </c>
      <c r="K184" s="111">
        <v>120</v>
      </c>
      <c r="L184" s="112">
        <v>24</v>
      </c>
      <c r="M184" s="111">
        <v>144</v>
      </c>
      <c r="N184" s="110">
        <v>32</v>
      </c>
      <c r="O184" s="111">
        <v>192</v>
      </c>
      <c r="P184" s="112">
        <v>32</v>
      </c>
      <c r="Q184" s="113">
        <v>192</v>
      </c>
      <c r="R184" s="112">
        <v>32</v>
      </c>
      <c r="S184" s="255">
        <v>192</v>
      </c>
      <c r="T184" s="245">
        <v>50</v>
      </c>
      <c r="U184" s="255">
        <v>400</v>
      </c>
      <c r="V184" s="112">
        <v>30</v>
      </c>
      <c r="W184" s="255">
        <v>240</v>
      </c>
      <c r="X184" s="245">
        <v>60</v>
      </c>
      <c r="Y184" s="255">
        <v>480</v>
      </c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328</v>
      </c>
      <c r="AK184" s="360">
        <f>IF(ISERR(AL184/AJ184),S!D182,(AL184/AJ184))</f>
        <v>6.7804878048780486</v>
      </c>
      <c r="AL184" s="116">
        <f t="shared" si="5"/>
        <v>2224</v>
      </c>
    </row>
    <row r="185" spans="1:38">
      <c r="A185" s="108">
        <v>181</v>
      </c>
      <c r="B185" s="109" t="s">
        <v>160</v>
      </c>
      <c r="C185" s="117" t="s">
        <v>9</v>
      </c>
      <c r="D185" s="291">
        <v>5</v>
      </c>
      <c r="E185" s="115">
        <v>250</v>
      </c>
      <c r="F185" s="291">
        <v>2</v>
      </c>
      <c r="G185" s="111">
        <v>120</v>
      </c>
      <c r="H185" s="112">
        <v>2</v>
      </c>
      <c r="I185" s="111">
        <v>120</v>
      </c>
      <c r="J185" s="110">
        <v>4</v>
      </c>
      <c r="K185" s="111">
        <v>220</v>
      </c>
      <c r="L185" s="112">
        <v>5</v>
      </c>
      <c r="M185" s="111">
        <v>250</v>
      </c>
      <c r="N185" s="110">
        <v>5</v>
      </c>
      <c r="O185" s="111">
        <v>260</v>
      </c>
      <c r="P185" s="112"/>
      <c r="Q185" s="113"/>
      <c r="R185" s="112">
        <v>5</v>
      </c>
      <c r="S185" s="255">
        <v>250</v>
      </c>
      <c r="T185" s="245">
        <v>15</v>
      </c>
      <c r="U185" s="255">
        <v>1050</v>
      </c>
      <c r="V185" s="112">
        <v>10</v>
      </c>
      <c r="W185" s="255">
        <v>600</v>
      </c>
      <c r="X185" s="245">
        <v>10</v>
      </c>
      <c r="Y185" s="255">
        <v>550</v>
      </c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63</v>
      </c>
      <c r="AK185" s="360">
        <f>IF(ISERR(AL185/AJ185),S!D183,(AL185/AJ185))</f>
        <v>58.253968253968253</v>
      </c>
      <c r="AL185" s="116">
        <f t="shared" si="5"/>
        <v>3670</v>
      </c>
    </row>
    <row r="186" spans="1:38">
      <c r="A186" s="108">
        <v>182</v>
      </c>
      <c r="B186" s="109" t="s">
        <v>161</v>
      </c>
      <c r="C186" s="117" t="s">
        <v>9</v>
      </c>
      <c r="D186" s="291">
        <v>2</v>
      </c>
      <c r="E186" s="115">
        <v>180</v>
      </c>
      <c r="F186" s="291">
        <v>1</v>
      </c>
      <c r="G186" s="111">
        <v>80</v>
      </c>
      <c r="H186" s="112">
        <v>1</v>
      </c>
      <c r="I186" s="111">
        <v>100</v>
      </c>
      <c r="J186" s="110">
        <v>2</v>
      </c>
      <c r="K186" s="111">
        <v>120</v>
      </c>
      <c r="L186" s="112">
        <v>1</v>
      </c>
      <c r="M186" s="111">
        <v>100</v>
      </c>
      <c r="N186" s="110">
        <v>2</v>
      </c>
      <c r="O186" s="111">
        <v>200</v>
      </c>
      <c r="P186" s="112">
        <v>2.5</v>
      </c>
      <c r="Q186" s="113">
        <v>225</v>
      </c>
      <c r="R186" s="112">
        <v>3</v>
      </c>
      <c r="S186" s="255">
        <v>270</v>
      </c>
      <c r="T186" s="245">
        <v>7</v>
      </c>
      <c r="U186" s="255">
        <v>700</v>
      </c>
      <c r="V186" s="112">
        <v>3</v>
      </c>
      <c r="W186" s="255">
        <v>270</v>
      </c>
      <c r="X186" s="245">
        <v>5</v>
      </c>
      <c r="Y186" s="255">
        <v>500</v>
      </c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29.5</v>
      </c>
      <c r="AK186" s="360">
        <f>IF(ISERR(AL186/AJ186),S!D184,(AL186/AJ186))</f>
        <v>93.050847457627114</v>
      </c>
      <c r="AL186" s="116">
        <f t="shared" si="5"/>
        <v>2745</v>
      </c>
    </row>
    <row r="187" spans="1:38">
      <c r="A187" s="108">
        <v>183</v>
      </c>
      <c r="B187" s="109" t="s">
        <v>162</v>
      </c>
      <c r="C187" s="117" t="s">
        <v>9</v>
      </c>
      <c r="D187" s="291"/>
      <c r="E187" s="115"/>
      <c r="F187" s="291"/>
      <c r="G187" s="111"/>
      <c r="H187" s="112"/>
      <c r="I187" s="111"/>
      <c r="J187" s="110"/>
      <c r="K187" s="111"/>
      <c r="L187" s="112">
        <v>0.5</v>
      </c>
      <c r="M187" s="111">
        <v>60</v>
      </c>
      <c r="N187" s="110"/>
      <c r="O187" s="111"/>
      <c r="P187" s="112">
        <v>5</v>
      </c>
      <c r="Q187" s="113">
        <v>450</v>
      </c>
      <c r="R187" s="112"/>
      <c r="S187" s="255"/>
      <c r="T187" s="245">
        <v>5</v>
      </c>
      <c r="U187" s="255">
        <v>350</v>
      </c>
      <c r="V187" s="112"/>
      <c r="W187" s="255"/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10.5</v>
      </c>
      <c r="AK187" s="360">
        <f>IF(ISERR(AL187/AJ187),S!D185,(AL187/AJ187))</f>
        <v>81.904761904761898</v>
      </c>
      <c r="AL187" s="116">
        <f t="shared" si="5"/>
        <v>860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0</v>
      </c>
      <c r="AK188" s="360">
        <f>IF(ISERR(AL188/AJ188),S!D186,(AL188/AJ188))</f>
        <v>135.60606060606059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>
        <v>6</v>
      </c>
      <c r="I189" s="111">
        <v>360</v>
      </c>
      <c r="J189" s="110"/>
      <c r="K189" s="111"/>
      <c r="L189" s="112"/>
      <c r="M189" s="111"/>
      <c r="N189" s="110">
        <v>25</v>
      </c>
      <c r="O189" s="111">
        <v>1375</v>
      </c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31</v>
      </c>
      <c r="AK189" s="360">
        <f>IF(ISERR(AL189/AJ189),S!D187,(AL189/AJ189))</f>
        <v>55.967741935483872</v>
      </c>
      <c r="AL189" s="116">
        <f t="shared" si="5"/>
        <v>1735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>
        <v>32</v>
      </c>
      <c r="G190" s="111">
        <v>192</v>
      </c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>
        <v>25</v>
      </c>
      <c r="U190" s="255">
        <v>150</v>
      </c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57</v>
      </c>
      <c r="AK190" s="360">
        <f>IF(ISERR(AL190/AJ190),S!D188,(AL190/AJ190))</f>
        <v>6</v>
      </c>
      <c r="AL190" s="116">
        <f t="shared" si="5"/>
        <v>342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0</v>
      </c>
      <c r="AK191" s="360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>
        <v>10</v>
      </c>
      <c r="G192" s="111">
        <v>825</v>
      </c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>
        <v>40</v>
      </c>
      <c r="W192" s="255">
        <v>800</v>
      </c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50</v>
      </c>
      <c r="AK192" s="360">
        <f>IF(ISERR(AL192/AJ192),S!D190,(AL192/AJ192))</f>
        <v>32.5</v>
      </c>
      <c r="AL192" s="116">
        <f t="shared" si="5"/>
        <v>1625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>
        <v>10</v>
      </c>
      <c r="K193" s="111">
        <v>350</v>
      </c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10</v>
      </c>
      <c r="AK193" s="360">
        <f>IF(ISERR(AL193/AJ193),S!D191,(AL193/AJ193))</f>
        <v>35</v>
      </c>
      <c r="AL193" s="116">
        <f t="shared" si="5"/>
        <v>350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400</v>
      </c>
      <c r="H195" s="112"/>
      <c r="I195" s="111"/>
      <c r="J195" s="110"/>
      <c r="K195" s="111"/>
      <c r="L195" s="112"/>
      <c r="M195" s="111"/>
      <c r="N195" s="110">
        <v>8</v>
      </c>
      <c r="O195" s="111">
        <v>360</v>
      </c>
      <c r="P195" s="112"/>
      <c r="Q195" s="113"/>
      <c r="R195" s="112"/>
      <c r="S195" s="255"/>
      <c r="T195" s="245">
        <v>8</v>
      </c>
      <c r="U195" s="255">
        <v>320</v>
      </c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24</v>
      </c>
      <c r="AK195" s="360">
        <f>IF(ISERR(AL195/AJ195),S!D193,(AL195/AJ195))</f>
        <v>45</v>
      </c>
      <c r="AL195" s="116">
        <f t="shared" si="5"/>
        <v>1080</v>
      </c>
    </row>
    <row r="196" spans="1:38">
      <c r="A196" s="108">
        <v>192</v>
      </c>
      <c r="B196" s="109" t="s">
        <v>169</v>
      </c>
      <c r="C196" s="117" t="s">
        <v>9</v>
      </c>
      <c r="D196" s="291">
        <v>7</v>
      </c>
      <c r="E196" s="115">
        <v>280</v>
      </c>
      <c r="F196" s="291"/>
      <c r="G196" s="111"/>
      <c r="H196" s="112"/>
      <c r="I196" s="111"/>
      <c r="J196" s="110">
        <v>16.5</v>
      </c>
      <c r="K196" s="111">
        <v>627</v>
      </c>
      <c r="L196" s="112">
        <v>3.3</v>
      </c>
      <c r="M196" s="111">
        <v>114</v>
      </c>
      <c r="N196" s="110"/>
      <c r="O196" s="111"/>
      <c r="P196" s="112">
        <v>5.3</v>
      </c>
      <c r="Q196" s="113">
        <v>1012</v>
      </c>
      <c r="R196" s="112">
        <v>9</v>
      </c>
      <c r="S196" s="255">
        <v>342</v>
      </c>
      <c r="T196" s="245">
        <v>12</v>
      </c>
      <c r="U196" s="255">
        <v>480</v>
      </c>
      <c r="V196" s="112">
        <v>8</v>
      </c>
      <c r="W196" s="255">
        <v>320</v>
      </c>
      <c r="X196" s="245">
        <v>20</v>
      </c>
      <c r="Y196" s="255">
        <v>800</v>
      </c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81.099999999999994</v>
      </c>
      <c r="AK196" s="360">
        <f>IF(ISERR(AL196/AJ196),S!D194,(AL196/AJ196))</f>
        <v>49.013563501849575</v>
      </c>
      <c r="AL196" s="116">
        <f t="shared" si="5"/>
        <v>3975</v>
      </c>
    </row>
    <row r="197" spans="1:38">
      <c r="A197" s="108">
        <v>193</v>
      </c>
      <c r="B197" s="109" t="s">
        <v>332</v>
      </c>
      <c r="C197" s="117" t="s">
        <v>9</v>
      </c>
      <c r="D197" s="291">
        <v>12</v>
      </c>
      <c r="E197" s="115">
        <v>300</v>
      </c>
      <c r="F197" s="291"/>
      <c r="G197" s="111"/>
      <c r="H197" s="112"/>
      <c r="I197" s="111"/>
      <c r="J197" s="110">
        <v>1.3</v>
      </c>
      <c r="K197" s="111">
        <v>45</v>
      </c>
      <c r="L197" s="112"/>
      <c r="M197" s="111"/>
      <c r="N197" s="110">
        <v>3</v>
      </c>
      <c r="O197" s="111">
        <v>60</v>
      </c>
      <c r="P197" s="112">
        <v>3</v>
      </c>
      <c r="Q197" s="113">
        <v>60</v>
      </c>
      <c r="R197" s="112">
        <v>10</v>
      </c>
      <c r="S197" s="255">
        <v>200</v>
      </c>
      <c r="T197" s="245">
        <v>20</v>
      </c>
      <c r="U197" s="255">
        <v>400</v>
      </c>
      <c r="V197" s="112">
        <v>10</v>
      </c>
      <c r="W197" s="255">
        <v>200</v>
      </c>
      <c r="X197" s="245">
        <v>20</v>
      </c>
      <c r="Y197" s="255">
        <v>400</v>
      </c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79.3</v>
      </c>
      <c r="AK197" s="360">
        <f>IF(ISERR(AL197/AJ197),S!D195,(AL197/AJ197))</f>
        <v>20.996216897856243</v>
      </c>
      <c r="AL197" s="116">
        <f t="shared" si="5"/>
        <v>1665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1</v>
      </c>
      <c r="E199" s="115">
        <v>160</v>
      </c>
      <c r="F199" s="291">
        <v>0.5</v>
      </c>
      <c r="G199" s="111">
        <v>100</v>
      </c>
      <c r="H199" s="112">
        <v>0.5</v>
      </c>
      <c r="I199" s="111">
        <v>100</v>
      </c>
      <c r="J199" s="110">
        <v>2</v>
      </c>
      <c r="K199" s="111">
        <v>340</v>
      </c>
      <c r="L199" s="112">
        <v>1</v>
      </c>
      <c r="M199" s="111">
        <v>160</v>
      </c>
      <c r="N199" s="110">
        <v>2</v>
      </c>
      <c r="O199" s="111">
        <v>320</v>
      </c>
      <c r="P199" s="112">
        <v>2</v>
      </c>
      <c r="Q199" s="113">
        <v>260</v>
      </c>
      <c r="R199" s="112">
        <v>1</v>
      </c>
      <c r="S199" s="255">
        <v>140</v>
      </c>
      <c r="T199" s="245">
        <v>2</v>
      </c>
      <c r="U199" s="255">
        <v>300</v>
      </c>
      <c r="V199" s="112">
        <v>3</v>
      </c>
      <c r="W199" s="255">
        <v>480</v>
      </c>
      <c r="X199" s="245">
        <v>3</v>
      </c>
      <c r="Y199" s="255">
        <v>420</v>
      </c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18</v>
      </c>
      <c r="AK199" s="360">
        <f>IF(ISERR(AL199/AJ199),S!D197,(AL199/AJ199))</f>
        <v>154.44444444444446</v>
      </c>
      <c r="AL199" s="116">
        <f t="shared" si="7"/>
        <v>2780</v>
      </c>
    </row>
    <row r="200" spans="1:38">
      <c r="A200" s="108">
        <v>196</v>
      </c>
      <c r="B200" s="109" t="s">
        <v>280</v>
      </c>
      <c r="C200" s="117" t="s">
        <v>9</v>
      </c>
      <c r="D200" s="291">
        <v>0.5</v>
      </c>
      <c r="E200" s="115">
        <v>100</v>
      </c>
      <c r="F200" s="291">
        <v>0.5</v>
      </c>
      <c r="G200" s="111">
        <v>100</v>
      </c>
      <c r="H200" s="112">
        <v>0.5</v>
      </c>
      <c r="I200" s="111">
        <v>100</v>
      </c>
      <c r="J200" s="110">
        <v>0.5</v>
      </c>
      <c r="K200" s="111">
        <v>80</v>
      </c>
      <c r="L200" s="112">
        <v>0.5</v>
      </c>
      <c r="M200" s="111">
        <v>60</v>
      </c>
      <c r="N200" s="110">
        <v>1</v>
      </c>
      <c r="O200" s="111">
        <v>120</v>
      </c>
      <c r="P200" s="112">
        <v>0.7</v>
      </c>
      <c r="Q200" s="113">
        <v>80</v>
      </c>
      <c r="R200" s="112">
        <v>0.5</v>
      </c>
      <c r="S200" s="255">
        <v>70</v>
      </c>
      <c r="T200" s="245">
        <v>2</v>
      </c>
      <c r="U200" s="255">
        <v>320</v>
      </c>
      <c r="V200" s="112">
        <v>1</v>
      </c>
      <c r="W200" s="255">
        <v>110</v>
      </c>
      <c r="X200" s="245">
        <v>1</v>
      </c>
      <c r="Y200" s="255">
        <v>100</v>
      </c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8.6999999999999993</v>
      </c>
      <c r="AK200" s="360">
        <f>IF(ISERR(AL200/AJ200),S!D198,(AL200/AJ200))</f>
        <v>142.52873563218392</v>
      </c>
      <c r="AL200" s="116">
        <f t="shared" si="7"/>
        <v>1240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>
        <v>0.7</v>
      </c>
      <c r="U201" s="255">
        <v>120</v>
      </c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0.7</v>
      </c>
      <c r="AK201" s="360">
        <f>IF(ISERR(AL201/AJ201),S!D199,(AL201/AJ201))</f>
        <v>171.42857142857144</v>
      </c>
      <c r="AL201" s="116">
        <f t="shared" si="7"/>
        <v>120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>
        <v>5</v>
      </c>
      <c r="E205" s="115">
        <v>300</v>
      </c>
      <c r="F205" s="291">
        <v>2</v>
      </c>
      <c r="G205" s="111">
        <v>120</v>
      </c>
      <c r="H205" s="112"/>
      <c r="I205" s="111"/>
      <c r="J205" s="110">
        <v>3</v>
      </c>
      <c r="K205" s="111">
        <v>195</v>
      </c>
      <c r="L205" s="112">
        <v>5</v>
      </c>
      <c r="M205" s="111">
        <v>300</v>
      </c>
      <c r="N205" s="110"/>
      <c r="O205" s="111"/>
      <c r="P205" s="112"/>
      <c r="Q205" s="113"/>
      <c r="R205" s="112"/>
      <c r="S205" s="255"/>
      <c r="T205" s="245"/>
      <c r="U205" s="255"/>
      <c r="V205" s="112">
        <v>3</v>
      </c>
      <c r="W205" s="255">
        <v>210</v>
      </c>
      <c r="X205" s="245">
        <v>3</v>
      </c>
      <c r="Y205" s="255">
        <v>180</v>
      </c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21</v>
      </c>
      <c r="AK205" s="360">
        <f>IF(ISERR(AL205/AJ205),S!D203,(AL205/AJ205))</f>
        <v>62.142857142857146</v>
      </c>
      <c r="AL205" s="116">
        <f t="shared" si="7"/>
        <v>1305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/>
      <c r="E207" s="115"/>
      <c r="F207" s="291"/>
      <c r="G207" s="111"/>
      <c r="H207" s="112"/>
      <c r="I207" s="111"/>
      <c r="J207" s="110"/>
      <c r="K207" s="111"/>
      <c r="L207" s="112">
        <v>2</v>
      </c>
      <c r="M207" s="111">
        <v>70</v>
      </c>
      <c r="N207" s="110"/>
      <c r="O207" s="111"/>
      <c r="P207" s="112"/>
      <c r="Q207" s="113"/>
      <c r="R207" s="112"/>
      <c r="S207" s="255"/>
      <c r="T207" s="245">
        <v>6</v>
      </c>
      <c r="U207" s="255">
        <v>222</v>
      </c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36.5</v>
      </c>
      <c r="AL207" s="116">
        <f t="shared" si="7"/>
        <v>292</v>
      </c>
    </row>
    <row r="208" spans="1:38">
      <c r="A208" s="108">
        <v>204</v>
      </c>
      <c r="B208" s="109" t="s">
        <v>174</v>
      </c>
      <c r="C208" s="117" t="s">
        <v>9</v>
      </c>
      <c r="D208" s="291">
        <v>8</v>
      </c>
      <c r="E208" s="115">
        <v>560</v>
      </c>
      <c r="F208" s="291"/>
      <c r="G208" s="111"/>
      <c r="H208" s="112">
        <v>5</v>
      </c>
      <c r="I208" s="111">
        <v>325</v>
      </c>
      <c r="J208" s="110">
        <v>1</v>
      </c>
      <c r="K208" s="111">
        <v>70</v>
      </c>
      <c r="L208" s="112">
        <v>20</v>
      </c>
      <c r="M208" s="111">
        <v>1200</v>
      </c>
      <c r="N208" s="110"/>
      <c r="O208" s="111"/>
      <c r="P208" s="112"/>
      <c r="Q208" s="113"/>
      <c r="R208" s="112">
        <v>7</v>
      </c>
      <c r="S208" s="255">
        <v>420</v>
      </c>
      <c r="T208" s="245">
        <v>15</v>
      </c>
      <c r="U208" s="255">
        <v>900</v>
      </c>
      <c r="V208" s="112">
        <v>12</v>
      </c>
      <c r="W208" s="255">
        <v>720</v>
      </c>
      <c r="X208" s="245">
        <v>20</v>
      </c>
      <c r="Y208" s="255">
        <v>1100</v>
      </c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88</v>
      </c>
      <c r="AK208" s="360">
        <f>IF(ISERR(AL208/AJ208),S!D206,(AL208/AJ208))</f>
        <v>60.170454545454547</v>
      </c>
      <c r="AL208" s="116">
        <f t="shared" si="7"/>
        <v>5295</v>
      </c>
    </row>
    <row r="209" spans="1:38">
      <c r="A209" s="108">
        <v>205</v>
      </c>
      <c r="B209" s="109" t="s">
        <v>175</v>
      </c>
      <c r="C209" s="117" t="s">
        <v>9</v>
      </c>
      <c r="D209" s="291"/>
      <c r="E209" s="115"/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>
        <v>5</v>
      </c>
      <c r="S209" s="255">
        <v>350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</v>
      </c>
      <c r="AK209" s="360">
        <f>IF(ISERR(AL209/AJ209),S!D207,(AL209/AJ209))</f>
        <v>70</v>
      </c>
      <c r="AL209" s="116">
        <f t="shared" si="7"/>
        <v>350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>
        <v>3</v>
      </c>
      <c r="I211" s="111">
        <v>150</v>
      </c>
      <c r="J211" s="110"/>
      <c r="K211" s="111"/>
      <c r="L211" s="112"/>
      <c r="M211" s="111"/>
      <c r="N211" s="110">
        <v>5</v>
      </c>
      <c r="O211" s="111">
        <v>200</v>
      </c>
      <c r="P211" s="112"/>
      <c r="Q211" s="113"/>
      <c r="R211" s="112"/>
      <c r="S211" s="255"/>
      <c r="T211" s="245"/>
      <c r="U211" s="255"/>
      <c r="V211" s="112">
        <v>3</v>
      </c>
      <c r="W211" s="255">
        <v>120</v>
      </c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11</v>
      </c>
      <c r="AK211" s="360">
        <f>IF(ISERR(AL211/AJ211),S!D209,(AL211/AJ211))</f>
        <v>42.727272727272727</v>
      </c>
      <c r="AL211" s="116">
        <f t="shared" si="7"/>
        <v>470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>
        <v>5</v>
      </c>
      <c r="Q213" s="113">
        <v>300</v>
      </c>
      <c r="R213" s="112"/>
      <c r="S213" s="255"/>
      <c r="T213" s="245"/>
      <c r="U213" s="255"/>
      <c r="V213" s="112"/>
      <c r="W213" s="255"/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5</v>
      </c>
      <c r="AK213" s="360">
        <f>IF(ISERR(AL213/AJ213),S!D211,(AL213/AJ213))</f>
        <v>60</v>
      </c>
      <c r="AL213" s="116">
        <f t="shared" si="7"/>
        <v>300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/>
      <c r="E216" s="115"/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0</v>
      </c>
      <c r="AK216" s="360">
        <f>IF(ISERR(AL216/AJ216),S!D214,(AL216/AJ216))</f>
        <v>80</v>
      </c>
      <c r="AL216" s="116">
        <f t="shared" si="7"/>
        <v>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/>
      <c r="E231" s="115"/>
      <c r="F231" s="291"/>
      <c r="G231" s="111"/>
      <c r="H231" s="112"/>
      <c r="I231" s="111"/>
      <c r="J231" s="110">
        <v>4.7</v>
      </c>
      <c r="K231" s="111">
        <v>3256</v>
      </c>
      <c r="L231" s="112"/>
      <c r="M231" s="111"/>
      <c r="N231" s="110">
        <v>5.3</v>
      </c>
      <c r="O231" s="111">
        <v>3664</v>
      </c>
      <c r="P231" s="112"/>
      <c r="Q231" s="113"/>
      <c r="R231" s="112"/>
      <c r="S231" s="255"/>
      <c r="T231" s="245">
        <v>16.899999999999999</v>
      </c>
      <c r="U231" s="255">
        <v>11552</v>
      </c>
      <c r="V231" s="112">
        <v>12.3</v>
      </c>
      <c r="W231" s="255">
        <v>8424</v>
      </c>
      <c r="X231" s="245">
        <v>14.9</v>
      </c>
      <c r="Y231" s="255">
        <v>10192</v>
      </c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54.1</v>
      </c>
      <c r="AK231" s="360">
        <f>IF(ISERR(AL231/AJ231),S!D229,(AL231/AJ231))</f>
        <v>685.54528650646944</v>
      </c>
      <c r="AL231" s="116">
        <f t="shared" si="7"/>
        <v>37088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>
        <v>68</v>
      </c>
      <c r="I232" s="111">
        <v>55000</v>
      </c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68</v>
      </c>
      <c r="AK232" s="360">
        <f>IF(ISERR(AL232/AJ232),S!D230,(AL232/AJ232))</f>
        <v>808.82352941176475</v>
      </c>
      <c r="AL232" s="116">
        <f t="shared" si="7"/>
        <v>55000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>
        <v>5000</v>
      </c>
      <c r="I233" s="111">
        <v>7000</v>
      </c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5000</v>
      </c>
      <c r="AK233" s="360">
        <f>IF(ISERR(AL233/AJ233),S!D231,(AL233/AJ233))</f>
        <v>1.4</v>
      </c>
      <c r="AL233" s="116">
        <f t="shared" si="7"/>
        <v>7000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>
        <v>90</v>
      </c>
      <c r="K234" s="111">
        <v>2250</v>
      </c>
      <c r="L234" s="112">
        <v>90</v>
      </c>
      <c r="M234" s="111">
        <v>2250</v>
      </c>
      <c r="N234" s="110"/>
      <c r="O234" s="111"/>
      <c r="P234" s="112"/>
      <c r="Q234" s="113"/>
      <c r="R234" s="112">
        <v>90</v>
      </c>
      <c r="S234" s="255">
        <v>2250</v>
      </c>
      <c r="T234" s="245">
        <v>180</v>
      </c>
      <c r="U234" s="255">
        <v>4500</v>
      </c>
      <c r="V234" s="112">
        <v>216</v>
      </c>
      <c r="W234" s="255">
        <v>5400</v>
      </c>
      <c r="X234" s="245">
        <v>216</v>
      </c>
      <c r="Y234" s="255">
        <v>5400</v>
      </c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882</v>
      </c>
      <c r="AK234" s="360">
        <f>IF(ISERR(AL234/AJ234),S!D232,(AL234/AJ234))</f>
        <v>25</v>
      </c>
      <c r="AL234" s="116">
        <f t="shared" si="7"/>
        <v>22050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0</v>
      </c>
      <c r="AK239" s="360">
        <f>IF(ISERR(AL239/AJ239),S!D237,(AL239/AJ239))</f>
        <v>120</v>
      </c>
      <c r="AL239" s="116">
        <f t="shared" si="7"/>
        <v>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0</v>
      </c>
      <c r="AK244" s="360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>
        <v>66</v>
      </c>
      <c r="G245" s="111">
        <v>660</v>
      </c>
      <c r="H245" s="112">
        <v>83</v>
      </c>
      <c r="I245" s="111">
        <v>747</v>
      </c>
      <c r="J245" s="110"/>
      <c r="K245" s="111"/>
      <c r="L245" s="112">
        <v>141</v>
      </c>
      <c r="M245" s="111">
        <v>1410</v>
      </c>
      <c r="N245" s="110">
        <v>254</v>
      </c>
      <c r="O245" s="111">
        <v>2286</v>
      </c>
      <c r="P245" s="112">
        <v>271</v>
      </c>
      <c r="Q245" s="113">
        <v>2710</v>
      </c>
      <c r="R245" s="112"/>
      <c r="S245" s="255"/>
      <c r="T245" s="245">
        <v>38</v>
      </c>
      <c r="U245" s="255">
        <v>342</v>
      </c>
      <c r="V245" s="112">
        <v>63</v>
      </c>
      <c r="W245" s="255">
        <v>630</v>
      </c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916</v>
      </c>
      <c r="AK245" s="360">
        <f>IF(ISERR(AL245/AJ245),S!D243,(AL245/AJ245))</f>
        <v>9.5906113537117896</v>
      </c>
      <c r="AL245" s="116">
        <f t="shared" si="7"/>
        <v>8785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>
        <v>220</v>
      </c>
      <c r="U248" s="255">
        <v>4400</v>
      </c>
      <c r="V248" s="112">
        <v>155</v>
      </c>
      <c r="W248" s="255">
        <v>3100</v>
      </c>
      <c r="X248" s="245">
        <v>150</v>
      </c>
      <c r="Y248" s="255">
        <v>3000</v>
      </c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525</v>
      </c>
      <c r="AK248" s="360">
        <f>IF(ISERR(AL248/AJ248),S!D246,(AL248/AJ248))</f>
        <v>20</v>
      </c>
      <c r="AL248" s="116">
        <f t="shared" si="7"/>
        <v>10500</v>
      </c>
    </row>
    <row r="249" spans="1:41" s="361" customFormat="1" ht="61.5" customHeight="1">
      <c r="A249" s="377">
        <v>245</v>
      </c>
      <c r="B249" s="378" t="str">
        <f>M!D2</f>
        <v>বিবিধ ( আফলাতুন</v>
      </c>
      <c r="C249" s="377" t="s">
        <v>10</v>
      </c>
      <c r="D249" s="379">
        <f>M!C11</f>
        <v>8870</v>
      </c>
      <c r="E249" s="380">
        <f>D249</f>
        <v>8870</v>
      </c>
      <c r="F249" s="379">
        <f>M!C23</f>
        <v>0</v>
      </c>
      <c r="G249" s="380">
        <f>F249</f>
        <v>0</v>
      </c>
      <c r="H249" s="379">
        <f>M!C34</f>
        <v>180</v>
      </c>
      <c r="I249" s="380">
        <f>H249</f>
        <v>180</v>
      </c>
      <c r="J249" s="379">
        <f>M!C47</f>
        <v>820</v>
      </c>
      <c r="K249" s="380">
        <f>J249</f>
        <v>820</v>
      </c>
      <c r="L249" s="379">
        <f>M!C58</f>
        <v>2780</v>
      </c>
      <c r="M249" s="380">
        <f>M!C58</f>
        <v>2780</v>
      </c>
      <c r="N249" s="379">
        <f>M!C69</f>
        <v>1850</v>
      </c>
      <c r="O249" s="380">
        <f>N249</f>
        <v>1850</v>
      </c>
      <c r="P249" s="379">
        <f>M!C83</f>
        <v>0</v>
      </c>
      <c r="Q249" s="380">
        <f>P249</f>
        <v>0</v>
      </c>
      <c r="R249" s="379">
        <f>M!C99</f>
        <v>5370</v>
      </c>
      <c r="S249" s="380">
        <f>R249</f>
        <v>5370</v>
      </c>
      <c r="T249" s="379">
        <f>M!C115</f>
        <v>300</v>
      </c>
      <c r="U249" s="380">
        <f>T249</f>
        <v>300</v>
      </c>
      <c r="V249" s="379">
        <f>M!C131</f>
        <v>1000</v>
      </c>
      <c r="W249" s="380">
        <f>V249</f>
        <v>1000</v>
      </c>
      <c r="X249" s="379">
        <f>M!C147</f>
        <v>3440</v>
      </c>
      <c r="Y249" s="380">
        <f>X249</f>
        <v>3440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24610</v>
      </c>
      <c r="AK249" s="380">
        <f>IF(ISERR(AL249/AJ249),S!D247,(AL249/AJ249))</f>
        <v>1</v>
      </c>
      <c r="AL249" s="381">
        <f t="shared" si="7"/>
        <v>24610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/>
      <c r="G250" s="111"/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>
        <v>100</v>
      </c>
      <c r="W250" s="255">
        <v>100</v>
      </c>
      <c r="X250" s="245">
        <v>100</v>
      </c>
      <c r="Y250" s="255">
        <v>100</v>
      </c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200</v>
      </c>
      <c r="AK250" s="360">
        <f>IF(ISERR(AL250/AJ250),S!D248,(AL250/AJ250))</f>
        <v>1</v>
      </c>
      <c r="AL250" s="116">
        <f t="shared" si="7"/>
        <v>200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>
        <v>2500</v>
      </c>
      <c r="G251" s="111">
        <v>2500</v>
      </c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>
        <v>4600</v>
      </c>
      <c r="U251" s="255">
        <v>4600</v>
      </c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7100</v>
      </c>
      <c r="AK251" s="360">
        <f>IF(ISERR(AL251/AJ251),S!D249,(AL251/AJ251))</f>
        <v>1</v>
      </c>
      <c r="AL251" s="116">
        <f t="shared" si="7"/>
        <v>7100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140</v>
      </c>
      <c r="E252" s="115">
        <v>140</v>
      </c>
      <c r="F252" s="291"/>
      <c r="G252" s="111"/>
      <c r="H252" s="112">
        <v>50</v>
      </c>
      <c r="I252" s="111">
        <v>50</v>
      </c>
      <c r="J252" s="110">
        <v>50</v>
      </c>
      <c r="K252" s="111">
        <v>50</v>
      </c>
      <c r="L252" s="112"/>
      <c r="M252" s="111"/>
      <c r="N252" s="110"/>
      <c r="O252" s="111"/>
      <c r="P252" s="112"/>
      <c r="Q252" s="113"/>
      <c r="R252" s="112">
        <v>200</v>
      </c>
      <c r="S252" s="255">
        <v>200</v>
      </c>
      <c r="T252" s="245">
        <v>50</v>
      </c>
      <c r="U252" s="255">
        <v>50</v>
      </c>
      <c r="V252" s="112">
        <v>320</v>
      </c>
      <c r="W252" s="255">
        <v>320</v>
      </c>
      <c r="X252" s="245">
        <v>300</v>
      </c>
      <c r="Y252" s="255">
        <v>300</v>
      </c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1110</v>
      </c>
      <c r="AK252" s="360">
        <f>IF(ISERR(AL252/AJ252),S!D250,(AL252/AJ252))</f>
        <v>1</v>
      </c>
      <c r="AL252" s="116">
        <f t="shared" si="7"/>
        <v>1110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650</v>
      </c>
      <c r="E253" s="115">
        <v>650</v>
      </c>
      <c r="F253" s="291">
        <v>100</v>
      </c>
      <c r="G253" s="111">
        <v>100</v>
      </c>
      <c r="H253" s="112">
        <v>140</v>
      </c>
      <c r="I253" s="111">
        <v>140</v>
      </c>
      <c r="J253" s="110">
        <v>500</v>
      </c>
      <c r="K253" s="111">
        <v>500</v>
      </c>
      <c r="L253" s="112">
        <v>210</v>
      </c>
      <c r="M253" s="111">
        <v>210</v>
      </c>
      <c r="N253" s="110">
        <v>610</v>
      </c>
      <c r="O253" s="111">
        <v>610</v>
      </c>
      <c r="P253" s="112">
        <v>600</v>
      </c>
      <c r="Q253" s="113">
        <v>600</v>
      </c>
      <c r="R253" s="112">
        <v>670</v>
      </c>
      <c r="S253" s="255">
        <v>670</v>
      </c>
      <c r="T253" s="245">
        <v>1180</v>
      </c>
      <c r="U253" s="255">
        <v>1180</v>
      </c>
      <c r="V253" s="112">
        <v>750</v>
      </c>
      <c r="W253" s="255">
        <v>750</v>
      </c>
      <c r="X253" s="245">
        <v>820</v>
      </c>
      <c r="Y253" s="255">
        <v>820</v>
      </c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6230</v>
      </c>
      <c r="AK253" s="360">
        <f>IF(ISERR(AL253/AJ253),S!D251,(AL253/AJ253))</f>
        <v>1</v>
      </c>
      <c r="AL253" s="116">
        <f t="shared" si="7"/>
        <v>6230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>
        <v>6000</v>
      </c>
      <c r="E254" s="130">
        <v>6000</v>
      </c>
      <c r="F254" s="291">
        <v>2600</v>
      </c>
      <c r="G254" s="111">
        <v>2600</v>
      </c>
      <c r="H254" s="112">
        <v>2800</v>
      </c>
      <c r="I254" s="111">
        <v>2800</v>
      </c>
      <c r="J254" s="110">
        <v>5300</v>
      </c>
      <c r="K254" s="111">
        <v>5300</v>
      </c>
      <c r="L254" s="112">
        <v>5100</v>
      </c>
      <c r="M254" s="111">
        <v>5100</v>
      </c>
      <c r="N254" s="110">
        <v>6700</v>
      </c>
      <c r="O254" s="111">
        <v>6700</v>
      </c>
      <c r="P254" s="112">
        <v>6700</v>
      </c>
      <c r="Q254" s="113">
        <v>6700</v>
      </c>
      <c r="R254" s="258">
        <v>6600</v>
      </c>
      <c r="S254" s="257">
        <v>6600</v>
      </c>
      <c r="T254" s="254">
        <v>7000</v>
      </c>
      <c r="U254" s="256">
        <v>7000</v>
      </c>
      <c r="V254" s="112">
        <v>4800</v>
      </c>
      <c r="W254" s="255">
        <v>4800</v>
      </c>
      <c r="X254" s="254">
        <v>6800</v>
      </c>
      <c r="Y254" s="256">
        <v>6800</v>
      </c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60400</v>
      </c>
      <c r="AK254" s="360">
        <f>IF(ISERR(AL254/AJ254),S!D252,(AL254/AJ254))</f>
        <v>1</v>
      </c>
      <c r="AL254" s="116">
        <f t="shared" si="7"/>
        <v>60400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778953</v>
      </c>
      <c r="AM256" s="127"/>
      <c r="AN256" s="127"/>
      <c r="AO256" s="117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Normal="100" workbookViewId="0">
      <pane xSplit="3" ySplit="2" topLeftCell="P239" activePane="bottomRight" state="frozen"/>
      <selection pane="topRight" activeCell="D1" sqref="D1"/>
      <selection pane="bottomLeft" activeCell="A3" sqref="A3"/>
      <selection pane="bottomRight" activeCell="AP253" sqref="AP253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hidden="1" customWidth="1"/>
    <col min="5" max="5" width="9.5703125" style="264" hidden="1" customWidth="1"/>
    <col min="6" max="6" width="11" style="265" hidden="1" customWidth="1"/>
    <col min="7" max="7" width="11.140625" style="266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hidden="1" customWidth="1"/>
    <col min="31" max="31" width="7.140625" style="94" hidden="1" customWidth="1"/>
    <col min="32" max="32" width="7.140625" style="92" hidden="1" customWidth="1"/>
    <col min="33" max="33" width="7.140625" style="94" hidden="1" customWidth="1"/>
    <col min="34" max="34" width="7.140625" style="92" hidden="1" customWidth="1"/>
    <col min="35" max="35" width="4.5703125" style="94" hidden="1" customWidth="1"/>
    <col min="36" max="36" width="4.5703125" style="92" hidden="1" customWidth="1"/>
    <col min="37" max="39" width="4.5703125" style="94" hidden="1" customWidth="1"/>
    <col min="40" max="40" width="12.85546875" style="95" hidden="1" customWidth="1"/>
    <col min="41" max="41" width="7.140625" style="95" hidden="1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9">
        <f>I1</f>
        <v>45890</v>
      </c>
      <c r="I1" s="249">
        <f>H!C7</f>
        <v>45890</v>
      </c>
      <c r="J1" s="259">
        <f>K1</f>
        <v>45891</v>
      </c>
      <c r="K1" s="249">
        <f>I1+1</f>
        <v>45891</v>
      </c>
      <c r="L1" s="259">
        <f>M1</f>
        <v>45892</v>
      </c>
      <c r="M1" s="249">
        <f t="shared" ref="M1:W1" si="0">K1+1</f>
        <v>45892</v>
      </c>
      <c r="N1" s="259">
        <f>O1</f>
        <v>45893</v>
      </c>
      <c r="O1" s="249">
        <f t="shared" si="0"/>
        <v>45893</v>
      </c>
      <c r="P1" s="259">
        <f>Q1</f>
        <v>45894</v>
      </c>
      <c r="Q1" s="249">
        <f>O1+1</f>
        <v>45894</v>
      </c>
      <c r="R1" s="259">
        <f>S1</f>
        <v>45895</v>
      </c>
      <c r="S1" s="249">
        <f t="shared" si="0"/>
        <v>45895</v>
      </c>
      <c r="T1" s="259">
        <f>U1</f>
        <v>45896</v>
      </c>
      <c r="U1" s="249">
        <f t="shared" si="0"/>
        <v>45896</v>
      </c>
      <c r="V1" s="259">
        <f>W1</f>
        <v>45897</v>
      </c>
      <c r="W1" s="247">
        <f t="shared" si="0"/>
        <v>45897</v>
      </c>
      <c r="X1" s="259">
        <f>Y1</f>
        <v>45898</v>
      </c>
      <c r="Y1" s="247">
        <f t="shared" ref="Y1" si="1">W1+1</f>
        <v>45898</v>
      </c>
      <c r="Z1" s="259">
        <f>AA1</f>
        <v>45899</v>
      </c>
      <c r="AA1" s="247">
        <f t="shared" ref="AA1" si="2">Y1+1</f>
        <v>45899</v>
      </c>
      <c r="AB1" s="259">
        <f>AC1</f>
        <v>45900</v>
      </c>
      <c r="AC1" s="247">
        <f>AA1+1</f>
        <v>45900</v>
      </c>
      <c r="AD1" s="259">
        <f>AE1</f>
        <v>45901</v>
      </c>
      <c r="AE1" s="247">
        <f>AC1+1</f>
        <v>45901</v>
      </c>
      <c r="AF1" s="259">
        <f>AG1</f>
        <v>45902</v>
      </c>
      <c r="AG1" s="247">
        <f>AE1+1</f>
        <v>45902</v>
      </c>
      <c r="AH1" s="259">
        <f>AI1</f>
        <v>45903</v>
      </c>
      <c r="AI1" s="247">
        <f>AG1+1</f>
        <v>45903</v>
      </c>
      <c r="AJ1" s="259">
        <f>AH1+1</f>
        <v>45904</v>
      </c>
      <c r="AK1" s="247">
        <f>AI1+1</f>
        <v>45904</v>
      </c>
      <c r="AL1" s="259">
        <f>AJ1+1</f>
        <v>45905</v>
      </c>
      <c r="AM1" s="247">
        <f>AK1+1</f>
        <v>45905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2"/>
      <c r="B2" s="502"/>
      <c r="C2" s="502"/>
      <c r="D2" s="503"/>
      <c r="E2" s="504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0"/>
      <c r="AO2" s="496"/>
      <c r="AP2" s="498"/>
      <c r="AQ2" s="501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 t="s">
        <v>538</v>
      </c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101.05371743799847</v>
      </c>
      <c r="E5" s="261">
        <v>34</v>
      </c>
      <c r="F5" s="262">
        <f>P!AJ7</f>
        <v>225</v>
      </c>
      <c r="G5" s="262">
        <f t="shared" si="3"/>
        <v>259</v>
      </c>
      <c r="H5" s="295">
        <v>15</v>
      </c>
      <c r="I5" s="296"/>
      <c r="J5" s="295"/>
      <c r="K5" s="296"/>
      <c r="L5" s="324">
        <v>10</v>
      </c>
      <c r="M5" s="325"/>
      <c r="N5" s="324">
        <v>2</v>
      </c>
      <c r="O5" s="325">
        <v>4.8</v>
      </c>
      <c r="P5" s="324">
        <v>20</v>
      </c>
      <c r="Q5" s="325">
        <v>18</v>
      </c>
      <c r="R5" s="324">
        <v>27</v>
      </c>
      <c r="S5" s="325">
        <v>26.64</v>
      </c>
      <c r="T5" s="324">
        <v>25</v>
      </c>
      <c r="U5" s="325">
        <v>24.4</v>
      </c>
      <c r="V5" s="324">
        <v>15</v>
      </c>
      <c r="W5" s="325">
        <v>10.199999999999999</v>
      </c>
      <c r="X5" s="324">
        <v>10</v>
      </c>
      <c r="Y5" s="325">
        <v>8</v>
      </c>
      <c r="Z5" s="324">
        <v>42</v>
      </c>
      <c r="AA5" s="325">
        <v>42</v>
      </c>
      <c r="AB5" s="324">
        <v>45</v>
      </c>
      <c r="AC5" s="325">
        <v>45</v>
      </c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179.04</v>
      </c>
      <c r="AO5" s="270">
        <f>P!AK7</f>
        <v>90.444444444444443</v>
      </c>
      <c r="AP5" s="271">
        <f t="shared" si="5"/>
        <v>79.960000000000008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120.92159407174188</v>
      </c>
      <c r="E6" s="261">
        <v>84</v>
      </c>
      <c r="F6" s="262">
        <f>P!AJ8</f>
        <v>100</v>
      </c>
      <c r="G6" s="262">
        <f t="shared" si="3"/>
        <v>184</v>
      </c>
      <c r="H6" s="295">
        <v>20</v>
      </c>
      <c r="I6" s="296">
        <v>23.5</v>
      </c>
      <c r="J6" s="295">
        <v>10</v>
      </c>
      <c r="K6" s="296">
        <v>6</v>
      </c>
      <c r="L6" s="324">
        <v>15</v>
      </c>
      <c r="M6" s="325">
        <v>20</v>
      </c>
      <c r="N6" s="324">
        <v>6</v>
      </c>
      <c r="O6" s="325">
        <v>5.5</v>
      </c>
      <c r="P6" s="324">
        <v>20</v>
      </c>
      <c r="Q6" s="325">
        <v>20</v>
      </c>
      <c r="R6" s="324">
        <v>1.5</v>
      </c>
      <c r="S6" s="325">
        <v>1.5</v>
      </c>
      <c r="T6" s="324"/>
      <c r="U6" s="325"/>
      <c r="V6" s="324">
        <v>22</v>
      </c>
      <c r="W6" s="325">
        <v>21</v>
      </c>
      <c r="X6" s="324">
        <v>37</v>
      </c>
      <c r="Y6" s="325">
        <v>37</v>
      </c>
      <c r="Z6" s="324"/>
      <c r="AA6" s="325"/>
      <c r="AB6" s="324">
        <v>5</v>
      </c>
      <c r="AC6" s="325">
        <v>5</v>
      </c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139.5</v>
      </c>
      <c r="AO6" s="270">
        <f>P!AK8</f>
        <v>128</v>
      </c>
      <c r="AP6" s="271">
        <f t="shared" si="5"/>
        <v>44.5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149.24007969161534</v>
      </c>
      <c r="E8" s="261">
        <v>24.77000000000001</v>
      </c>
      <c r="F8" s="262">
        <f>P!AJ10</f>
        <v>30</v>
      </c>
      <c r="G8" s="262">
        <f t="shared" si="3"/>
        <v>54.77000000000001</v>
      </c>
      <c r="H8" s="295">
        <v>3</v>
      </c>
      <c r="I8" s="296"/>
      <c r="J8" s="295">
        <v>2</v>
      </c>
      <c r="K8" s="296"/>
      <c r="L8" s="324">
        <v>2</v>
      </c>
      <c r="M8" s="325"/>
      <c r="N8" s="324">
        <v>3</v>
      </c>
      <c r="O8" s="325">
        <v>3.75</v>
      </c>
      <c r="P8" s="324">
        <v>4</v>
      </c>
      <c r="Q8" s="325">
        <v>2.75</v>
      </c>
      <c r="R8" s="324">
        <v>5</v>
      </c>
      <c r="S8" s="325">
        <v>5</v>
      </c>
      <c r="T8" s="324">
        <v>4</v>
      </c>
      <c r="U8" s="325">
        <v>3</v>
      </c>
      <c r="V8" s="324">
        <v>4</v>
      </c>
      <c r="W8" s="325">
        <v>2</v>
      </c>
      <c r="X8" s="324">
        <v>5</v>
      </c>
      <c r="Y8" s="325"/>
      <c r="Z8" s="324">
        <v>8</v>
      </c>
      <c r="AA8" s="325">
        <v>7.5</v>
      </c>
      <c r="AB8" s="324">
        <v>8</v>
      </c>
      <c r="AC8" s="325">
        <v>6.5</v>
      </c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30.5</v>
      </c>
      <c r="AO8" s="270">
        <f>P!AK10</f>
        <v>155</v>
      </c>
      <c r="AP8" s="271">
        <f t="shared" si="5"/>
        <v>24.27000000000001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159.99823286603976</v>
      </c>
      <c r="E9" s="261">
        <v>28.970000000000006</v>
      </c>
      <c r="F9" s="262">
        <f>P!AJ11</f>
        <v>30</v>
      </c>
      <c r="G9" s="262">
        <f t="shared" si="3"/>
        <v>58.970000000000006</v>
      </c>
      <c r="H9" s="295">
        <v>4</v>
      </c>
      <c r="I9" s="296">
        <v>3.5</v>
      </c>
      <c r="J9" s="295"/>
      <c r="K9" s="296"/>
      <c r="L9" s="324">
        <v>2</v>
      </c>
      <c r="M9" s="325">
        <v>1.5</v>
      </c>
      <c r="N9" s="324">
        <v>3</v>
      </c>
      <c r="O9" s="325">
        <v>1.8</v>
      </c>
      <c r="P9" s="324"/>
      <c r="Q9" s="325">
        <v>2</v>
      </c>
      <c r="R9" s="324">
        <v>7</v>
      </c>
      <c r="S9" s="325">
        <v>6</v>
      </c>
      <c r="T9" s="324"/>
      <c r="U9" s="325">
        <v>1.5</v>
      </c>
      <c r="V9" s="324">
        <v>5</v>
      </c>
      <c r="W9" s="325">
        <v>4</v>
      </c>
      <c r="X9" s="324"/>
      <c r="Y9" s="325">
        <v>5</v>
      </c>
      <c r="Z9" s="324">
        <v>3</v>
      </c>
      <c r="AA9" s="325">
        <v>2.5</v>
      </c>
      <c r="AB9" s="324">
        <v>3</v>
      </c>
      <c r="AC9" s="325">
        <v>2.5</v>
      </c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30.3</v>
      </c>
      <c r="AO9" s="270">
        <f>P!AK11</f>
        <v>168</v>
      </c>
      <c r="AP9" s="271">
        <f t="shared" si="5"/>
        <v>28.670000000000005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40.150000000000006</v>
      </c>
      <c r="F10" s="262">
        <f>P!AJ12</f>
        <v>0</v>
      </c>
      <c r="G10" s="262">
        <f t="shared" si="3"/>
        <v>40.150000000000006</v>
      </c>
      <c r="H10" s="295"/>
      <c r="I10" s="296"/>
      <c r="J10" s="295">
        <v>2</v>
      </c>
      <c r="K10" s="296">
        <v>1.25</v>
      </c>
      <c r="L10" s="324"/>
      <c r="M10" s="325"/>
      <c r="N10" s="324"/>
      <c r="O10" s="325"/>
      <c r="P10" s="324">
        <v>4</v>
      </c>
      <c r="Q10" s="325">
        <v>4</v>
      </c>
      <c r="R10" s="324"/>
      <c r="S10" s="325"/>
      <c r="T10" s="324">
        <v>6</v>
      </c>
      <c r="U10" s="325">
        <v>5.5</v>
      </c>
      <c r="V10" s="324"/>
      <c r="W10" s="325"/>
      <c r="X10" s="324">
        <v>2</v>
      </c>
      <c r="Y10" s="325">
        <v>1</v>
      </c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11.75</v>
      </c>
      <c r="AO10" s="270">
        <f>P!AK12</f>
        <v>131.86542043718941</v>
      </c>
      <c r="AP10" s="271">
        <f t="shared" si="5"/>
        <v>28.400000000000006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0</v>
      </c>
      <c r="G12" s="262">
        <f t="shared" si="3"/>
        <v>2</v>
      </c>
      <c r="H12" s="295"/>
      <c r="I12" s="296"/>
      <c r="J12" s="295"/>
      <c r="K12" s="296"/>
      <c r="L12" s="324"/>
      <c r="M12" s="325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58.246913580246918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179.97368421052633</v>
      </c>
      <c r="E13" s="261">
        <v>2</v>
      </c>
      <c r="F13" s="262">
        <f>P!AJ15</f>
        <v>195</v>
      </c>
      <c r="G13" s="262">
        <f>E13+F13</f>
        <v>197</v>
      </c>
      <c r="H13" s="295">
        <v>20</v>
      </c>
      <c r="I13" s="296">
        <v>23</v>
      </c>
      <c r="J13" s="295">
        <v>4</v>
      </c>
      <c r="K13" s="296">
        <v>2</v>
      </c>
      <c r="L13" s="324">
        <v>4</v>
      </c>
      <c r="M13" s="325">
        <v>3</v>
      </c>
      <c r="N13" s="324">
        <v>9</v>
      </c>
      <c r="O13" s="325">
        <v>10</v>
      </c>
      <c r="P13" s="324">
        <v>10</v>
      </c>
      <c r="Q13" s="325">
        <v>10.5</v>
      </c>
      <c r="R13" s="324">
        <v>17</v>
      </c>
      <c r="S13" s="325">
        <v>18</v>
      </c>
      <c r="T13" s="324">
        <v>17</v>
      </c>
      <c r="U13" s="325">
        <v>17</v>
      </c>
      <c r="V13" s="324">
        <v>25</v>
      </c>
      <c r="W13" s="325">
        <v>25</v>
      </c>
      <c r="X13" s="324">
        <v>40</v>
      </c>
      <c r="Y13" s="325">
        <v>38.5</v>
      </c>
      <c r="Z13" s="324">
        <v>23</v>
      </c>
      <c r="AA13" s="325">
        <v>20</v>
      </c>
      <c r="AB13" s="324">
        <v>23</v>
      </c>
      <c r="AC13" s="325">
        <v>25</v>
      </c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192</v>
      </c>
      <c r="AO13" s="270">
        <f>P!AK15</f>
        <v>180</v>
      </c>
      <c r="AP13" s="271">
        <f t="shared" si="5"/>
        <v>5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315.28282154572406</v>
      </c>
      <c r="E14" s="261">
        <v>0.86999999999999833</v>
      </c>
      <c r="F14" s="262">
        <f>P!AJ16</f>
        <v>7</v>
      </c>
      <c r="G14" s="262">
        <f t="shared" si="3"/>
        <v>7.8699999999999983</v>
      </c>
      <c r="H14" s="295">
        <v>0.5</v>
      </c>
      <c r="I14" s="296">
        <v>0.3</v>
      </c>
      <c r="J14" s="295">
        <v>0.2</v>
      </c>
      <c r="K14" s="296">
        <v>0.2</v>
      </c>
      <c r="L14" s="324">
        <v>0.2</v>
      </c>
      <c r="M14" s="325">
        <v>0.2</v>
      </c>
      <c r="N14" s="324">
        <v>0.5</v>
      </c>
      <c r="O14" s="325">
        <v>0.5</v>
      </c>
      <c r="P14" s="324">
        <v>0.5</v>
      </c>
      <c r="Q14" s="325">
        <v>0.5</v>
      </c>
      <c r="R14" s="324">
        <v>0.5</v>
      </c>
      <c r="S14" s="325">
        <v>0.2</v>
      </c>
      <c r="T14" s="324">
        <v>0.3</v>
      </c>
      <c r="U14" s="325">
        <v>0.35</v>
      </c>
      <c r="V14" s="324">
        <v>0.5</v>
      </c>
      <c r="W14" s="325">
        <v>0.3</v>
      </c>
      <c r="X14" s="324">
        <v>3</v>
      </c>
      <c r="Y14" s="325">
        <v>2.6</v>
      </c>
      <c r="Z14" s="324">
        <v>1</v>
      </c>
      <c r="AA14" s="325">
        <v>1.25</v>
      </c>
      <c r="AB14" s="324">
        <v>2</v>
      </c>
      <c r="AC14" s="325">
        <v>0.3</v>
      </c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6.6999999999999993</v>
      </c>
      <c r="AO14" s="270">
        <f>P!AK16</f>
        <v>312.85714285714283</v>
      </c>
      <c r="AP14" s="271">
        <f t="shared" si="5"/>
        <v>1.169999999999999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v>39.999977496793932</v>
      </c>
      <c r="E15" s="261">
        <v>29</v>
      </c>
      <c r="F15" s="262">
        <f>P!AJ17</f>
        <v>25</v>
      </c>
      <c r="G15" s="262">
        <f t="shared" si="3"/>
        <v>54</v>
      </c>
      <c r="H15" s="295">
        <v>2</v>
      </c>
      <c r="I15" s="296">
        <v>2</v>
      </c>
      <c r="J15" s="295">
        <v>1</v>
      </c>
      <c r="K15" s="296">
        <v>1</v>
      </c>
      <c r="L15" s="324">
        <v>1</v>
      </c>
      <c r="M15" s="325">
        <v>1</v>
      </c>
      <c r="N15" s="324">
        <v>2</v>
      </c>
      <c r="O15" s="325"/>
      <c r="P15" s="324">
        <v>2</v>
      </c>
      <c r="Q15" s="325">
        <v>2</v>
      </c>
      <c r="R15" s="324">
        <v>3</v>
      </c>
      <c r="S15" s="325">
        <v>2</v>
      </c>
      <c r="T15" s="324">
        <v>3</v>
      </c>
      <c r="U15" s="325">
        <v>3</v>
      </c>
      <c r="V15" s="324">
        <v>3</v>
      </c>
      <c r="W15" s="325">
        <v>2</v>
      </c>
      <c r="X15" s="324">
        <v>8</v>
      </c>
      <c r="Y15" s="325">
        <v>5</v>
      </c>
      <c r="Z15" s="324">
        <v>8</v>
      </c>
      <c r="AA15" s="325">
        <v>3</v>
      </c>
      <c r="AB15" s="324">
        <v>8</v>
      </c>
      <c r="AC15" s="325">
        <v>3</v>
      </c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24</v>
      </c>
      <c r="AO15" s="270">
        <f>P!AK17</f>
        <v>40</v>
      </c>
      <c r="AP15" s="271">
        <f t="shared" si="5"/>
        <v>30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450</v>
      </c>
      <c r="E17" s="261">
        <v>0</v>
      </c>
      <c r="F17" s="262">
        <f>P!AJ19</f>
        <v>1</v>
      </c>
      <c r="G17" s="262">
        <f t="shared" si="3"/>
        <v>1</v>
      </c>
      <c r="H17" s="295"/>
      <c r="I17" s="296"/>
      <c r="J17" s="295"/>
      <c r="K17" s="296"/>
      <c r="L17" s="324"/>
      <c r="M17" s="325"/>
      <c r="N17" s="324"/>
      <c r="O17" s="325"/>
      <c r="P17" s="324"/>
      <c r="Q17" s="325"/>
      <c r="R17" s="324"/>
      <c r="S17" s="325"/>
      <c r="T17" s="324"/>
      <c r="U17" s="325"/>
      <c r="V17" s="324"/>
      <c r="W17" s="325"/>
      <c r="X17" s="324">
        <v>0.5</v>
      </c>
      <c r="Y17" s="325">
        <v>0.45</v>
      </c>
      <c r="Z17" s="324"/>
      <c r="AA17" s="325">
        <v>0.1</v>
      </c>
      <c r="AB17" s="324"/>
      <c r="AC17" s="325">
        <v>0.25</v>
      </c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0.79999999999999993</v>
      </c>
      <c r="AO17" s="270">
        <f>P!AK19</f>
        <v>430</v>
      </c>
      <c r="AP17" s="271">
        <f t="shared" si="5"/>
        <v>0.20000000000000007</v>
      </c>
      <c r="AQ17" s="87" t="str">
        <f t="shared" si="6"/>
        <v>NZ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59.999999989450366</v>
      </c>
      <c r="E19" s="261">
        <v>66</v>
      </c>
      <c r="F19" s="262">
        <f>P!AJ21</f>
        <v>126</v>
      </c>
      <c r="G19" s="262">
        <f t="shared" si="3"/>
        <v>192</v>
      </c>
      <c r="H19" s="295">
        <v>20</v>
      </c>
      <c r="I19" s="296">
        <v>19</v>
      </c>
      <c r="J19" s="295">
        <v>4</v>
      </c>
      <c r="K19" s="296">
        <v>6</v>
      </c>
      <c r="L19" s="324">
        <v>4</v>
      </c>
      <c r="M19" s="325">
        <v>3</v>
      </c>
      <c r="N19" s="324">
        <v>12</v>
      </c>
      <c r="O19" s="325">
        <v>13</v>
      </c>
      <c r="P19" s="324">
        <v>12</v>
      </c>
      <c r="Q19" s="325">
        <v>13</v>
      </c>
      <c r="R19" s="324"/>
      <c r="S19" s="325">
        <v>16</v>
      </c>
      <c r="T19" s="324">
        <v>18</v>
      </c>
      <c r="U19" s="325">
        <v>18</v>
      </c>
      <c r="V19" s="324">
        <v>20</v>
      </c>
      <c r="W19" s="325">
        <v>14</v>
      </c>
      <c r="X19" s="324">
        <v>22</v>
      </c>
      <c r="Y19" s="325">
        <v>25</v>
      </c>
      <c r="Z19" s="324">
        <v>25</v>
      </c>
      <c r="AA19" s="325"/>
      <c r="AB19" s="324">
        <v>25</v>
      </c>
      <c r="AC19" s="325">
        <v>22</v>
      </c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149</v>
      </c>
      <c r="AO19" s="270">
        <f>P!AK21</f>
        <v>60</v>
      </c>
      <c r="AP19" s="271">
        <f t="shared" si="5"/>
        <v>43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924.18729271408324</v>
      </c>
      <c r="E20" s="261">
        <v>0.36999999999999833</v>
      </c>
      <c r="F20" s="262">
        <f>P!AJ22</f>
        <v>9</v>
      </c>
      <c r="G20" s="262">
        <f t="shared" si="3"/>
        <v>9.3699999999999974</v>
      </c>
      <c r="H20" s="295">
        <v>1</v>
      </c>
      <c r="I20" s="296">
        <v>1</v>
      </c>
      <c r="J20" s="295">
        <v>0.23</v>
      </c>
      <c r="K20" s="296">
        <v>0.2</v>
      </c>
      <c r="L20" s="324">
        <v>0.2</v>
      </c>
      <c r="M20" s="325">
        <v>0.2</v>
      </c>
      <c r="N20" s="324">
        <v>0.5</v>
      </c>
      <c r="O20" s="325">
        <v>0.4</v>
      </c>
      <c r="P20" s="324">
        <v>0.5</v>
      </c>
      <c r="Q20" s="325">
        <v>0.1</v>
      </c>
      <c r="R20" s="324"/>
      <c r="S20" s="325">
        <v>1.82</v>
      </c>
      <c r="T20" s="324">
        <v>0.5</v>
      </c>
      <c r="U20" s="325">
        <v>0.39</v>
      </c>
      <c r="V20" s="324">
        <v>1</v>
      </c>
      <c r="W20" s="325">
        <v>0.75</v>
      </c>
      <c r="X20" s="324">
        <v>3</v>
      </c>
      <c r="Y20" s="325">
        <v>2.2000000000000002</v>
      </c>
      <c r="Z20" s="324">
        <v>1</v>
      </c>
      <c r="AA20" s="325">
        <v>1.3099999999999987</v>
      </c>
      <c r="AB20" s="324">
        <v>1</v>
      </c>
      <c r="AC20" s="325">
        <v>1</v>
      </c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9.3699999999999974</v>
      </c>
      <c r="AO20" s="270">
        <f>P!AK22</f>
        <v>920</v>
      </c>
      <c r="AP20" s="271">
        <f t="shared" si="5"/>
        <v>0</v>
      </c>
      <c r="AQ20" s="87" t="str">
        <f t="shared" si="6"/>
        <v>০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8</v>
      </c>
      <c r="F21" s="262">
        <f>P!AJ23</f>
        <v>0</v>
      </c>
      <c r="G21" s="262">
        <f t="shared" si="3"/>
        <v>8</v>
      </c>
      <c r="H21" s="295"/>
      <c r="I21" s="296"/>
      <c r="J21" s="295"/>
      <c r="K21" s="296"/>
      <c r="L21" s="324"/>
      <c r="M21" s="325"/>
      <c r="N21" s="324"/>
      <c r="O21" s="325"/>
      <c r="P21" s="324"/>
      <c r="Q21" s="325"/>
      <c r="R21" s="324"/>
      <c r="S21" s="325"/>
      <c r="T21" s="324"/>
      <c r="U21" s="325"/>
      <c r="V21" s="324">
        <v>1</v>
      </c>
      <c r="W21" s="325"/>
      <c r="X21" s="324">
        <v>3</v>
      </c>
      <c r="Y21" s="325">
        <v>1</v>
      </c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1</v>
      </c>
      <c r="AO21" s="270">
        <f>P!AK23</f>
        <v>197.84722222222223</v>
      </c>
      <c r="AP21" s="271">
        <f t="shared" si="5"/>
        <v>7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2.7335700878796385</v>
      </c>
      <c r="E22" s="261">
        <v>752</v>
      </c>
      <c r="F22" s="262">
        <f>P!AJ24</f>
        <v>720</v>
      </c>
      <c r="G22" s="262">
        <f t="shared" si="3"/>
        <v>1472</v>
      </c>
      <c r="H22" s="295">
        <v>190</v>
      </c>
      <c r="I22" s="296">
        <v>170</v>
      </c>
      <c r="J22" s="295"/>
      <c r="K22" s="296"/>
      <c r="L22" s="324"/>
      <c r="M22" s="325"/>
      <c r="N22" s="324">
        <v>60</v>
      </c>
      <c r="O22" s="325">
        <v>200</v>
      </c>
      <c r="P22" s="324">
        <v>35</v>
      </c>
      <c r="Q22" s="325">
        <v>35</v>
      </c>
      <c r="R22" s="324"/>
      <c r="S22" s="325">
        <v>185</v>
      </c>
      <c r="T22" s="324">
        <v>80</v>
      </c>
      <c r="U22" s="325">
        <v>80</v>
      </c>
      <c r="V22" s="324">
        <v>185</v>
      </c>
      <c r="W22" s="325"/>
      <c r="X22" s="324">
        <v>460</v>
      </c>
      <c r="Y22" s="325"/>
      <c r="Z22" s="324">
        <v>280</v>
      </c>
      <c r="AA22" s="325">
        <v>280</v>
      </c>
      <c r="AB22" s="324">
        <v>280</v>
      </c>
      <c r="AC22" s="325">
        <v>220</v>
      </c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1170</v>
      </c>
      <c r="AO22" s="270">
        <f>P!AK24</f>
        <v>2.8</v>
      </c>
      <c r="AP22" s="271">
        <f t="shared" si="5"/>
        <v>302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/>
      <c r="I25" s="296"/>
      <c r="J25" s="295"/>
      <c r="K25" s="296"/>
      <c r="L25" s="324"/>
      <c r="M25" s="325"/>
      <c r="N25" s="324"/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3.0000000000000001E-3</v>
      </c>
      <c r="G29" s="262">
        <f t="shared" si="3"/>
        <v>3.0000000000000001E-3</v>
      </c>
      <c r="H29" s="295"/>
      <c r="I29" s="296"/>
      <c r="J29" s="295"/>
      <c r="K29" s="296"/>
      <c r="L29" s="324"/>
      <c r="M29" s="325"/>
      <c r="N29" s="324"/>
      <c r="O29" s="325"/>
      <c r="P29" s="324"/>
      <c r="Q29" s="325"/>
      <c r="R29" s="324">
        <v>1E-3</v>
      </c>
      <c r="S29" s="325">
        <v>1E-3</v>
      </c>
      <c r="T29" s="324"/>
      <c r="U29" s="325"/>
      <c r="V29" s="324"/>
      <c r="W29" s="325"/>
      <c r="X29" s="324">
        <v>2E-3</v>
      </c>
      <c r="Y29" s="325">
        <v>2E-3</v>
      </c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3.0000000000000001E-3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0.1</v>
      </c>
      <c r="G30" s="262">
        <f t="shared" si="3"/>
        <v>0.1</v>
      </c>
      <c r="H30" s="295"/>
      <c r="I30" s="296"/>
      <c r="J30" s="295"/>
      <c r="K30" s="296"/>
      <c r="L30" s="324"/>
      <c r="M30" s="325"/>
      <c r="N30" s="324"/>
      <c r="O30" s="325"/>
      <c r="P30" s="324"/>
      <c r="Q30" s="325"/>
      <c r="R30" s="324"/>
      <c r="S30" s="325"/>
      <c r="T30" s="324"/>
      <c r="U30" s="325"/>
      <c r="V30" s="324"/>
      <c r="W30" s="325"/>
      <c r="X30" s="324">
        <v>0.1</v>
      </c>
      <c r="Y30" s="325">
        <v>0.1</v>
      </c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0.1</v>
      </c>
      <c r="AO30" s="270">
        <f>P!AK32</f>
        <v>2400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120.00000000000001</v>
      </c>
      <c r="E31" s="261">
        <v>0</v>
      </c>
      <c r="F31" s="262">
        <f>P!AJ33</f>
        <v>2</v>
      </c>
      <c r="G31" s="262">
        <f t="shared" si="3"/>
        <v>2</v>
      </c>
      <c r="H31" s="295"/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>
        <v>2</v>
      </c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2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137.99888595822725</v>
      </c>
      <c r="E34" s="261">
        <v>23</v>
      </c>
      <c r="F34" s="262">
        <f>P!AJ36</f>
        <v>0.5</v>
      </c>
      <c r="G34" s="262">
        <f t="shared" si="3"/>
        <v>23.5</v>
      </c>
      <c r="H34" s="295">
        <v>3</v>
      </c>
      <c r="I34" s="296">
        <v>3.5</v>
      </c>
      <c r="J34" s="295">
        <v>1</v>
      </c>
      <c r="K34" s="296"/>
      <c r="L34" s="324">
        <v>1</v>
      </c>
      <c r="M34" s="325"/>
      <c r="N34" s="324">
        <v>2</v>
      </c>
      <c r="O34" s="325"/>
      <c r="P34" s="324">
        <v>2</v>
      </c>
      <c r="Q34" s="325"/>
      <c r="R34" s="324">
        <v>4</v>
      </c>
      <c r="S34" s="325"/>
      <c r="T34" s="324">
        <v>3</v>
      </c>
      <c r="U34" s="325"/>
      <c r="V34" s="324">
        <v>4</v>
      </c>
      <c r="W34" s="325"/>
      <c r="X34" s="324">
        <v>6</v>
      </c>
      <c r="Y34" s="325"/>
      <c r="Z34" s="324">
        <v>5</v>
      </c>
      <c r="AA34" s="325"/>
      <c r="AB34" s="324">
        <v>5</v>
      </c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3.5</v>
      </c>
      <c r="AO34" s="270">
        <f>P!AK36</f>
        <v>8640</v>
      </c>
      <c r="AP34" s="271">
        <f t="shared" si="5"/>
        <v>20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0</v>
      </c>
      <c r="F35" s="262">
        <f>P!AJ37</f>
        <v>4</v>
      </c>
      <c r="G35" s="262">
        <f t="shared" si="3"/>
        <v>4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>
        <v>4</v>
      </c>
      <c r="Y35" s="325">
        <v>2</v>
      </c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2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544.09918392969234</v>
      </c>
      <c r="E36" s="261">
        <v>0.32499999999999984</v>
      </c>
      <c r="F36" s="262">
        <f>P!AJ38</f>
        <v>1</v>
      </c>
      <c r="G36" s="262">
        <f t="shared" si="3"/>
        <v>1.3249999999999997</v>
      </c>
      <c r="H36" s="295"/>
      <c r="I36" s="296"/>
      <c r="J36" s="295"/>
      <c r="K36" s="296"/>
      <c r="L36" s="324"/>
      <c r="M36" s="325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>
        <v>1</v>
      </c>
      <c r="Y36" s="325">
        <v>1</v>
      </c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1</v>
      </c>
      <c r="AO36" s="270">
        <f>P!AK38</f>
        <v>400</v>
      </c>
      <c r="AP36" s="271">
        <f t="shared" si="5"/>
        <v>0.32499999999999973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2</v>
      </c>
      <c r="G39" s="262">
        <f t="shared" si="3"/>
        <v>2</v>
      </c>
      <c r="H39" s="331"/>
      <c r="I39" s="336">
        <f>P!D41</f>
        <v>0</v>
      </c>
      <c r="J39" s="331"/>
      <c r="K39" s="336">
        <f>P!F41</f>
        <v>0</v>
      </c>
      <c r="L39" s="337"/>
      <c r="M39" s="336">
        <f>P!H41</f>
        <v>0</v>
      </c>
      <c r="N39" s="337"/>
      <c r="O39" s="336">
        <f>P!J41</f>
        <v>0</v>
      </c>
      <c r="P39" s="337"/>
      <c r="Q39" s="336">
        <f>P!L41</f>
        <v>0</v>
      </c>
      <c r="R39" s="337"/>
      <c r="S39" s="336">
        <f>P!N41</f>
        <v>0</v>
      </c>
      <c r="T39" s="337">
        <v>5</v>
      </c>
      <c r="U39" s="336">
        <f>P!P41</f>
        <v>0</v>
      </c>
      <c r="V39" s="337"/>
      <c r="W39" s="336">
        <f>P!R41</f>
        <v>0</v>
      </c>
      <c r="X39" s="337">
        <v>2</v>
      </c>
      <c r="Y39" s="336">
        <f>P!T41</f>
        <v>2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2</v>
      </c>
      <c r="AO39" s="344">
        <f>P!AK41</f>
        <v>80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140</v>
      </c>
      <c r="E40" s="261">
        <v>0</v>
      </c>
      <c r="F40" s="262">
        <f>P!AJ42</f>
        <v>7</v>
      </c>
      <c r="G40" s="262">
        <f t="shared" si="3"/>
        <v>7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5</v>
      </c>
      <c r="V40" s="337"/>
      <c r="W40" s="336">
        <f>P!R42</f>
        <v>0</v>
      </c>
      <c r="X40" s="337">
        <v>2</v>
      </c>
      <c r="Y40" s="336">
        <f>P!T42</f>
        <v>2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7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1494</v>
      </c>
      <c r="F41" s="262">
        <f>P!AJ43</f>
        <v>0</v>
      </c>
      <c r="G41" s="262">
        <f t="shared" si="3"/>
        <v>1494</v>
      </c>
      <c r="H41" s="295"/>
      <c r="I41" s="296">
        <v>15</v>
      </c>
      <c r="J41" s="295"/>
      <c r="K41" s="296">
        <v>20</v>
      </c>
      <c r="L41" s="324"/>
      <c r="M41" s="325">
        <v>10</v>
      </c>
      <c r="N41" s="324"/>
      <c r="O41" s="325">
        <v>15</v>
      </c>
      <c r="P41" s="324"/>
      <c r="Q41" s="325">
        <v>15</v>
      </c>
      <c r="R41" s="324"/>
      <c r="S41" s="325">
        <v>10</v>
      </c>
      <c r="T41" s="324"/>
      <c r="U41" s="325">
        <v>5</v>
      </c>
      <c r="V41" s="324"/>
      <c r="W41" s="325">
        <v>20</v>
      </c>
      <c r="X41" s="324">
        <v>15</v>
      </c>
      <c r="Y41" s="325">
        <v>15</v>
      </c>
      <c r="Z41" s="324"/>
      <c r="AA41" s="325">
        <v>15</v>
      </c>
      <c r="AB41" s="324"/>
      <c r="AC41" s="325">
        <v>15</v>
      </c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155</v>
      </c>
      <c r="AO41" s="334">
        <f>P!AK43</f>
        <v>8</v>
      </c>
      <c r="AP41" s="335">
        <f t="shared" si="5"/>
        <v>1339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2570</v>
      </c>
      <c r="F45" s="262">
        <f>P!AJ47</f>
        <v>0</v>
      </c>
      <c r="G45" s="262">
        <f t="shared" si="3"/>
        <v>2570</v>
      </c>
      <c r="H45" s="295"/>
      <c r="I45" s="296">
        <v>15</v>
      </c>
      <c r="J45" s="295"/>
      <c r="K45" s="296">
        <v>10</v>
      </c>
      <c r="L45" s="324"/>
      <c r="M45" s="325">
        <v>10</v>
      </c>
      <c r="N45" s="324"/>
      <c r="O45" s="325">
        <v>15</v>
      </c>
      <c r="P45" s="324"/>
      <c r="Q45" s="325">
        <v>15</v>
      </c>
      <c r="R45" s="324"/>
      <c r="S45" s="325">
        <v>10</v>
      </c>
      <c r="T45" s="324"/>
      <c r="U45" s="325">
        <v>10</v>
      </c>
      <c r="V45" s="324"/>
      <c r="W45" s="325">
        <v>15</v>
      </c>
      <c r="X45" s="324">
        <v>15</v>
      </c>
      <c r="Y45" s="325">
        <v>15</v>
      </c>
      <c r="Z45" s="324"/>
      <c r="AA45" s="325">
        <v>10</v>
      </c>
      <c r="AB45" s="324"/>
      <c r="AC45" s="325">
        <v>15</v>
      </c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140</v>
      </c>
      <c r="AO45" s="270">
        <f>P!AK47</f>
        <v>10.659053096144074</v>
      </c>
      <c r="AP45" s="271">
        <f t="shared" si="5"/>
        <v>2430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0</v>
      </c>
      <c r="G47" s="262">
        <f t="shared" si="3"/>
        <v>50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2</v>
      </c>
      <c r="AP47" s="271">
        <f t="shared" si="5"/>
        <v>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/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4</v>
      </c>
      <c r="F50" s="262">
        <f>P!AJ52</f>
        <v>7</v>
      </c>
      <c r="G50" s="262">
        <f t="shared" si="3"/>
        <v>11</v>
      </c>
      <c r="H50" s="295"/>
      <c r="I50" s="296"/>
      <c r="J50" s="295"/>
      <c r="K50" s="296"/>
      <c r="L50" s="324"/>
      <c r="M50" s="325"/>
      <c r="N50" s="324"/>
      <c r="O50" s="325"/>
      <c r="P50" s="324"/>
      <c r="Q50" s="325"/>
      <c r="R50" s="324"/>
      <c r="S50" s="325"/>
      <c r="T50" s="324"/>
      <c r="U50" s="325"/>
      <c r="V50" s="324"/>
      <c r="W50" s="325"/>
      <c r="X50" s="324">
        <v>4</v>
      </c>
      <c r="Y50" s="325">
        <v>5</v>
      </c>
      <c r="Z50" s="324">
        <v>3</v>
      </c>
      <c r="AA50" s="325">
        <v>2</v>
      </c>
      <c r="AB50" s="324">
        <v>3</v>
      </c>
      <c r="AC50" s="325">
        <v>3</v>
      </c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10</v>
      </c>
      <c r="AO50" s="270">
        <f>P!AK52</f>
        <v>60</v>
      </c>
      <c r="AP50" s="271">
        <f t="shared" si="5"/>
        <v>1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80</v>
      </c>
      <c r="E51" s="261">
        <v>0</v>
      </c>
      <c r="F51" s="262">
        <f>P!AJ53</f>
        <v>3</v>
      </c>
      <c r="G51" s="262">
        <f t="shared" si="3"/>
        <v>3</v>
      </c>
      <c r="H51" s="295"/>
      <c r="I51" s="296"/>
      <c r="J51" s="295"/>
      <c r="K51" s="296"/>
      <c r="L51" s="324"/>
      <c r="M51" s="325"/>
      <c r="N51" s="324"/>
      <c r="O51" s="325"/>
      <c r="P51" s="324"/>
      <c r="Q51" s="325"/>
      <c r="R51" s="324"/>
      <c r="S51" s="325"/>
      <c r="T51" s="324"/>
      <c r="U51" s="325"/>
      <c r="V51" s="324"/>
      <c r="W51" s="325"/>
      <c r="X51" s="324">
        <v>1</v>
      </c>
      <c r="Y51" s="325">
        <v>1</v>
      </c>
      <c r="Z51" s="324">
        <v>1</v>
      </c>
      <c r="AA51" s="325">
        <v>1</v>
      </c>
      <c r="AB51" s="324">
        <v>1</v>
      </c>
      <c r="AC51" s="325">
        <v>1</v>
      </c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3</v>
      </c>
      <c r="AO51" s="270">
        <f>P!AK53</f>
        <v>90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0.72437739675137591</v>
      </c>
      <c r="E54" s="261">
        <v>0</v>
      </c>
      <c r="F54" s="262">
        <f>P!AJ56</f>
        <v>200</v>
      </c>
      <c r="G54" s="262">
        <f t="shared" si="3"/>
        <v>200</v>
      </c>
      <c r="H54" s="295"/>
      <c r="I54" s="296"/>
      <c r="J54" s="295"/>
      <c r="K54" s="296"/>
      <c r="L54" s="324"/>
      <c r="M54" s="325"/>
      <c r="N54" s="324"/>
      <c r="O54" s="325"/>
      <c r="P54" s="324"/>
      <c r="Q54" s="325"/>
      <c r="R54" s="324">
        <v>200</v>
      </c>
      <c r="S54" s="325">
        <v>170</v>
      </c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170</v>
      </c>
      <c r="AO54" s="270">
        <f>P!AK56</f>
        <v>0.7</v>
      </c>
      <c r="AP54" s="271">
        <f t="shared" si="5"/>
        <v>30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0.25032593123209168</v>
      </c>
      <c r="E55" s="261">
        <v>149</v>
      </c>
      <c r="F55" s="262">
        <f>P!AJ57</f>
        <v>200</v>
      </c>
      <c r="G55" s="262">
        <f t="shared" si="3"/>
        <v>349</v>
      </c>
      <c r="H55" s="295"/>
      <c r="I55" s="296"/>
      <c r="J55" s="295"/>
      <c r="K55" s="296"/>
      <c r="L55" s="324"/>
      <c r="M55" s="325"/>
      <c r="N55" s="324"/>
      <c r="O55" s="325"/>
      <c r="P55" s="324"/>
      <c r="Q55" s="325"/>
      <c r="R55" s="324">
        <v>200</v>
      </c>
      <c r="S55" s="325">
        <v>250</v>
      </c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250</v>
      </c>
      <c r="AO55" s="270">
        <f>P!AK57</f>
        <v>0.3</v>
      </c>
      <c r="AP55" s="271">
        <f t="shared" si="5"/>
        <v>99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19.991830065359476</v>
      </c>
      <c r="E56" s="261">
        <v>5</v>
      </c>
      <c r="F56" s="262">
        <f>P!AJ58</f>
        <v>86</v>
      </c>
      <c r="G56" s="262">
        <f t="shared" si="3"/>
        <v>91</v>
      </c>
      <c r="H56" s="295">
        <v>10</v>
      </c>
      <c r="I56" s="296">
        <v>8</v>
      </c>
      <c r="J56" s="295">
        <v>4</v>
      </c>
      <c r="K56" s="296">
        <v>4</v>
      </c>
      <c r="L56" s="324">
        <v>4</v>
      </c>
      <c r="M56" s="325"/>
      <c r="N56" s="324">
        <v>8</v>
      </c>
      <c r="O56" s="325">
        <v>6</v>
      </c>
      <c r="P56" s="324">
        <v>8</v>
      </c>
      <c r="Q56" s="325">
        <v>7</v>
      </c>
      <c r="R56" s="324">
        <v>8</v>
      </c>
      <c r="S56" s="325">
        <v>6</v>
      </c>
      <c r="T56" s="324">
        <v>8</v>
      </c>
      <c r="U56" s="325">
        <v>8</v>
      </c>
      <c r="V56" s="324">
        <v>8</v>
      </c>
      <c r="W56" s="325">
        <v>5</v>
      </c>
      <c r="X56" s="324">
        <v>20</v>
      </c>
      <c r="Y56" s="325">
        <v>20</v>
      </c>
      <c r="Z56" s="324">
        <v>12</v>
      </c>
      <c r="AA56" s="325">
        <v>12</v>
      </c>
      <c r="AB56" s="324">
        <v>15</v>
      </c>
      <c r="AC56" s="325">
        <v>15</v>
      </c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91</v>
      </c>
      <c r="AO56" s="270">
        <f>P!AK58</f>
        <v>20</v>
      </c>
      <c r="AP56" s="271">
        <f t="shared" si="5"/>
        <v>0</v>
      </c>
      <c r="AQ56" s="87" t="str">
        <f t="shared" si="6"/>
        <v>০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0</v>
      </c>
      <c r="G57" s="262">
        <f t="shared" si="3"/>
        <v>0</v>
      </c>
      <c r="H57" s="295"/>
      <c r="I57" s="296"/>
      <c r="J57" s="295"/>
      <c r="K57" s="296"/>
      <c r="L57" s="324"/>
      <c r="M57" s="325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1003.6363636363636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7</v>
      </c>
      <c r="F58" s="262">
        <f>P!AJ60</f>
        <v>0</v>
      </c>
      <c r="G58" s="262">
        <f t="shared" si="3"/>
        <v>7</v>
      </c>
      <c r="H58" s="295">
        <v>2</v>
      </c>
      <c r="I58" s="296"/>
      <c r="J58" s="295">
        <v>1</v>
      </c>
      <c r="K58" s="296">
        <v>1</v>
      </c>
      <c r="L58" s="324">
        <v>1</v>
      </c>
      <c r="M58" s="325"/>
      <c r="N58" s="324">
        <v>2</v>
      </c>
      <c r="O58" s="325"/>
      <c r="P58" s="324">
        <v>2</v>
      </c>
      <c r="Q58" s="325"/>
      <c r="R58" s="324">
        <v>2</v>
      </c>
      <c r="S58" s="325"/>
      <c r="T58" s="324">
        <v>2</v>
      </c>
      <c r="U58" s="325"/>
      <c r="V58" s="324">
        <v>2</v>
      </c>
      <c r="W58" s="325"/>
      <c r="X58" s="324">
        <v>5</v>
      </c>
      <c r="Y58" s="325"/>
      <c r="Z58" s="324">
        <v>3</v>
      </c>
      <c r="AA58" s="325"/>
      <c r="AB58" s="324">
        <v>3</v>
      </c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1</v>
      </c>
      <c r="AO58" s="270">
        <f>P!AK60</f>
        <v>267.55555555555554</v>
      </c>
      <c r="AP58" s="271">
        <f t="shared" si="5"/>
        <v>6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0</v>
      </c>
      <c r="G59" s="262">
        <f t="shared" si="3"/>
        <v>0</v>
      </c>
      <c r="H59" s="295"/>
      <c r="I59" s="296"/>
      <c r="J59" s="295"/>
      <c r="K59" s="296"/>
      <c r="L59" s="324"/>
      <c r="M59" s="325"/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>
        <v>1</v>
      </c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125.41666666666667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10</v>
      </c>
      <c r="G60" s="262">
        <f t="shared" si="3"/>
        <v>17</v>
      </c>
      <c r="H60" s="295">
        <v>2</v>
      </c>
      <c r="I60" s="296">
        <v>2</v>
      </c>
      <c r="J60" s="295">
        <v>1</v>
      </c>
      <c r="K60" s="296">
        <v>1</v>
      </c>
      <c r="L60" s="324">
        <v>1</v>
      </c>
      <c r="M60" s="325">
        <v>1</v>
      </c>
      <c r="N60" s="324">
        <v>2</v>
      </c>
      <c r="O60" s="325">
        <v>2</v>
      </c>
      <c r="P60" s="324">
        <v>2</v>
      </c>
      <c r="Q60" s="325">
        <v>2</v>
      </c>
      <c r="R60" s="324">
        <v>2</v>
      </c>
      <c r="S60" s="325"/>
      <c r="T60" s="324">
        <v>2</v>
      </c>
      <c r="U60" s="325">
        <v>2</v>
      </c>
      <c r="V60" s="324">
        <v>2</v>
      </c>
      <c r="W60" s="325"/>
      <c r="X60" s="324">
        <v>5</v>
      </c>
      <c r="Y60" s="325"/>
      <c r="Z60" s="324">
        <v>3</v>
      </c>
      <c r="AA60" s="325"/>
      <c r="AB60" s="324">
        <v>3</v>
      </c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10</v>
      </c>
      <c r="AO60" s="270">
        <f>P!AK62</f>
        <v>110</v>
      </c>
      <c r="AP60" s="271">
        <f t="shared" si="5"/>
        <v>7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3.5</v>
      </c>
      <c r="G61" s="262">
        <f t="shared" si="3"/>
        <v>4</v>
      </c>
      <c r="H61" s="295">
        <v>0.3</v>
      </c>
      <c r="I61" s="296">
        <v>0.25</v>
      </c>
      <c r="J61" s="295">
        <v>0.1</v>
      </c>
      <c r="K61" s="296">
        <v>0.1</v>
      </c>
      <c r="L61" s="324">
        <v>0.1</v>
      </c>
      <c r="M61" s="325">
        <v>0.1</v>
      </c>
      <c r="N61" s="324">
        <v>0.2</v>
      </c>
      <c r="O61" s="325">
        <v>0.5</v>
      </c>
      <c r="P61" s="324">
        <v>0.3</v>
      </c>
      <c r="Q61" s="325">
        <v>0.3</v>
      </c>
      <c r="R61" s="324">
        <v>0.5</v>
      </c>
      <c r="S61" s="325">
        <v>0.5</v>
      </c>
      <c r="T61" s="324">
        <v>0.4</v>
      </c>
      <c r="U61" s="325">
        <v>0.25</v>
      </c>
      <c r="V61" s="324">
        <v>0.56000000000000005</v>
      </c>
      <c r="W61" s="325">
        <v>0.5</v>
      </c>
      <c r="X61" s="324">
        <v>0.5</v>
      </c>
      <c r="Y61" s="325">
        <v>0.5</v>
      </c>
      <c r="Z61" s="324">
        <v>0.5</v>
      </c>
      <c r="AA61" s="325">
        <v>0.5</v>
      </c>
      <c r="AB61" s="324">
        <v>0.7</v>
      </c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3.5</v>
      </c>
      <c r="AO61" s="270">
        <f>P!AK63</f>
        <v>620</v>
      </c>
      <c r="AP61" s="271">
        <f t="shared" si="5"/>
        <v>0.5</v>
      </c>
      <c r="AQ61" s="87" t="str">
        <f t="shared" si="6"/>
        <v>NZ</v>
      </c>
    </row>
    <row r="62" spans="1:43">
      <c r="A62" s="85">
        <v>60</v>
      </c>
      <c r="B62" s="109" t="s">
        <v>71</v>
      </c>
      <c r="C62" s="85" t="s">
        <v>9</v>
      </c>
      <c r="D62" s="261">
        <v>640.00253171059376</v>
      </c>
      <c r="E62" s="261">
        <v>2.1100000000000012</v>
      </c>
      <c r="F62" s="262">
        <f>P!AJ64</f>
        <v>3.5</v>
      </c>
      <c r="G62" s="262">
        <f t="shared" si="3"/>
        <v>5.6100000000000012</v>
      </c>
      <c r="H62" s="295">
        <v>0.5</v>
      </c>
      <c r="I62" s="296">
        <v>0.3</v>
      </c>
      <c r="J62" s="295">
        <v>0.2</v>
      </c>
      <c r="K62" s="296">
        <v>0.2</v>
      </c>
      <c r="L62" s="324">
        <v>0.2</v>
      </c>
      <c r="M62" s="325">
        <v>0.2</v>
      </c>
      <c r="N62" s="324">
        <v>0.3</v>
      </c>
      <c r="O62" s="325">
        <v>0.65</v>
      </c>
      <c r="P62" s="324">
        <v>0.5</v>
      </c>
      <c r="Q62" s="325">
        <v>0.5</v>
      </c>
      <c r="R62" s="324">
        <v>0.5</v>
      </c>
      <c r="S62" s="325">
        <v>0.4</v>
      </c>
      <c r="T62" s="324">
        <v>0.5</v>
      </c>
      <c r="U62" s="325">
        <v>0.5</v>
      </c>
      <c r="V62" s="324">
        <v>0.6</v>
      </c>
      <c r="W62" s="325">
        <v>0.5</v>
      </c>
      <c r="X62" s="324">
        <v>1</v>
      </c>
      <c r="Y62" s="325">
        <v>1</v>
      </c>
      <c r="Z62" s="324">
        <v>1</v>
      </c>
      <c r="AA62" s="325">
        <v>0.5</v>
      </c>
      <c r="AB62" s="324">
        <v>1</v>
      </c>
      <c r="AC62" s="325">
        <v>0.4</v>
      </c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5.15</v>
      </c>
      <c r="AO62" s="270">
        <f>P!AK64</f>
        <v>640</v>
      </c>
      <c r="AP62" s="271">
        <f t="shared" si="5"/>
        <v>0.46000000000000085</v>
      </c>
      <c r="AQ62" s="87" t="str">
        <f t="shared" si="6"/>
        <v>NZ</v>
      </c>
    </row>
    <row r="63" spans="1:43">
      <c r="A63" s="85">
        <v>61</v>
      </c>
      <c r="B63" s="109" t="s">
        <v>72</v>
      </c>
      <c r="C63" s="85" t="s">
        <v>9</v>
      </c>
      <c r="D63" s="261">
        <v>500</v>
      </c>
      <c r="E63" s="261">
        <v>0</v>
      </c>
      <c r="F63" s="262">
        <f>P!AJ65</f>
        <v>0.1</v>
      </c>
      <c r="G63" s="262">
        <f t="shared" si="3"/>
        <v>0.1</v>
      </c>
      <c r="H63" s="295">
        <v>0.1</v>
      </c>
      <c r="I63" s="296"/>
      <c r="J63" s="295"/>
      <c r="K63" s="296"/>
      <c r="L63" s="324"/>
      <c r="M63" s="325"/>
      <c r="N63" s="324"/>
      <c r="O63" s="325"/>
      <c r="P63" s="324">
        <v>0.1</v>
      </c>
      <c r="Q63" s="325"/>
      <c r="R63" s="324">
        <v>0.1</v>
      </c>
      <c r="S63" s="325"/>
      <c r="T63" s="324"/>
      <c r="U63" s="325"/>
      <c r="V63" s="324">
        <v>0.1</v>
      </c>
      <c r="W63" s="325"/>
      <c r="X63" s="324">
        <v>0.1</v>
      </c>
      <c r="Y63" s="325"/>
      <c r="Z63" s="324">
        <v>0.1</v>
      </c>
      <c r="AA63" s="325"/>
      <c r="AB63" s="324">
        <v>0.1</v>
      </c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400</v>
      </c>
      <c r="AP63" s="271">
        <f t="shared" si="5"/>
        <v>0.1</v>
      </c>
      <c r="AQ63" s="87" t="str">
        <f t="shared" si="6"/>
        <v>NZ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 t="s">
        <v>320</v>
      </c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851.61290322580646</v>
      </c>
      <c r="E65" s="261">
        <v>0.33000000000000007</v>
      </c>
      <c r="F65" s="262">
        <f>P!AJ67</f>
        <v>0.75</v>
      </c>
      <c r="G65" s="262">
        <f t="shared" si="3"/>
        <v>1.08</v>
      </c>
      <c r="H65" s="295">
        <v>0.1</v>
      </c>
      <c r="I65" s="296">
        <v>0.1</v>
      </c>
      <c r="J65" s="295">
        <v>0.05</v>
      </c>
      <c r="K65" s="296">
        <v>0.05</v>
      </c>
      <c r="L65" s="324">
        <v>0.05</v>
      </c>
      <c r="M65" s="325">
        <v>0.05</v>
      </c>
      <c r="N65" s="324">
        <v>0.1</v>
      </c>
      <c r="O65" s="325">
        <v>0.1</v>
      </c>
      <c r="P65" s="324">
        <v>0.1</v>
      </c>
      <c r="Q65" s="325">
        <v>0.1</v>
      </c>
      <c r="R65" s="324">
        <v>0.2</v>
      </c>
      <c r="S65" s="325">
        <v>0.1</v>
      </c>
      <c r="T65" s="324">
        <v>0.2</v>
      </c>
      <c r="U65" s="325">
        <v>0.2</v>
      </c>
      <c r="V65" s="324">
        <v>0.2</v>
      </c>
      <c r="W65" s="325">
        <v>0.1</v>
      </c>
      <c r="X65" s="324">
        <v>0.3</v>
      </c>
      <c r="Y65" s="325">
        <v>0.2</v>
      </c>
      <c r="Z65" s="324">
        <v>0.25</v>
      </c>
      <c r="AA65" s="325"/>
      <c r="AB65" s="324">
        <v>0.25</v>
      </c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1</v>
      </c>
      <c r="AO65" s="270">
        <f>P!AK67</f>
        <v>880</v>
      </c>
      <c r="AP65" s="271">
        <f t="shared" si="5"/>
        <v>8.0000000000000071E-2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4.9600000000000009</v>
      </c>
      <c r="F66" s="262">
        <f>P!AJ68</f>
        <v>0</v>
      </c>
      <c r="G66" s="262">
        <f t="shared" si="3"/>
        <v>4.9600000000000009</v>
      </c>
      <c r="H66" s="295">
        <v>1</v>
      </c>
      <c r="I66" s="296">
        <v>1</v>
      </c>
      <c r="J66" s="295"/>
      <c r="K66" s="296"/>
      <c r="L66" s="324"/>
      <c r="M66" s="325"/>
      <c r="N66" s="324"/>
      <c r="O66" s="325"/>
      <c r="P66" s="324"/>
      <c r="Q66" s="325"/>
      <c r="R66" s="324">
        <v>1</v>
      </c>
      <c r="S66" s="325"/>
      <c r="T66" s="324"/>
      <c r="U66" s="325"/>
      <c r="V66" s="324">
        <v>1</v>
      </c>
      <c r="W66" s="325"/>
      <c r="X66" s="324">
        <v>4</v>
      </c>
      <c r="Y66" s="325">
        <v>3</v>
      </c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4</v>
      </c>
      <c r="AO66" s="270">
        <f>P!AK68</f>
        <v>18</v>
      </c>
      <c r="AP66" s="271">
        <f t="shared" si="5"/>
        <v>0.96000000000000085</v>
      </c>
      <c r="AQ66" s="87" t="str">
        <f t="shared" si="6"/>
        <v>NZ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4.9899999999999984</v>
      </c>
      <c r="F67" s="262">
        <f>P!AJ69</f>
        <v>0</v>
      </c>
      <c r="G67" s="262">
        <f t="shared" si="3"/>
        <v>4.9899999999999984</v>
      </c>
      <c r="H67" s="295">
        <v>1</v>
      </c>
      <c r="I67" s="296">
        <v>1</v>
      </c>
      <c r="J67" s="295"/>
      <c r="K67" s="296"/>
      <c r="L67" s="324"/>
      <c r="M67" s="325"/>
      <c r="N67" s="324"/>
      <c r="O67" s="325"/>
      <c r="P67" s="324"/>
      <c r="Q67" s="325"/>
      <c r="R67" s="324">
        <v>1</v>
      </c>
      <c r="S67" s="325"/>
      <c r="T67" s="324"/>
      <c r="U67" s="325"/>
      <c r="V67" s="324">
        <v>1</v>
      </c>
      <c r="W67" s="325"/>
      <c r="X67" s="324">
        <v>4</v>
      </c>
      <c r="Y67" s="325">
        <v>3</v>
      </c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4</v>
      </c>
      <c r="AO67" s="270">
        <f>P!AK69</f>
        <v>18</v>
      </c>
      <c r="AP67" s="271">
        <f t="shared" ref="AP67:AP130" si="7">G67-AN67</f>
        <v>0.98999999999999844</v>
      </c>
      <c r="AQ67" s="87" t="str">
        <f t="shared" si="6"/>
        <v>NZ</v>
      </c>
    </row>
    <row r="68" spans="1:44">
      <c r="A68" s="85">
        <v>66</v>
      </c>
      <c r="B68" s="109" t="s">
        <v>77</v>
      </c>
      <c r="C68" s="85" t="s">
        <v>9</v>
      </c>
      <c r="D68" s="261">
        <v>5930.2211391655446</v>
      </c>
      <c r="E68" s="261">
        <v>6.5714285709999959E-2</v>
      </c>
      <c r="F68" s="262">
        <f>P!AJ70</f>
        <v>0.44999999999999996</v>
      </c>
      <c r="G68" s="262">
        <f t="shared" ref="G68:G133" si="8">E68+F68</f>
        <v>0.51571428570999989</v>
      </c>
      <c r="H68" s="295">
        <v>0.05</v>
      </c>
      <c r="I68" s="296">
        <v>0.05</v>
      </c>
      <c r="J68" s="295">
        <v>0.05</v>
      </c>
      <c r="K68" s="296">
        <v>0.01</v>
      </c>
      <c r="L68" s="324">
        <v>0.01</v>
      </c>
      <c r="M68" s="325">
        <v>0.01</v>
      </c>
      <c r="N68" s="324">
        <v>0.02</v>
      </c>
      <c r="O68" s="325">
        <v>3.5000000000000003E-2</v>
      </c>
      <c r="P68" s="324">
        <v>0.03</v>
      </c>
      <c r="Q68" s="325">
        <v>0.03</v>
      </c>
      <c r="R68" s="324">
        <v>0.05</v>
      </c>
      <c r="S68" s="325">
        <v>4.4999999999999998E-2</v>
      </c>
      <c r="T68" s="324">
        <v>0.05</v>
      </c>
      <c r="U68" s="325">
        <v>0.05</v>
      </c>
      <c r="V68" s="324">
        <v>0.05</v>
      </c>
      <c r="W68" s="325">
        <v>0.05</v>
      </c>
      <c r="X68" s="324">
        <v>0.1</v>
      </c>
      <c r="Y68" s="325">
        <v>0.08</v>
      </c>
      <c r="Z68" s="324">
        <v>0.17</v>
      </c>
      <c r="AA68" s="325">
        <v>0.1</v>
      </c>
      <c r="AB68" s="324">
        <v>0.17</v>
      </c>
      <c r="AC68" s="325">
        <v>0.05</v>
      </c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0.51</v>
      </c>
      <c r="AO68" s="270">
        <f>P!AK70</f>
        <v>5888.8888888888896</v>
      </c>
      <c r="AP68" s="271">
        <f t="shared" si="7"/>
        <v>5.7142857099998778E-3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569.94208635075506</v>
      </c>
      <c r="E69" s="261">
        <v>4.9999999999999711E-2</v>
      </c>
      <c r="F69" s="262">
        <f>P!AJ71</f>
        <v>1</v>
      </c>
      <c r="G69" s="262">
        <f t="shared" si="8"/>
        <v>1.0499999999999998</v>
      </c>
      <c r="H69" s="295">
        <v>0.1</v>
      </c>
      <c r="I69" s="296">
        <v>0.1</v>
      </c>
      <c r="J69" s="295">
        <v>0.02</v>
      </c>
      <c r="K69" s="296">
        <v>0.02</v>
      </c>
      <c r="L69" s="324">
        <v>0.02</v>
      </c>
      <c r="M69" s="325">
        <v>0.02</v>
      </c>
      <c r="N69" s="324">
        <v>0.05</v>
      </c>
      <c r="O69" s="325">
        <v>0.05</v>
      </c>
      <c r="P69" s="324">
        <v>0.1</v>
      </c>
      <c r="Q69" s="325">
        <v>0.1</v>
      </c>
      <c r="R69" s="324">
        <v>0.1</v>
      </c>
      <c r="S69" s="325">
        <v>0.1</v>
      </c>
      <c r="T69" s="324">
        <v>0.1</v>
      </c>
      <c r="U69" s="325">
        <v>7.0000000000000007E-2</v>
      </c>
      <c r="V69" s="324">
        <v>0.1</v>
      </c>
      <c r="W69" s="325">
        <v>0.05</v>
      </c>
      <c r="X69" s="324">
        <v>0.5</v>
      </c>
      <c r="Y69" s="325">
        <v>0.3</v>
      </c>
      <c r="Z69" s="324">
        <v>0.2</v>
      </c>
      <c r="AA69" s="325"/>
      <c r="AB69" s="324">
        <v>0.2</v>
      </c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0.81</v>
      </c>
      <c r="AO69" s="270">
        <f>P!AK71</f>
        <v>560</v>
      </c>
      <c r="AP69" s="271">
        <f t="shared" si="7"/>
        <v>0.23999999999999977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1752.6994078718217</v>
      </c>
      <c r="E70" s="261">
        <v>4.9999999999999989E-2</v>
      </c>
      <c r="F70" s="262">
        <f>P!AJ72</f>
        <v>0.25</v>
      </c>
      <c r="G70" s="262">
        <f t="shared" si="8"/>
        <v>0.3</v>
      </c>
      <c r="H70" s="295">
        <v>0.02</v>
      </c>
      <c r="I70" s="296">
        <v>0.02</v>
      </c>
      <c r="J70" s="295">
        <v>0.01</v>
      </c>
      <c r="K70" s="296">
        <v>0.01</v>
      </c>
      <c r="L70" s="324">
        <v>0.01</v>
      </c>
      <c r="M70" s="325">
        <v>0.01</v>
      </c>
      <c r="N70" s="324">
        <v>0.01</v>
      </c>
      <c r="O70" s="325">
        <v>0.01</v>
      </c>
      <c r="P70" s="324">
        <v>0.02</v>
      </c>
      <c r="Q70" s="325">
        <v>0.02</v>
      </c>
      <c r="R70" s="324">
        <v>0.02</v>
      </c>
      <c r="S70" s="325">
        <v>0.01</v>
      </c>
      <c r="T70" s="324">
        <v>0.02</v>
      </c>
      <c r="U70" s="325">
        <v>0.03</v>
      </c>
      <c r="V70" s="324">
        <v>0.02</v>
      </c>
      <c r="W70" s="325">
        <v>0.01</v>
      </c>
      <c r="X70" s="324">
        <v>0.05</v>
      </c>
      <c r="Y70" s="325">
        <v>0.05</v>
      </c>
      <c r="Z70" s="324">
        <v>0.02</v>
      </c>
      <c r="AA70" s="325">
        <v>0.05</v>
      </c>
      <c r="AB70" s="324">
        <v>0.02</v>
      </c>
      <c r="AC70" s="325">
        <v>0.03</v>
      </c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0.25</v>
      </c>
      <c r="AO70" s="270">
        <f>P!AK72</f>
        <v>1800</v>
      </c>
      <c r="AP70" s="271">
        <f t="shared" si="7"/>
        <v>4.9999999999999989E-2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16</v>
      </c>
      <c r="F71" s="262">
        <f>P!AJ73</f>
        <v>2</v>
      </c>
      <c r="G71" s="262">
        <f t="shared" si="8"/>
        <v>18</v>
      </c>
      <c r="H71" s="295">
        <v>2</v>
      </c>
      <c r="I71" s="296">
        <v>2</v>
      </c>
      <c r="J71" s="295"/>
      <c r="K71" s="296"/>
      <c r="L71" s="324"/>
      <c r="M71" s="325"/>
      <c r="N71" s="324"/>
      <c r="O71" s="325"/>
      <c r="P71" s="324"/>
      <c r="Q71" s="325"/>
      <c r="R71" s="324">
        <v>3</v>
      </c>
      <c r="S71" s="325">
        <v>3</v>
      </c>
      <c r="T71" s="324"/>
      <c r="U71" s="325"/>
      <c r="V71" s="324">
        <v>2</v>
      </c>
      <c r="W71" s="325">
        <v>2</v>
      </c>
      <c r="X71" s="324">
        <v>6</v>
      </c>
      <c r="Y71" s="325">
        <v>8</v>
      </c>
      <c r="Z71" s="324">
        <v>2</v>
      </c>
      <c r="AA71" s="325">
        <v>1</v>
      </c>
      <c r="AB71" s="324">
        <v>4</v>
      </c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16</v>
      </c>
      <c r="AO71" s="270">
        <f>P!AK73</f>
        <v>8</v>
      </c>
      <c r="AP71" s="271">
        <f t="shared" si="7"/>
        <v>2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740</v>
      </c>
      <c r="E72" s="261">
        <v>0</v>
      </c>
      <c r="F72" s="262">
        <f>P!AJ74</f>
        <v>2</v>
      </c>
      <c r="G72" s="262">
        <f t="shared" si="8"/>
        <v>2</v>
      </c>
      <c r="H72" s="295">
        <v>0.4</v>
      </c>
      <c r="I72" s="296">
        <v>0.4</v>
      </c>
      <c r="J72" s="295"/>
      <c r="K72" s="296"/>
      <c r="L72" s="324"/>
      <c r="M72" s="325"/>
      <c r="N72" s="324"/>
      <c r="O72" s="325"/>
      <c r="P72" s="324"/>
      <c r="Q72" s="325"/>
      <c r="R72" s="324">
        <v>0.2</v>
      </c>
      <c r="S72" s="325">
        <v>0.2</v>
      </c>
      <c r="T72" s="324"/>
      <c r="U72" s="325"/>
      <c r="V72" s="324">
        <v>0.4</v>
      </c>
      <c r="W72" s="325">
        <v>0.4</v>
      </c>
      <c r="X72" s="324">
        <v>1</v>
      </c>
      <c r="Y72" s="325">
        <v>1</v>
      </c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2</v>
      </c>
      <c r="AO72" s="270">
        <f>P!AK74</f>
        <v>728.5</v>
      </c>
      <c r="AP72" s="271">
        <f t="shared" si="7"/>
        <v>0</v>
      </c>
      <c r="AQ72" s="87" t="str">
        <f t="shared" si="10"/>
        <v>০</v>
      </c>
    </row>
    <row r="73" spans="1:44">
      <c r="A73" s="85">
        <v>71</v>
      </c>
      <c r="B73" s="109" t="s">
        <v>82</v>
      </c>
      <c r="C73" s="85" t="s">
        <v>9</v>
      </c>
      <c r="D73" s="261">
        <v>650</v>
      </c>
      <c r="E73" s="261">
        <v>0</v>
      </c>
      <c r="F73" s="262">
        <f>P!AJ75</f>
        <v>1.8</v>
      </c>
      <c r="G73" s="262">
        <f t="shared" si="8"/>
        <v>1.8</v>
      </c>
      <c r="H73" s="295">
        <v>0.4</v>
      </c>
      <c r="I73" s="296">
        <v>0.4</v>
      </c>
      <c r="J73" s="295"/>
      <c r="K73" s="296"/>
      <c r="L73" s="324"/>
      <c r="M73" s="325"/>
      <c r="N73" s="324"/>
      <c r="O73" s="325"/>
      <c r="P73" s="324"/>
      <c r="Q73" s="325"/>
      <c r="R73" s="324"/>
      <c r="S73" s="325"/>
      <c r="T73" s="324"/>
      <c r="U73" s="325"/>
      <c r="V73" s="324">
        <v>0.4</v>
      </c>
      <c r="W73" s="325">
        <v>0.4</v>
      </c>
      <c r="X73" s="324">
        <v>1</v>
      </c>
      <c r="Y73" s="325">
        <v>1</v>
      </c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1.8</v>
      </c>
      <c r="AO73" s="270">
        <f>P!AK75</f>
        <v>651.11111111111109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1691.9708029197081</v>
      </c>
      <c r="E75" s="261">
        <v>4.9999999999999822E-2</v>
      </c>
      <c r="F75" s="262">
        <f>P!AJ77</f>
        <v>5.05</v>
      </c>
      <c r="G75" s="262">
        <f t="shared" si="8"/>
        <v>5.0999999999999996</v>
      </c>
      <c r="H75" s="295">
        <v>0.5</v>
      </c>
      <c r="I75" s="296">
        <v>0.55000000000000004</v>
      </c>
      <c r="J75" s="295"/>
      <c r="K75" s="296"/>
      <c r="L75" s="324"/>
      <c r="M75" s="325"/>
      <c r="N75" s="324">
        <v>0.25</v>
      </c>
      <c r="O75" s="325">
        <v>0.4</v>
      </c>
      <c r="P75" s="324"/>
      <c r="Q75" s="325"/>
      <c r="R75" s="324">
        <v>0.5</v>
      </c>
      <c r="S75" s="325">
        <v>0.45</v>
      </c>
      <c r="T75" s="324"/>
      <c r="U75" s="325">
        <v>0.2</v>
      </c>
      <c r="V75" s="324">
        <v>0.4</v>
      </c>
      <c r="W75" s="325">
        <v>0.9</v>
      </c>
      <c r="X75" s="324">
        <v>2.5</v>
      </c>
      <c r="Y75" s="325">
        <v>2</v>
      </c>
      <c r="Z75" s="324">
        <v>0.5</v>
      </c>
      <c r="AA75" s="325">
        <v>0.05</v>
      </c>
      <c r="AB75" s="324">
        <v>0.5</v>
      </c>
      <c r="AC75" s="325">
        <v>0.54999999999999982</v>
      </c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5.0999999999999996</v>
      </c>
      <c r="AO75" s="270">
        <f>P!AK77</f>
        <v>1586.1386138613861</v>
      </c>
      <c r="AP75" s="271">
        <f t="shared" si="7"/>
        <v>0</v>
      </c>
      <c r="AQ75" s="87" t="str">
        <f t="shared" si="10"/>
        <v>০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3835.9427675083066</v>
      </c>
      <c r="E77" s="261">
        <v>5.0000000000000031E-2</v>
      </c>
      <c r="F77" s="262">
        <f>P!AJ79</f>
        <v>0.125</v>
      </c>
      <c r="G77" s="262">
        <f t="shared" si="8"/>
        <v>0.17500000000000004</v>
      </c>
      <c r="H77" s="295">
        <v>0.02</v>
      </c>
      <c r="I77" s="296">
        <v>1.4999999999999999E-2</v>
      </c>
      <c r="J77" s="295"/>
      <c r="K77" s="296"/>
      <c r="L77" s="324"/>
      <c r="M77" s="325"/>
      <c r="N77" s="324"/>
      <c r="O77" s="325"/>
      <c r="P77" s="324"/>
      <c r="Q77" s="325"/>
      <c r="R77" s="324"/>
      <c r="S77" s="325"/>
      <c r="T77" s="324"/>
      <c r="U77" s="325"/>
      <c r="V77" s="324">
        <v>0.02</v>
      </c>
      <c r="W77" s="325"/>
      <c r="X77" s="324">
        <v>0.1</v>
      </c>
      <c r="Y77" s="325">
        <v>0.05</v>
      </c>
      <c r="Z77" s="324">
        <v>2.5000000000000001E-2</v>
      </c>
      <c r="AA77" s="325">
        <v>0.05</v>
      </c>
      <c r="AB77" s="324">
        <v>2.5000000000000001E-2</v>
      </c>
      <c r="AC77" s="325">
        <v>0.03</v>
      </c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0.14500000000000002</v>
      </c>
      <c r="AO77" s="270">
        <f>P!AK79</f>
        <v>3520</v>
      </c>
      <c r="AP77" s="272">
        <f t="shared" si="7"/>
        <v>3.0000000000000027E-2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570.83333333333337</v>
      </c>
      <c r="E78" s="261">
        <v>0</v>
      </c>
      <c r="F78" s="262">
        <f>P!AJ80</f>
        <v>0.2</v>
      </c>
      <c r="G78" s="262">
        <f t="shared" si="8"/>
        <v>0.2</v>
      </c>
      <c r="H78" s="295">
        <v>0.1</v>
      </c>
      <c r="I78" s="296">
        <v>0.1</v>
      </c>
      <c r="J78" s="295">
        <v>0.1</v>
      </c>
      <c r="K78" s="296">
        <v>0.1</v>
      </c>
      <c r="L78" s="324">
        <v>0.05</v>
      </c>
      <c r="M78" s="325"/>
      <c r="N78" s="324">
        <v>0.1</v>
      </c>
      <c r="O78" s="325"/>
      <c r="P78" s="324">
        <v>0.1</v>
      </c>
      <c r="Q78" s="325"/>
      <c r="R78" s="324">
        <v>0.1</v>
      </c>
      <c r="S78" s="325"/>
      <c r="T78" s="324">
        <v>0.1</v>
      </c>
      <c r="U78" s="325"/>
      <c r="V78" s="324">
        <v>0.1</v>
      </c>
      <c r="W78" s="325"/>
      <c r="X78" s="324">
        <v>0.1</v>
      </c>
      <c r="Y78" s="325"/>
      <c r="Z78" s="324">
        <v>0.1</v>
      </c>
      <c r="AA78" s="325"/>
      <c r="AB78" s="324">
        <v>0.1</v>
      </c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0.2</v>
      </c>
      <c r="AO78" s="270">
        <f>P!AK80</f>
        <v>600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>
        <v>0.05</v>
      </c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174.55315586652199</v>
      </c>
      <c r="E80" s="261">
        <v>1.1499999999999986</v>
      </c>
      <c r="F80" s="262">
        <f>P!AJ82</f>
        <v>11.5</v>
      </c>
      <c r="G80" s="262">
        <f t="shared" si="8"/>
        <v>12.649999999999999</v>
      </c>
      <c r="H80" s="295">
        <v>1</v>
      </c>
      <c r="I80" s="296"/>
      <c r="J80" s="295">
        <v>0.5</v>
      </c>
      <c r="K80" s="296">
        <v>0.5</v>
      </c>
      <c r="L80" s="324">
        <v>0.5</v>
      </c>
      <c r="M80" s="325"/>
      <c r="N80" s="324">
        <v>3.5</v>
      </c>
      <c r="O80" s="325">
        <v>2.5</v>
      </c>
      <c r="P80" s="324">
        <v>0.5</v>
      </c>
      <c r="Q80" s="325">
        <v>0.5</v>
      </c>
      <c r="R80" s="324">
        <v>2</v>
      </c>
      <c r="S80" s="325">
        <v>0.5</v>
      </c>
      <c r="T80" s="324">
        <v>1</v>
      </c>
      <c r="U80" s="325">
        <v>1</v>
      </c>
      <c r="V80" s="324">
        <v>1</v>
      </c>
      <c r="W80" s="325"/>
      <c r="X80" s="324">
        <v>2</v>
      </c>
      <c r="Y80" s="325">
        <v>2</v>
      </c>
      <c r="Z80" s="324">
        <v>4</v>
      </c>
      <c r="AA80" s="325">
        <v>1</v>
      </c>
      <c r="AB80" s="324">
        <v>4</v>
      </c>
      <c r="AC80" s="325">
        <v>2</v>
      </c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10</v>
      </c>
      <c r="AO80" s="270">
        <f>P!AK82</f>
        <v>180</v>
      </c>
      <c r="AP80" s="271">
        <f t="shared" si="7"/>
        <v>2.6499999999999986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</v>
      </c>
      <c r="G84" s="262">
        <f t="shared" si="8"/>
        <v>9.9999999999999978E-2</v>
      </c>
      <c r="H84" s="295"/>
      <c r="I84" s="296"/>
      <c r="J84" s="295"/>
      <c r="K84" s="296"/>
      <c r="L84" s="324"/>
      <c r="M84" s="325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2960</v>
      </c>
      <c r="AP84" s="271">
        <f t="shared" si="7"/>
        <v>9.9999999999999978E-2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1799.9167829536677</v>
      </c>
      <c r="E86" s="261">
        <v>0.58000000000000018</v>
      </c>
      <c r="F86" s="262">
        <f>P!AJ88</f>
        <v>0</v>
      </c>
      <c r="G86" s="262">
        <f t="shared" si="8"/>
        <v>0.58000000000000018</v>
      </c>
      <c r="H86" s="295">
        <v>0.05</v>
      </c>
      <c r="I86" s="296">
        <v>0.05</v>
      </c>
      <c r="J86" s="295"/>
      <c r="K86" s="296"/>
      <c r="L86" s="324"/>
      <c r="M86" s="325"/>
      <c r="N86" s="324"/>
      <c r="O86" s="325"/>
      <c r="P86" s="324"/>
      <c r="Q86" s="325"/>
      <c r="R86" s="324">
        <v>0.05</v>
      </c>
      <c r="S86" s="325"/>
      <c r="T86" s="324"/>
      <c r="U86" s="325"/>
      <c r="V86" s="324">
        <v>0.05</v>
      </c>
      <c r="W86" s="325">
        <v>0.05</v>
      </c>
      <c r="X86" s="324">
        <v>0.1</v>
      </c>
      <c r="Y86" s="325">
        <v>0.05</v>
      </c>
      <c r="Z86" s="324">
        <v>0.05</v>
      </c>
      <c r="AA86" s="325">
        <v>0.15</v>
      </c>
      <c r="AB86" s="324">
        <v>0.05</v>
      </c>
      <c r="AC86" s="325">
        <v>7.0000000000000007E-2</v>
      </c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0.37</v>
      </c>
      <c r="AO86" s="270">
        <f>P!AK88</f>
        <v>1799.9167829536677</v>
      </c>
      <c r="AP86" s="272">
        <f t="shared" si="7"/>
        <v>0.21000000000000019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66.99999976496143</v>
      </c>
      <c r="E87" s="261">
        <v>20</v>
      </c>
      <c r="F87" s="262">
        <f>P!AJ89</f>
        <v>96</v>
      </c>
      <c r="G87" s="262">
        <f t="shared" si="8"/>
        <v>116</v>
      </c>
      <c r="H87" s="295">
        <v>8</v>
      </c>
      <c r="I87" s="296">
        <v>10</v>
      </c>
      <c r="J87" s="295"/>
      <c r="K87" s="296"/>
      <c r="L87" s="324"/>
      <c r="M87" s="325"/>
      <c r="N87" s="324">
        <v>4</v>
      </c>
      <c r="O87" s="325">
        <v>6</v>
      </c>
      <c r="P87" s="324">
        <v>3</v>
      </c>
      <c r="Q87" s="325">
        <v>4</v>
      </c>
      <c r="R87" s="324">
        <v>8</v>
      </c>
      <c r="S87" s="325">
        <v>4</v>
      </c>
      <c r="T87" s="324">
        <v>4</v>
      </c>
      <c r="U87" s="325">
        <v>10</v>
      </c>
      <c r="V87" s="324">
        <v>10</v>
      </c>
      <c r="W87" s="325">
        <v>13</v>
      </c>
      <c r="X87" s="324">
        <v>14</v>
      </c>
      <c r="Y87" s="325">
        <v>14</v>
      </c>
      <c r="Z87" s="324">
        <v>15</v>
      </c>
      <c r="AA87" s="325">
        <v>10</v>
      </c>
      <c r="AB87" s="324">
        <v>15</v>
      </c>
      <c r="AC87" s="325">
        <v>10</v>
      </c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81</v>
      </c>
      <c r="AO87" s="270">
        <f>P!AK89</f>
        <v>67</v>
      </c>
      <c r="AP87" s="271">
        <f t="shared" si="7"/>
        <v>35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115.00184625281034</v>
      </c>
      <c r="E88" s="261">
        <v>15.999999999999986</v>
      </c>
      <c r="F88" s="262">
        <f>P!AJ90</f>
        <v>20</v>
      </c>
      <c r="G88" s="262">
        <f t="shared" si="8"/>
        <v>35.999999999999986</v>
      </c>
      <c r="H88" s="295">
        <v>1</v>
      </c>
      <c r="I88" s="296">
        <v>2.5</v>
      </c>
      <c r="J88" s="295">
        <v>0.5</v>
      </c>
      <c r="K88" s="296">
        <v>0.5</v>
      </c>
      <c r="L88" s="324">
        <v>1</v>
      </c>
      <c r="M88" s="325">
        <v>0.25</v>
      </c>
      <c r="N88" s="324">
        <v>2</v>
      </c>
      <c r="O88" s="325">
        <v>1.5</v>
      </c>
      <c r="P88" s="324">
        <v>2</v>
      </c>
      <c r="Q88" s="325">
        <v>0.5</v>
      </c>
      <c r="R88" s="324">
        <v>4</v>
      </c>
      <c r="S88" s="325">
        <v>4.5</v>
      </c>
      <c r="T88" s="324">
        <v>2</v>
      </c>
      <c r="U88" s="325">
        <v>2.25</v>
      </c>
      <c r="V88" s="324">
        <v>1</v>
      </c>
      <c r="W88" s="325">
        <v>0.2</v>
      </c>
      <c r="X88" s="324">
        <v>2</v>
      </c>
      <c r="Y88" s="325">
        <v>2.25</v>
      </c>
      <c r="Z88" s="324">
        <v>2.5</v>
      </c>
      <c r="AA88" s="325">
        <v>2.5</v>
      </c>
      <c r="AB88" s="324">
        <v>3.5</v>
      </c>
      <c r="AC88" s="325">
        <v>3.7</v>
      </c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20.65</v>
      </c>
      <c r="AO88" s="270">
        <f>P!AK90</f>
        <v>113</v>
      </c>
      <c r="AP88" s="271">
        <f t="shared" si="7"/>
        <v>15.349999999999987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11.637858648944405</v>
      </c>
      <c r="E89" s="261">
        <v>58</v>
      </c>
      <c r="F89" s="262">
        <f>P!AJ91</f>
        <v>1420</v>
      </c>
      <c r="G89" s="262">
        <f t="shared" si="8"/>
        <v>1478</v>
      </c>
      <c r="H89" s="295">
        <v>180</v>
      </c>
      <c r="I89" s="296">
        <v>150</v>
      </c>
      <c r="J89" s="295">
        <v>40</v>
      </c>
      <c r="K89" s="296">
        <v>25</v>
      </c>
      <c r="L89" s="324">
        <v>40</v>
      </c>
      <c r="M89" s="325">
        <v>34</v>
      </c>
      <c r="N89" s="324">
        <v>100</v>
      </c>
      <c r="O89" s="325">
        <v>80</v>
      </c>
      <c r="P89" s="324">
        <v>130</v>
      </c>
      <c r="Q89" s="325">
        <v>123</v>
      </c>
      <c r="R89" s="324">
        <v>150</v>
      </c>
      <c r="S89" s="325">
        <v>110</v>
      </c>
      <c r="T89" s="324">
        <v>200</v>
      </c>
      <c r="U89" s="325">
        <v>210</v>
      </c>
      <c r="V89" s="324">
        <v>180</v>
      </c>
      <c r="W89" s="325">
        <v>175</v>
      </c>
      <c r="X89" s="324">
        <v>300</v>
      </c>
      <c r="Y89" s="325">
        <v>275</v>
      </c>
      <c r="Z89" s="324">
        <v>130</v>
      </c>
      <c r="AA89" s="325">
        <v>101</v>
      </c>
      <c r="AB89" s="324">
        <v>130</v>
      </c>
      <c r="AC89" s="325">
        <v>121</v>
      </c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1404</v>
      </c>
      <c r="AO89" s="270">
        <f>P!AK91</f>
        <v>11.461971830985915</v>
      </c>
      <c r="AP89" s="271">
        <f t="shared" si="7"/>
        <v>74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1</v>
      </c>
      <c r="F92" s="262">
        <f>P!AJ94</f>
        <v>2</v>
      </c>
      <c r="G92" s="262">
        <f t="shared" si="8"/>
        <v>3</v>
      </c>
      <c r="H92" s="295"/>
      <c r="I92" s="296"/>
      <c r="J92" s="295"/>
      <c r="K92" s="296"/>
      <c r="L92" s="324"/>
      <c r="M92" s="325"/>
      <c r="N92" s="324">
        <v>1</v>
      </c>
      <c r="O92" s="325">
        <v>1</v>
      </c>
      <c r="P92" s="324"/>
      <c r="Q92" s="325"/>
      <c r="R92" s="324">
        <v>1</v>
      </c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1</v>
      </c>
      <c r="AO92" s="270">
        <f>P!AK94</f>
        <v>220</v>
      </c>
      <c r="AP92" s="271">
        <f t="shared" si="7"/>
        <v>2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84.987878787878785</v>
      </c>
      <c r="E95" s="261">
        <v>0</v>
      </c>
      <c r="F95" s="262">
        <f>P!AJ97</f>
        <v>25</v>
      </c>
      <c r="G95" s="262">
        <f t="shared" si="8"/>
        <v>25</v>
      </c>
      <c r="H95" s="295">
        <v>3</v>
      </c>
      <c r="I95" s="296">
        <v>3</v>
      </c>
      <c r="J95" s="295">
        <v>1</v>
      </c>
      <c r="K95" s="296">
        <v>0.5</v>
      </c>
      <c r="L95" s="324">
        <v>1</v>
      </c>
      <c r="M95" s="325">
        <v>0.5</v>
      </c>
      <c r="N95" s="324">
        <v>2</v>
      </c>
      <c r="O95" s="325">
        <v>3</v>
      </c>
      <c r="P95" s="324">
        <v>2</v>
      </c>
      <c r="Q95" s="325">
        <v>1</v>
      </c>
      <c r="R95" s="324">
        <v>4</v>
      </c>
      <c r="S95" s="325">
        <v>3.5</v>
      </c>
      <c r="T95" s="324">
        <v>3</v>
      </c>
      <c r="U95" s="325">
        <v>3.5</v>
      </c>
      <c r="V95" s="324">
        <v>4</v>
      </c>
      <c r="W95" s="325">
        <v>2</v>
      </c>
      <c r="X95" s="324">
        <v>2</v>
      </c>
      <c r="Y95" s="325">
        <v>2.5</v>
      </c>
      <c r="Z95" s="324">
        <v>3</v>
      </c>
      <c r="AA95" s="325">
        <v>2.5</v>
      </c>
      <c r="AB95" s="324">
        <v>3</v>
      </c>
      <c r="AC95" s="325">
        <v>3</v>
      </c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25</v>
      </c>
      <c r="AO95" s="270">
        <f>P!AK97</f>
        <v>85</v>
      </c>
      <c r="AP95" s="271">
        <f t="shared" si="7"/>
        <v>0</v>
      </c>
      <c r="AQ95" s="87" t="str">
        <f t="shared" si="10"/>
        <v>০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>
        <v>0.5</v>
      </c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</v>
      </c>
      <c r="F97" s="262">
        <f>P!AJ99</f>
        <v>0.5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>
        <v>0.5</v>
      </c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184.77941176470588</v>
      </c>
      <c r="E98" s="261">
        <v>1</v>
      </c>
      <c r="F98" s="262">
        <f>P!AJ100</f>
        <v>2</v>
      </c>
      <c r="G98" s="262">
        <f t="shared" si="8"/>
        <v>3</v>
      </c>
      <c r="H98" s="295">
        <v>1</v>
      </c>
      <c r="I98" s="296">
        <v>1</v>
      </c>
      <c r="J98" s="295"/>
      <c r="K98" s="296"/>
      <c r="L98" s="324"/>
      <c r="M98" s="325"/>
      <c r="N98" s="324">
        <v>1</v>
      </c>
      <c r="O98" s="325">
        <v>0.25</v>
      </c>
      <c r="P98" s="324"/>
      <c r="Q98" s="325"/>
      <c r="R98" s="324">
        <v>1</v>
      </c>
      <c r="S98" s="325">
        <v>0.75</v>
      </c>
      <c r="T98" s="324"/>
      <c r="U98" s="325"/>
      <c r="V98" s="324"/>
      <c r="W98" s="325"/>
      <c r="X98" s="324"/>
      <c r="Y98" s="325"/>
      <c r="Z98" s="324">
        <v>1</v>
      </c>
      <c r="AA98" s="325"/>
      <c r="AB98" s="324">
        <v>1</v>
      </c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2</v>
      </c>
      <c r="AO98" s="270">
        <f>P!AK100</f>
        <v>210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552.37835527790901</v>
      </c>
      <c r="E99" s="261">
        <v>0.8490000000000002</v>
      </c>
      <c r="F99" s="262">
        <f>P!AJ101</f>
        <v>0.9</v>
      </c>
      <c r="G99" s="262">
        <f t="shared" si="8"/>
        <v>1.7490000000000001</v>
      </c>
      <c r="H99" s="295">
        <v>0.25</v>
      </c>
      <c r="I99" s="296">
        <v>0.25</v>
      </c>
      <c r="J99" s="295"/>
      <c r="K99" s="296"/>
      <c r="L99" s="324"/>
      <c r="M99" s="325"/>
      <c r="N99" s="324"/>
      <c r="O99" s="325"/>
      <c r="P99" s="324">
        <v>0.1</v>
      </c>
      <c r="Q99" s="325">
        <v>0.1</v>
      </c>
      <c r="R99" s="324"/>
      <c r="S99" s="325"/>
      <c r="T99" s="324"/>
      <c r="U99" s="325">
        <v>0.15</v>
      </c>
      <c r="V99" s="324">
        <v>0.5</v>
      </c>
      <c r="W99" s="325"/>
      <c r="X99" s="324"/>
      <c r="Y99" s="325">
        <v>1</v>
      </c>
      <c r="Z99" s="324">
        <v>1</v>
      </c>
      <c r="AA99" s="325"/>
      <c r="AB99" s="324">
        <v>1</v>
      </c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1.5</v>
      </c>
      <c r="AO99" s="270">
        <f>P!AK101</f>
        <v>600</v>
      </c>
      <c r="AP99" s="272">
        <f t="shared" si="7"/>
        <v>0.24900000000000011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170</v>
      </c>
      <c r="E100" s="261">
        <v>0</v>
      </c>
      <c r="F100" s="262">
        <f>P!AJ102</f>
        <v>2</v>
      </c>
      <c r="G100" s="262">
        <f t="shared" si="8"/>
        <v>2</v>
      </c>
      <c r="H100" s="295"/>
      <c r="I100" s="296"/>
      <c r="J100" s="295"/>
      <c r="K100" s="296"/>
      <c r="L100" s="324"/>
      <c r="M100" s="325"/>
      <c r="N100" s="324"/>
      <c r="O100" s="325"/>
      <c r="P100" s="324">
        <v>2</v>
      </c>
      <c r="Q100" s="325">
        <v>0.2</v>
      </c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>
        <v>1.8</v>
      </c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2</v>
      </c>
      <c r="AO100" s="270">
        <f>P!AK102</f>
        <v>180</v>
      </c>
      <c r="AP100" s="271">
        <f t="shared" si="7"/>
        <v>0</v>
      </c>
      <c r="AQ100" s="87" t="str">
        <f t="shared" si="10"/>
        <v>০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4"/>
      <c r="M103" s="325"/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230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1</v>
      </c>
      <c r="F104" s="262">
        <f>P!AJ106</f>
        <v>25</v>
      </c>
      <c r="G104" s="262">
        <f t="shared" si="8"/>
        <v>26</v>
      </c>
      <c r="H104" s="295"/>
      <c r="I104" s="296">
        <v>10</v>
      </c>
      <c r="J104" s="295"/>
      <c r="K104" s="296"/>
      <c r="L104" s="324"/>
      <c r="M104" s="325"/>
      <c r="N104" s="324">
        <v>6</v>
      </c>
      <c r="O104" s="325">
        <v>6</v>
      </c>
      <c r="P104" s="324"/>
      <c r="Q104" s="325"/>
      <c r="R104" s="324"/>
      <c r="S104" s="325"/>
      <c r="T104" s="324"/>
      <c r="U104" s="325"/>
      <c r="V104" s="324">
        <v>10</v>
      </c>
      <c r="W104" s="325">
        <v>10</v>
      </c>
      <c r="X104" s="324"/>
      <c r="Y104" s="325"/>
      <c r="Z104" s="324">
        <v>6</v>
      </c>
      <c r="AA104" s="325"/>
      <c r="AB104" s="324">
        <v>4</v>
      </c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26</v>
      </c>
      <c r="AO104" s="270">
        <f>P!AK106</f>
        <v>160</v>
      </c>
      <c r="AP104" s="271">
        <f t="shared" si="7"/>
        <v>0</v>
      </c>
      <c r="AQ104" s="87" t="str">
        <f t="shared" si="10"/>
        <v>০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1</v>
      </c>
      <c r="F105" s="262">
        <f>P!AJ107</f>
        <v>0</v>
      </c>
      <c r="G105" s="262">
        <f t="shared" si="8"/>
        <v>1</v>
      </c>
      <c r="H105" s="295">
        <v>10</v>
      </c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>
        <v>1</v>
      </c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1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180</v>
      </c>
      <c r="E106" s="261">
        <v>0</v>
      </c>
      <c r="F106" s="262">
        <f>P!AJ108</f>
        <v>5</v>
      </c>
      <c r="G106" s="262">
        <f t="shared" si="8"/>
        <v>5</v>
      </c>
      <c r="H106" s="295"/>
      <c r="I106" s="296"/>
      <c r="J106" s="295"/>
      <c r="K106" s="296"/>
      <c r="L106" s="324"/>
      <c r="M106" s="325"/>
      <c r="N106" s="324"/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>
        <v>3</v>
      </c>
      <c r="AA106" s="325">
        <v>2</v>
      </c>
      <c r="AB106" s="324">
        <v>3</v>
      </c>
      <c r="AC106" s="325">
        <v>2</v>
      </c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4</v>
      </c>
      <c r="AO106" s="270">
        <f>P!AK108</f>
        <v>170</v>
      </c>
      <c r="AP106" s="271">
        <f t="shared" si="7"/>
        <v>1</v>
      </c>
      <c r="AQ106" s="87" t="str">
        <f t="shared" si="10"/>
        <v xml:space="preserve"> </v>
      </c>
    </row>
    <row r="107" spans="1:45">
      <c r="A107" s="85">
        <v>105</v>
      </c>
      <c r="B107" s="109" t="s">
        <v>108</v>
      </c>
      <c r="C107" s="85" t="s">
        <v>9</v>
      </c>
      <c r="D107" s="261">
        <v>572.5019166879631</v>
      </c>
      <c r="E107" s="261">
        <v>0.14999999999999991</v>
      </c>
      <c r="F107" s="262">
        <f>P!AJ109</f>
        <v>0.45</v>
      </c>
      <c r="G107" s="262">
        <f t="shared" si="8"/>
        <v>0.59999999999999987</v>
      </c>
      <c r="H107" s="295"/>
      <c r="I107" s="296"/>
      <c r="J107" s="295"/>
      <c r="K107" s="296"/>
      <c r="L107" s="324"/>
      <c r="M107" s="325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>
        <v>0.22500000000000001</v>
      </c>
      <c r="Z107" s="324">
        <v>1</v>
      </c>
      <c r="AA107" s="325"/>
      <c r="AB107" s="324">
        <v>1</v>
      </c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0.22500000000000001</v>
      </c>
      <c r="AO107" s="270">
        <f>P!AK109</f>
        <v>755.55555555555554</v>
      </c>
      <c r="AP107" s="271">
        <f t="shared" si="7"/>
        <v>0.37499999999999989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270.75555555555559</v>
      </c>
      <c r="E109" s="261">
        <v>1</v>
      </c>
      <c r="F109" s="262">
        <f>P!AJ111</f>
        <v>5</v>
      </c>
      <c r="G109" s="262">
        <f t="shared" si="8"/>
        <v>6</v>
      </c>
      <c r="H109" s="295">
        <v>1</v>
      </c>
      <c r="I109" s="296">
        <v>1</v>
      </c>
      <c r="J109" s="295"/>
      <c r="K109" s="296"/>
      <c r="L109" s="324"/>
      <c r="M109" s="325"/>
      <c r="N109" s="324">
        <v>1</v>
      </c>
      <c r="O109" s="325">
        <v>1</v>
      </c>
      <c r="P109" s="324"/>
      <c r="Q109" s="325"/>
      <c r="R109" s="324">
        <v>2</v>
      </c>
      <c r="S109" s="325">
        <v>2</v>
      </c>
      <c r="T109" s="324">
        <v>1</v>
      </c>
      <c r="U109" s="325"/>
      <c r="V109" s="324">
        <v>1</v>
      </c>
      <c r="W109" s="325"/>
      <c r="X109" s="324">
        <v>1</v>
      </c>
      <c r="Y109" s="325"/>
      <c r="Z109" s="324">
        <v>1</v>
      </c>
      <c r="AA109" s="325"/>
      <c r="AB109" s="324">
        <v>1</v>
      </c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4</v>
      </c>
      <c r="AO109" s="270">
        <f>P!AK111</f>
        <v>270</v>
      </c>
      <c r="AP109" s="271">
        <f t="shared" si="7"/>
        <v>2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2115.8730158730159</v>
      </c>
      <c r="E112" s="261">
        <v>0</v>
      </c>
      <c r="F112" s="262">
        <f>P!AJ114</f>
        <v>2.25</v>
      </c>
      <c r="G112" s="262">
        <f t="shared" si="8"/>
        <v>2.25</v>
      </c>
      <c r="H112" s="295"/>
      <c r="I112" s="296">
        <f>P!D114</f>
        <v>0</v>
      </c>
      <c r="J112" s="295"/>
      <c r="K112" s="296">
        <f>P!F114</f>
        <v>0</v>
      </c>
      <c r="L112" s="324"/>
      <c r="M112" s="296">
        <f>P!H114</f>
        <v>0</v>
      </c>
      <c r="N112" s="324"/>
      <c r="O112" s="296">
        <f>P!J114</f>
        <v>1</v>
      </c>
      <c r="P112" s="324"/>
      <c r="Q112" s="296">
        <f>P!L114</f>
        <v>0</v>
      </c>
      <c r="R112" s="324"/>
      <c r="S112" s="296">
        <f>P!N114</f>
        <v>0</v>
      </c>
      <c r="T112" s="324"/>
      <c r="U112" s="296">
        <f>P!P114</f>
        <v>0</v>
      </c>
      <c r="V112" s="324"/>
      <c r="W112" s="296">
        <f>P!R114</f>
        <v>0</v>
      </c>
      <c r="X112" s="324"/>
      <c r="Y112" s="296">
        <f>P!T114</f>
        <v>0</v>
      </c>
      <c r="Z112" s="324"/>
      <c r="AA112" s="296">
        <f>P!V114</f>
        <v>1</v>
      </c>
      <c r="AB112" s="324"/>
      <c r="AC112" s="296">
        <f>P!X114</f>
        <v>0.25</v>
      </c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2.25</v>
      </c>
      <c r="AO112" s="270">
        <f>P!AK114</f>
        <v>1724.4444444444443</v>
      </c>
      <c r="AP112" s="271">
        <f t="shared" si="7"/>
        <v>0</v>
      </c>
      <c r="AQ112" s="87" t="str">
        <f t="shared" si="10"/>
        <v>০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9.375642682847241</v>
      </c>
      <c r="E116" s="261">
        <v>90</v>
      </c>
      <c r="F116" s="262">
        <f>P!AJ118</f>
        <v>272</v>
      </c>
      <c r="G116" s="262">
        <f t="shared" si="8"/>
        <v>362</v>
      </c>
      <c r="H116" s="295"/>
      <c r="I116" s="296"/>
      <c r="J116" s="295"/>
      <c r="K116" s="296"/>
      <c r="L116" s="324"/>
      <c r="M116" s="325">
        <v>14</v>
      </c>
      <c r="N116" s="324"/>
      <c r="O116" s="325">
        <v>65</v>
      </c>
      <c r="P116" s="324"/>
      <c r="Q116" s="325">
        <v>5</v>
      </c>
      <c r="R116" s="324"/>
      <c r="S116" s="325">
        <v>2</v>
      </c>
      <c r="T116" s="324"/>
      <c r="U116" s="325">
        <v>126</v>
      </c>
      <c r="V116" s="324"/>
      <c r="W116" s="325">
        <v>5</v>
      </c>
      <c r="X116" s="324"/>
      <c r="Y116" s="325"/>
      <c r="Z116" s="324"/>
      <c r="AA116" s="325">
        <v>74</v>
      </c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291</v>
      </c>
      <c r="AO116" s="270">
        <f>P!AK118</f>
        <v>9.1544117647058822</v>
      </c>
      <c r="AP116" s="271">
        <f t="shared" si="7"/>
        <v>71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0</v>
      </c>
      <c r="G117" s="262">
        <f t="shared" si="8"/>
        <v>0</v>
      </c>
      <c r="H117" s="295"/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520</v>
      </c>
      <c r="AP117" s="271">
        <f t="shared" si="7"/>
        <v>0</v>
      </c>
      <c r="AQ117" s="87" t="str">
        <f t="shared" si="10"/>
        <v>০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145.1795332136445</v>
      </c>
      <c r="E120" s="261">
        <v>0</v>
      </c>
      <c r="F120" s="262">
        <f>P!AJ122</f>
        <v>7</v>
      </c>
      <c r="G120" s="262">
        <f t="shared" si="8"/>
        <v>7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>
        <v>7</v>
      </c>
      <c r="Y120" s="325">
        <v>7</v>
      </c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7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886.50217706821479</v>
      </c>
      <c r="E123" s="261">
        <v>0</v>
      </c>
      <c r="F123" s="262">
        <f>P!AJ125</f>
        <v>6.9999999999999991</v>
      </c>
      <c r="G123" s="262">
        <f t="shared" si="8"/>
        <v>6.9999999999999991</v>
      </c>
      <c r="H123" s="295"/>
      <c r="I123" s="296">
        <f>P!D125</f>
        <v>0</v>
      </c>
      <c r="J123" s="295"/>
      <c r="K123" s="296">
        <f>P!F125</f>
        <v>0</v>
      </c>
      <c r="L123" s="324"/>
      <c r="M123" s="296">
        <f>P!H125</f>
        <v>0</v>
      </c>
      <c r="N123" s="324">
        <v>130</v>
      </c>
      <c r="O123" s="296">
        <f>P!J125</f>
        <v>1.6</v>
      </c>
      <c r="P123" s="324"/>
      <c r="Q123" s="296">
        <f>P!L125</f>
        <v>0</v>
      </c>
      <c r="R123" s="324">
        <v>150</v>
      </c>
      <c r="S123" s="296">
        <f>P!N125</f>
        <v>0</v>
      </c>
      <c r="T123" s="324"/>
      <c r="U123" s="296">
        <f>P!P125</f>
        <v>0</v>
      </c>
      <c r="V123" s="324">
        <v>130</v>
      </c>
      <c r="W123" s="296">
        <f>P!R125</f>
        <v>4.0999999999999996</v>
      </c>
      <c r="X123" s="324"/>
      <c r="Y123" s="296">
        <f>P!T125</f>
        <v>0</v>
      </c>
      <c r="Z123" s="324">
        <v>130</v>
      </c>
      <c r="AA123" s="296">
        <f>P!V125</f>
        <v>0</v>
      </c>
      <c r="AB123" s="324">
        <v>130</v>
      </c>
      <c r="AC123" s="296">
        <f>P!X125</f>
        <v>1.3</v>
      </c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7</v>
      </c>
      <c r="AO123" s="332">
        <f>P!AK125</f>
        <v>794.00000000000011</v>
      </c>
      <c r="AP123" s="333">
        <f t="shared" si="7"/>
        <v>0</v>
      </c>
      <c r="AQ123" s="87" t="str">
        <f t="shared" si="10"/>
        <v>০</v>
      </c>
    </row>
    <row r="124" spans="1:43">
      <c r="A124" s="85">
        <v>122</v>
      </c>
      <c r="B124" s="109" t="s">
        <v>123</v>
      </c>
      <c r="C124" s="85" t="s">
        <v>31</v>
      </c>
      <c r="D124" s="261">
        <v>10</v>
      </c>
      <c r="E124" s="261">
        <v>0</v>
      </c>
      <c r="F124" s="262">
        <f>P!AJ126</f>
        <v>571</v>
      </c>
      <c r="G124" s="262">
        <f t="shared" si="8"/>
        <v>571</v>
      </c>
      <c r="H124" s="337">
        <v>30</v>
      </c>
      <c r="I124" s="336">
        <f>P!D126</f>
        <v>20</v>
      </c>
      <c r="J124" s="337">
        <v>30</v>
      </c>
      <c r="K124" s="336">
        <f>P!F126</f>
        <v>24</v>
      </c>
      <c r="L124" s="337">
        <v>30</v>
      </c>
      <c r="M124" s="336">
        <f>P!H126</f>
        <v>33</v>
      </c>
      <c r="N124" s="337">
        <v>30</v>
      </c>
      <c r="O124" s="336">
        <f>P!J126</f>
        <v>125</v>
      </c>
      <c r="P124" s="337">
        <v>30</v>
      </c>
      <c r="Q124" s="336">
        <f>P!L126</f>
        <v>23</v>
      </c>
      <c r="R124" s="337">
        <v>110</v>
      </c>
      <c r="S124" s="336">
        <f>P!N126</f>
        <v>144</v>
      </c>
      <c r="T124" s="337">
        <v>30</v>
      </c>
      <c r="U124" s="336">
        <f>P!P126</f>
        <v>32</v>
      </c>
      <c r="V124" s="337">
        <v>110</v>
      </c>
      <c r="W124" s="336">
        <f>P!R126</f>
        <v>103</v>
      </c>
      <c r="X124" s="337">
        <v>30</v>
      </c>
      <c r="Y124" s="336">
        <f>P!T126</f>
        <v>15</v>
      </c>
      <c r="Z124" s="337">
        <v>30</v>
      </c>
      <c r="AA124" s="336">
        <f>P!V126</f>
        <v>27</v>
      </c>
      <c r="AB124" s="337">
        <v>30</v>
      </c>
      <c r="AC124" s="336">
        <f>P!X126</f>
        <v>25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571</v>
      </c>
      <c r="AO124" s="344">
        <f>P!AK126</f>
        <v>10.042031523642732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137.36842105263159</v>
      </c>
      <c r="E126" s="261">
        <v>0</v>
      </c>
      <c r="F126" s="262">
        <f>P!AJ128</f>
        <v>34</v>
      </c>
      <c r="G126" s="262">
        <f t="shared" si="8"/>
        <v>34</v>
      </c>
      <c r="H126" s="337">
        <v>8</v>
      </c>
      <c r="I126" s="336">
        <f>P!D128</f>
        <v>8</v>
      </c>
      <c r="J126" s="337"/>
      <c r="K126" s="336">
        <f>P!F128</f>
        <v>0</v>
      </c>
      <c r="L126" s="337"/>
      <c r="M126" s="336">
        <f>P!H128</f>
        <v>0</v>
      </c>
      <c r="N126" s="337"/>
      <c r="O126" s="336">
        <f>P!J128</f>
        <v>0</v>
      </c>
      <c r="P126" s="337">
        <v>5</v>
      </c>
      <c r="Q126" s="336">
        <f>P!L128</f>
        <v>8</v>
      </c>
      <c r="R126" s="337"/>
      <c r="S126" s="336">
        <f>P!N128</f>
        <v>0</v>
      </c>
      <c r="T126" s="337"/>
      <c r="U126" s="336">
        <f>P!P128</f>
        <v>0</v>
      </c>
      <c r="V126" s="337">
        <v>14</v>
      </c>
      <c r="W126" s="336">
        <f>P!R128</f>
        <v>14</v>
      </c>
      <c r="X126" s="337"/>
      <c r="Y126" s="336">
        <f>P!T128</f>
        <v>0</v>
      </c>
      <c r="Z126" s="337"/>
      <c r="AA126" s="336">
        <f>P!V128</f>
        <v>4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34</v>
      </c>
      <c r="AO126" s="344">
        <f>P!AK128</f>
        <v>150.58823529411765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379.92420623547019</v>
      </c>
      <c r="E127" s="261">
        <v>0</v>
      </c>
      <c r="F127" s="262">
        <f>P!AJ129</f>
        <v>0.97399999999999998</v>
      </c>
      <c r="G127" s="262">
        <f t="shared" si="8"/>
        <v>0.97399999999999998</v>
      </c>
      <c r="H127" s="337"/>
      <c r="I127" s="336">
        <f>P!D129</f>
        <v>0</v>
      </c>
      <c r="J127" s="337"/>
      <c r="K127" s="336">
        <f>P!F129</f>
        <v>0</v>
      </c>
      <c r="L127" s="337"/>
      <c r="M127" s="336">
        <f>P!H129</f>
        <v>0.97399999999999998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0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0.97399999999999998</v>
      </c>
      <c r="AO127" s="344">
        <f>P!AK129</f>
        <v>480.49281314168377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0</v>
      </c>
      <c r="G128" s="262">
        <f t="shared" si="8"/>
        <v>0</v>
      </c>
      <c r="H128" s="337"/>
      <c r="I128" s="336">
        <f>P!D130</f>
        <v>0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0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0</v>
      </c>
      <c r="AO128" s="344">
        <f>P!AK130</f>
        <v>450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403.93939393939394</v>
      </c>
      <c r="E129" s="261">
        <v>0</v>
      </c>
      <c r="F129" s="262">
        <f>P!AJ131</f>
        <v>8.1999999999999993</v>
      </c>
      <c r="G129" s="262">
        <f t="shared" si="8"/>
        <v>8.1999999999999993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>
        <v>40</v>
      </c>
      <c r="U129" s="336">
        <f>P!P131</f>
        <v>8.1999999999999993</v>
      </c>
      <c r="V129" s="337"/>
      <c r="W129" s="336">
        <f>P!R131</f>
        <v>0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8.1999999999999993</v>
      </c>
      <c r="AO129" s="344">
        <f>P!AK131</f>
        <v>228.29268292682929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84.285714285714292</v>
      </c>
      <c r="E130" s="261">
        <v>0</v>
      </c>
      <c r="F130" s="262">
        <f>P!AJ132</f>
        <v>38.700000000000003</v>
      </c>
      <c r="G130" s="262">
        <f t="shared" si="8"/>
        <v>38.700000000000003</v>
      </c>
      <c r="H130" s="337">
        <v>1.1000000000000001</v>
      </c>
      <c r="I130" s="336">
        <f>P!D132</f>
        <v>10</v>
      </c>
      <c r="J130" s="337"/>
      <c r="K130" s="336">
        <f>P!F132</f>
        <v>0</v>
      </c>
      <c r="L130" s="337"/>
      <c r="M130" s="336">
        <f>P!H132</f>
        <v>0</v>
      </c>
      <c r="N130" s="337">
        <v>8</v>
      </c>
      <c r="O130" s="336">
        <f>P!J132</f>
        <v>4</v>
      </c>
      <c r="P130" s="337"/>
      <c r="Q130" s="336">
        <f>P!L132</f>
        <v>0</v>
      </c>
      <c r="R130" s="337"/>
      <c r="S130" s="336">
        <f>P!N132</f>
        <v>0</v>
      </c>
      <c r="T130" s="337">
        <v>10</v>
      </c>
      <c r="U130" s="336">
        <f>P!P132</f>
        <v>8</v>
      </c>
      <c r="V130" s="337"/>
      <c r="W130" s="336">
        <f>P!R132</f>
        <v>0</v>
      </c>
      <c r="X130" s="337"/>
      <c r="Y130" s="336">
        <f>P!T132</f>
        <v>0</v>
      </c>
      <c r="Z130" s="337">
        <v>10</v>
      </c>
      <c r="AA130" s="336">
        <f>P!V132</f>
        <v>5</v>
      </c>
      <c r="AB130" s="337">
        <v>10</v>
      </c>
      <c r="AC130" s="336">
        <f>P!X132</f>
        <v>11.7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38.700000000000003</v>
      </c>
      <c r="AO130" s="344">
        <f>P!AK132</f>
        <v>81.757105943152453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/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191.41843971631207</v>
      </c>
      <c r="E132" s="261">
        <v>0</v>
      </c>
      <c r="F132" s="262">
        <f>P!AJ134</f>
        <v>31</v>
      </c>
      <c r="G132" s="262">
        <f t="shared" si="8"/>
        <v>31</v>
      </c>
      <c r="H132" s="337"/>
      <c r="I132" s="336">
        <f>P!D134</f>
        <v>0</v>
      </c>
      <c r="J132" s="337"/>
      <c r="K132" s="336">
        <f>P!F134</f>
        <v>0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>
        <v>14</v>
      </c>
      <c r="S132" s="336">
        <f>P!N134</f>
        <v>14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>
        <v>17</v>
      </c>
      <c r="AA132" s="336">
        <f>P!V134</f>
        <v>0</v>
      </c>
      <c r="AB132" s="337">
        <v>17</v>
      </c>
      <c r="AC132" s="336">
        <f>P!X134</f>
        <v>17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31</v>
      </c>
      <c r="AO132" s="344">
        <f>P!AK134</f>
        <v>164.51612903225808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8</v>
      </c>
      <c r="G133" s="262">
        <f t="shared" si="8"/>
        <v>8</v>
      </c>
      <c r="H133" s="337"/>
      <c r="I133" s="336">
        <f>P!D135</f>
        <v>0</v>
      </c>
      <c r="J133" s="337"/>
      <c r="K133" s="336">
        <f>P!F135</f>
        <v>0</v>
      </c>
      <c r="L133" s="337"/>
      <c r="M133" s="336">
        <f>P!H135</f>
        <v>0</v>
      </c>
      <c r="N133" s="337">
        <v>8</v>
      </c>
      <c r="O133" s="336">
        <f>P!J135</f>
        <v>8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0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0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8</v>
      </c>
      <c r="AO133" s="344">
        <f>P!AK135</f>
        <v>180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0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0</v>
      </c>
      <c r="AO134" s="344">
        <f>P!AK136</f>
        <v>35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309.09090909090907</v>
      </c>
      <c r="E136" s="261">
        <v>0</v>
      </c>
      <c r="F136" s="262">
        <f>P!AJ138</f>
        <v>3.7</v>
      </c>
      <c r="G136" s="262">
        <f t="shared" ref="G136:G196" si="14">E136+F136</f>
        <v>3.7</v>
      </c>
      <c r="H136" s="337"/>
      <c r="I136" s="336">
        <f>P!D138</f>
        <v>0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>
        <v>12</v>
      </c>
      <c r="Q136" s="336">
        <f>P!L138</f>
        <v>3.7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0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3.7</v>
      </c>
      <c r="AO136" s="344">
        <f>P!AK138</f>
        <v>360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0</v>
      </c>
      <c r="G137" s="262">
        <f t="shared" si="14"/>
        <v>0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0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0</v>
      </c>
      <c r="AO137" s="344">
        <f>P!AK139</f>
        <v>65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18.248887954463651</v>
      </c>
      <c r="E141" s="261">
        <v>0</v>
      </c>
      <c r="F141" s="262">
        <f>P!AJ143</f>
        <v>324</v>
      </c>
      <c r="G141" s="262">
        <f t="shared" si="14"/>
        <v>324</v>
      </c>
      <c r="H141" s="295">
        <v>64</v>
      </c>
      <c r="I141" s="296">
        <v>30</v>
      </c>
      <c r="J141" s="324"/>
      <c r="K141" s="296"/>
      <c r="L141" s="324"/>
      <c r="M141" s="296"/>
      <c r="N141" s="324"/>
      <c r="O141" s="296"/>
      <c r="P141" s="324"/>
      <c r="Q141" s="296"/>
      <c r="R141" s="324"/>
      <c r="S141" s="296"/>
      <c r="T141" s="324"/>
      <c r="U141" s="325"/>
      <c r="V141" s="324">
        <v>74</v>
      </c>
      <c r="W141" s="325">
        <v>74</v>
      </c>
      <c r="X141" s="324">
        <v>220</v>
      </c>
      <c r="Y141" s="325">
        <v>220</v>
      </c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324</v>
      </c>
      <c r="AO141" s="270">
        <f>P!AK143</f>
        <v>18.271604938271604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1100</v>
      </c>
      <c r="E143" s="261">
        <v>0</v>
      </c>
      <c r="F143" s="262">
        <f>P!AJ145</f>
        <v>120</v>
      </c>
      <c r="G143" s="262">
        <f t="shared" si="14"/>
        <v>120</v>
      </c>
      <c r="H143" s="295">
        <v>12</v>
      </c>
      <c r="I143" s="296">
        <v>12</v>
      </c>
      <c r="J143" s="324"/>
      <c r="K143" s="296"/>
      <c r="L143" s="324"/>
      <c r="M143" s="296"/>
      <c r="N143" s="324"/>
      <c r="O143" s="296"/>
      <c r="P143" s="324"/>
      <c r="Q143" s="296"/>
      <c r="R143" s="324">
        <v>1</v>
      </c>
      <c r="S143" s="296">
        <v>1</v>
      </c>
      <c r="T143" s="324"/>
      <c r="U143" s="296"/>
      <c r="V143" s="324">
        <v>12</v>
      </c>
      <c r="W143" s="296">
        <v>12</v>
      </c>
      <c r="X143" s="324">
        <v>40</v>
      </c>
      <c r="Y143" s="325">
        <v>40</v>
      </c>
      <c r="Z143" s="324">
        <v>28</v>
      </c>
      <c r="AA143" s="325">
        <v>28</v>
      </c>
      <c r="AB143" s="324">
        <v>27</v>
      </c>
      <c r="AC143" s="325">
        <v>27</v>
      </c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120</v>
      </c>
      <c r="AO143" s="270">
        <f>P!AK145</f>
        <v>1110.4166666666667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/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5.5</v>
      </c>
      <c r="G145" s="262">
        <f t="shared" si="14"/>
        <v>5.5</v>
      </c>
      <c r="H145" s="295">
        <v>3</v>
      </c>
      <c r="I145" s="325">
        <v>3.14</v>
      </c>
      <c r="J145" s="324"/>
      <c r="K145" s="325"/>
      <c r="L145" s="324"/>
      <c r="M145" s="325"/>
      <c r="N145" s="324"/>
      <c r="O145" s="325"/>
      <c r="P145" s="324"/>
      <c r="Q145" s="325"/>
      <c r="R145" s="324"/>
      <c r="S145" s="325"/>
      <c r="T145" s="324"/>
      <c r="U145" s="325"/>
      <c r="V145" s="324">
        <v>2.5</v>
      </c>
      <c r="W145" s="325">
        <v>2.36</v>
      </c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5.5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1200</v>
      </c>
      <c r="E146" s="261">
        <v>0</v>
      </c>
      <c r="F146" s="262">
        <f>P!AJ148</f>
        <v>4.5</v>
      </c>
      <c r="G146" s="262">
        <f t="shared" si="14"/>
        <v>4.5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>
        <v>4.5</v>
      </c>
      <c r="Y146" s="325">
        <v>4.5</v>
      </c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4.5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765</v>
      </c>
      <c r="E147" s="261">
        <v>0</v>
      </c>
      <c r="F147" s="262">
        <f>P!AJ149</f>
        <v>20</v>
      </c>
      <c r="G147" s="262">
        <f t="shared" si="14"/>
        <v>20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>
        <v>20</v>
      </c>
      <c r="S147" s="325">
        <v>20</v>
      </c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20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272.49449726367072</v>
      </c>
      <c r="E150" s="261">
        <v>17.990000000000236</v>
      </c>
      <c r="F150" s="317">
        <f>P!AJ152</f>
        <v>177</v>
      </c>
      <c r="G150" s="317">
        <f t="shared" si="14"/>
        <v>194.99000000000024</v>
      </c>
      <c r="H150" s="426">
        <v>14</v>
      </c>
      <c r="I150" s="325">
        <v>10</v>
      </c>
      <c r="J150" s="324">
        <v>8</v>
      </c>
      <c r="K150" s="325"/>
      <c r="L150" s="324">
        <v>8</v>
      </c>
      <c r="M150" s="325">
        <v>6</v>
      </c>
      <c r="N150" s="324">
        <v>22</v>
      </c>
      <c r="O150" s="325">
        <v>20</v>
      </c>
      <c r="P150" s="324">
        <v>8</v>
      </c>
      <c r="Q150" s="325"/>
      <c r="R150" s="324"/>
      <c r="S150" s="325"/>
      <c r="T150" s="324">
        <v>32</v>
      </c>
      <c r="U150" s="325">
        <v>28</v>
      </c>
      <c r="V150" s="324">
        <v>8</v>
      </c>
      <c r="W150" s="325"/>
      <c r="X150" s="324">
        <v>67</v>
      </c>
      <c r="Y150" s="325">
        <v>64</v>
      </c>
      <c r="Z150" s="324">
        <v>22</v>
      </c>
      <c r="AA150" s="325">
        <v>14.5</v>
      </c>
      <c r="AB150" s="324">
        <v>22</v>
      </c>
      <c r="AC150" s="325">
        <v>19.5</v>
      </c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162</v>
      </c>
      <c r="AO150" s="269">
        <f>P!AK152</f>
        <v>258.25988700564972</v>
      </c>
      <c r="AP150" s="427">
        <f t="shared" si="11"/>
        <v>32.990000000000236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0</v>
      </c>
      <c r="G151" s="262">
        <f t="shared" si="14"/>
        <v>0</v>
      </c>
      <c r="H151" s="295"/>
      <c r="I151" s="325"/>
      <c r="J151" s="324"/>
      <c r="K151" s="325"/>
      <c r="L151" s="324"/>
      <c r="M151" s="325"/>
      <c r="N151" s="324"/>
      <c r="O151" s="325"/>
      <c r="P151" s="324">
        <v>35</v>
      </c>
      <c r="Q151" s="325"/>
      <c r="R151" s="324"/>
      <c r="S151" s="325"/>
      <c r="T151" s="324"/>
      <c r="U151" s="325"/>
      <c r="V151" s="324"/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110.76923076923077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175.78320750786605</v>
      </c>
      <c r="E152" s="261">
        <v>2.2999999999999865</v>
      </c>
      <c r="F152" s="262">
        <f>P!AJ154</f>
        <v>41.7</v>
      </c>
      <c r="G152" s="262">
        <f t="shared" si="14"/>
        <v>43.999999999999986</v>
      </c>
      <c r="H152" s="295">
        <v>2.5</v>
      </c>
      <c r="I152" s="296">
        <v>2.6</v>
      </c>
      <c r="J152" s="324"/>
      <c r="K152" s="296"/>
      <c r="L152" s="324"/>
      <c r="M152" s="296"/>
      <c r="N152" s="324">
        <v>2.5</v>
      </c>
      <c r="O152" s="296">
        <v>2.7</v>
      </c>
      <c r="P152" s="324"/>
      <c r="Q152" s="296"/>
      <c r="R152" s="324">
        <v>3.5</v>
      </c>
      <c r="S152" s="296">
        <v>3.6</v>
      </c>
      <c r="T152" s="324">
        <v>3</v>
      </c>
      <c r="U152" s="296">
        <v>3.3</v>
      </c>
      <c r="V152" s="324">
        <v>3</v>
      </c>
      <c r="W152" s="296">
        <v>3.3</v>
      </c>
      <c r="X152" s="324">
        <v>10</v>
      </c>
      <c r="Y152" s="325">
        <v>9.5</v>
      </c>
      <c r="Z152" s="324">
        <v>6</v>
      </c>
      <c r="AA152" s="325">
        <v>6.4</v>
      </c>
      <c r="AB152" s="324">
        <v>10</v>
      </c>
      <c r="AC152" s="325">
        <v>10.4</v>
      </c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41.800000000000004</v>
      </c>
      <c r="AO152" s="270">
        <f>P!AK154</f>
        <v>175.49160671462829</v>
      </c>
      <c r="AP152" s="271">
        <f t="shared" si="11"/>
        <v>2.1999999999999815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393.27521511253997</v>
      </c>
      <c r="E153" s="261">
        <v>5.380000000000031</v>
      </c>
      <c r="F153" s="262">
        <f>P!AJ155</f>
        <v>59.8</v>
      </c>
      <c r="G153" s="262">
        <f t="shared" si="14"/>
        <v>65.180000000000035</v>
      </c>
      <c r="H153" s="295">
        <v>14</v>
      </c>
      <c r="I153" s="296">
        <v>12.2</v>
      </c>
      <c r="J153" s="324">
        <v>5</v>
      </c>
      <c r="K153" s="296">
        <v>3</v>
      </c>
      <c r="L153" s="324">
        <v>5</v>
      </c>
      <c r="M153" s="296">
        <v>3.2</v>
      </c>
      <c r="N153" s="324"/>
      <c r="O153" s="296"/>
      <c r="P153" s="324"/>
      <c r="Q153" s="296">
        <v>3</v>
      </c>
      <c r="R153" s="324"/>
      <c r="S153" s="296">
        <v>0.5</v>
      </c>
      <c r="T153" s="324">
        <v>15</v>
      </c>
      <c r="U153" s="296">
        <v>14.9</v>
      </c>
      <c r="V153" s="324">
        <v>19</v>
      </c>
      <c r="W153" s="296">
        <v>18.3</v>
      </c>
      <c r="X153" s="324">
        <v>5</v>
      </c>
      <c r="Y153" s="325">
        <v>3</v>
      </c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58.099999999999994</v>
      </c>
      <c r="AO153" s="270">
        <f>P!AK155</f>
        <v>366.38795986622074</v>
      </c>
      <c r="AP153" s="271">
        <f t="shared" si="11"/>
        <v>7.0800000000000409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356.00340136054416</v>
      </c>
      <c r="E154" s="261">
        <v>3.3999999999999986</v>
      </c>
      <c r="F154" s="262">
        <f>P!AJ156</f>
        <v>63.400000000000006</v>
      </c>
      <c r="G154" s="262">
        <f t="shared" si="14"/>
        <v>66.800000000000011</v>
      </c>
      <c r="H154" s="295"/>
      <c r="I154" s="325"/>
      <c r="J154" s="324"/>
      <c r="K154" s="325"/>
      <c r="L154" s="324"/>
      <c r="M154" s="325"/>
      <c r="N154" s="324">
        <v>5</v>
      </c>
      <c r="O154" s="325">
        <v>2.5</v>
      </c>
      <c r="P154" s="324"/>
      <c r="Q154" s="325"/>
      <c r="R154" s="324"/>
      <c r="S154" s="325"/>
      <c r="T154" s="324"/>
      <c r="U154" s="325"/>
      <c r="V154" s="324"/>
      <c r="W154" s="325"/>
      <c r="X154" s="324"/>
      <c r="Y154" s="325"/>
      <c r="Z154" s="324">
        <v>30</v>
      </c>
      <c r="AA154" s="325">
        <v>30</v>
      </c>
      <c r="AB154" s="324">
        <v>28</v>
      </c>
      <c r="AC154" s="325">
        <v>28</v>
      </c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60.5</v>
      </c>
      <c r="AO154" s="270">
        <f>P!AK156</f>
        <v>375.31545741324919</v>
      </c>
      <c r="AP154" s="271">
        <f t="shared" si="11"/>
        <v>6.3000000000000114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620</v>
      </c>
      <c r="E158" s="261">
        <v>0</v>
      </c>
      <c r="F158" s="262">
        <f>P!AJ160</f>
        <v>3</v>
      </c>
      <c r="G158" s="262">
        <f t="shared" si="14"/>
        <v>3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3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520</v>
      </c>
      <c r="E160" s="261">
        <v>0</v>
      </c>
      <c r="F160" s="262">
        <f>P!AJ162</f>
        <v>6</v>
      </c>
      <c r="G160" s="262">
        <f t="shared" si="14"/>
        <v>6</v>
      </c>
      <c r="H160" s="295"/>
      <c r="I160" s="325"/>
      <c r="J160" s="324"/>
      <c r="K160" s="325"/>
      <c r="L160" s="324"/>
      <c r="M160" s="325"/>
      <c r="N160" s="324">
        <v>3</v>
      </c>
      <c r="O160" s="325">
        <v>3</v>
      </c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>
        <v>3</v>
      </c>
      <c r="AA160" s="325">
        <v>3</v>
      </c>
      <c r="AB160" s="324">
        <v>3</v>
      </c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6</v>
      </c>
      <c r="AO160" s="270">
        <f>P!AK162</f>
        <v>377.5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660</v>
      </c>
      <c r="E161" s="261">
        <v>0</v>
      </c>
      <c r="F161" s="262">
        <f>P!AJ163</f>
        <v>2</v>
      </c>
      <c r="G161" s="262">
        <f t="shared" si="14"/>
        <v>2</v>
      </c>
      <c r="H161" s="295"/>
      <c r="I161" s="325"/>
      <c r="J161" s="324"/>
      <c r="K161" s="325"/>
      <c r="L161" s="324"/>
      <c r="M161" s="325"/>
      <c r="N161" s="324"/>
      <c r="O161" s="325"/>
      <c r="P161" s="324"/>
      <c r="Q161" s="325"/>
      <c r="R161" s="324"/>
      <c r="S161" s="325"/>
      <c r="T161" s="324">
        <v>2</v>
      </c>
      <c r="U161" s="325">
        <v>2</v>
      </c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2</v>
      </c>
      <c r="AO161" s="270">
        <f>P!AK163</f>
        <v>600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0</v>
      </c>
      <c r="G163" s="262">
        <f t="shared" si="14"/>
        <v>0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150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376.66666666666669</v>
      </c>
      <c r="E167" s="261">
        <v>0</v>
      </c>
      <c r="F167" s="262">
        <f>P!AJ169</f>
        <v>1</v>
      </c>
      <c r="G167" s="262">
        <f t="shared" si="14"/>
        <v>1</v>
      </c>
      <c r="H167" s="295"/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>
        <v>1</v>
      </c>
      <c r="AA167" s="325">
        <v>1</v>
      </c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1</v>
      </c>
      <c r="AO167" s="270">
        <f>P!AK169</f>
        <v>280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0</v>
      </c>
      <c r="G168" s="262">
        <f t="shared" si="14"/>
        <v>0</v>
      </c>
      <c r="H168" s="295"/>
      <c r="I168" s="325"/>
      <c r="J168" s="324"/>
      <c r="K168" s="325"/>
      <c r="L168" s="324"/>
      <c r="M168" s="325"/>
      <c r="N168" s="324"/>
      <c r="O168" s="325"/>
      <c r="P168" s="324">
        <v>8</v>
      </c>
      <c r="Q168" s="325"/>
      <c r="R168" s="324"/>
      <c r="S168" s="325"/>
      <c r="T168" s="324"/>
      <c r="U168" s="325"/>
      <c r="V168" s="324"/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795.6521739130435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440</v>
      </c>
      <c r="E169" s="261">
        <v>0</v>
      </c>
      <c r="F169" s="262">
        <f>P!AJ171</f>
        <v>10</v>
      </c>
      <c r="G169" s="262">
        <f t="shared" si="14"/>
        <v>10</v>
      </c>
      <c r="H169" s="295"/>
      <c r="I169" s="296"/>
      <c r="J169" s="324"/>
      <c r="K169" s="296"/>
      <c r="L169" s="324"/>
      <c r="M169" s="296"/>
      <c r="N169" s="324"/>
      <c r="O169" s="296"/>
      <c r="P169" s="324"/>
      <c r="Q169" s="296"/>
      <c r="R169" s="324">
        <v>10</v>
      </c>
      <c r="S169" s="296">
        <v>10</v>
      </c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10</v>
      </c>
      <c r="AO169" s="270">
        <f>P!AK171</f>
        <v>340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26.784313725490197</v>
      </c>
      <c r="E177" s="261">
        <v>0</v>
      </c>
      <c r="F177" s="262">
        <f>P!AJ179</f>
        <v>92</v>
      </c>
      <c r="G177" s="308">
        <f t="shared" si="14"/>
        <v>92</v>
      </c>
      <c r="H177" s="331">
        <v>7</v>
      </c>
      <c r="I177" s="336">
        <f>P!D179</f>
        <v>10</v>
      </c>
      <c r="J177" s="337"/>
      <c r="K177" s="336">
        <f>P!F179</f>
        <v>0</v>
      </c>
      <c r="L177" s="337">
        <v>3</v>
      </c>
      <c r="M177" s="336">
        <f>P!H179</f>
        <v>0</v>
      </c>
      <c r="N177" s="337">
        <v>2</v>
      </c>
      <c r="O177" s="336">
        <f>P!J179</f>
        <v>0</v>
      </c>
      <c r="P177" s="337">
        <v>2</v>
      </c>
      <c r="Q177" s="336">
        <f>P!L179</f>
        <v>2</v>
      </c>
      <c r="R177" s="337">
        <v>15</v>
      </c>
      <c r="S177" s="336">
        <f>P!N179</f>
        <v>15</v>
      </c>
      <c r="T177" s="337"/>
      <c r="U177" s="336">
        <f>P!P179</f>
        <v>12</v>
      </c>
      <c r="V177" s="337">
        <v>8</v>
      </c>
      <c r="W177" s="336">
        <f>P!R179</f>
        <v>8</v>
      </c>
      <c r="X177" s="337">
        <v>20</v>
      </c>
      <c r="Y177" s="336">
        <f>P!T179</f>
        <v>20</v>
      </c>
      <c r="Z177" s="337">
        <v>15</v>
      </c>
      <c r="AA177" s="336">
        <f>P!V179</f>
        <v>10</v>
      </c>
      <c r="AB177" s="337">
        <v>15</v>
      </c>
      <c r="AC177" s="336">
        <f>P!X179</f>
        <v>15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92</v>
      </c>
      <c r="AO177" s="344">
        <f>P!AK179</f>
        <v>31.065217391304348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31.731843575418996</v>
      </c>
      <c r="E178" s="261">
        <v>0</v>
      </c>
      <c r="F178" s="262">
        <f>P!AJ180</f>
        <v>131</v>
      </c>
      <c r="G178" s="308">
        <f t="shared" si="14"/>
        <v>131</v>
      </c>
      <c r="H178" s="331">
        <v>10</v>
      </c>
      <c r="I178" s="336">
        <f>P!D180</f>
        <v>15</v>
      </c>
      <c r="J178" s="337">
        <v>4</v>
      </c>
      <c r="K178" s="336">
        <f>P!F180</f>
        <v>4</v>
      </c>
      <c r="L178" s="337">
        <v>4</v>
      </c>
      <c r="M178" s="336">
        <f>P!H180</f>
        <v>4</v>
      </c>
      <c r="N178" s="337">
        <v>7</v>
      </c>
      <c r="O178" s="336">
        <f>P!J180</f>
        <v>7</v>
      </c>
      <c r="P178" s="337">
        <v>8</v>
      </c>
      <c r="Q178" s="336">
        <f>P!L180</f>
        <v>10</v>
      </c>
      <c r="R178" s="337">
        <v>10</v>
      </c>
      <c r="S178" s="336">
        <f>P!N180</f>
        <v>13</v>
      </c>
      <c r="T178" s="337">
        <v>8</v>
      </c>
      <c r="U178" s="336">
        <f>P!P180</f>
        <v>0</v>
      </c>
      <c r="V178" s="337">
        <v>13</v>
      </c>
      <c r="W178" s="336">
        <f>P!R180</f>
        <v>18</v>
      </c>
      <c r="X178" s="337">
        <v>20</v>
      </c>
      <c r="Y178" s="336">
        <f>P!T180</f>
        <v>35</v>
      </c>
      <c r="Z178" s="337">
        <v>15</v>
      </c>
      <c r="AA178" s="336">
        <f>P!V180</f>
        <v>10</v>
      </c>
      <c r="AB178" s="337">
        <v>15</v>
      </c>
      <c r="AC178" s="336">
        <f>P!X180</f>
        <v>15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131</v>
      </c>
      <c r="AO178" s="344">
        <f>P!AK180</f>
        <v>80.07633587786259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215.55555555555554</v>
      </c>
      <c r="E179" s="261">
        <v>0</v>
      </c>
      <c r="F179" s="262">
        <f>P!AJ181</f>
        <v>14.5</v>
      </c>
      <c r="G179" s="308">
        <f t="shared" si="14"/>
        <v>14.5</v>
      </c>
      <c r="H179" s="331">
        <v>1</v>
      </c>
      <c r="I179" s="336">
        <f>P!D181</f>
        <v>1</v>
      </c>
      <c r="J179" s="337">
        <v>0.5</v>
      </c>
      <c r="K179" s="336">
        <f>P!F181</f>
        <v>0.5</v>
      </c>
      <c r="L179" s="337">
        <v>0.5</v>
      </c>
      <c r="M179" s="336">
        <f>P!H181</f>
        <v>0.5</v>
      </c>
      <c r="N179" s="337">
        <v>0.5</v>
      </c>
      <c r="O179" s="336">
        <f>P!J181</f>
        <v>0.5</v>
      </c>
      <c r="P179" s="337">
        <v>0.5</v>
      </c>
      <c r="Q179" s="336">
        <f>P!L181</f>
        <v>0.5</v>
      </c>
      <c r="R179" s="337">
        <v>1.5</v>
      </c>
      <c r="S179" s="336">
        <f>P!N181</f>
        <v>1.5</v>
      </c>
      <c r="T179" s="337">
        <v>1</v>
      </c>
      <c r="U179" s="336">
        <f>P!P181</f>
        <v>1</v>
      </c>
      <c r="V179" s="337">
        <v>1.5</v>
      </c>
      <c r="W179" s="336">
        <f>P!R181</f>
        <v>1.5</v>
      </c>
      <c r="X179" s="337">
        <v>3</v>
      </c>
      <c r="Y179" s="336">
        <f>P!T181</f>
        <v>3</v>
      </c>
      <c r="Z179" s="337">
        <v>3</v>
      </c>
      <c r="AA179" s="336">
        <f>P!V181</f>
        <v>1.5</v>
      </c>
      <c r="AB179" s="337">
        <v>3</v>
      </c>
      <c r="AC179" s="336">
        <f>P!X181</f>
        <v>3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14.5</v>
      </c>
      <c r="AO179" s="344">
        <f>P!AK181</f>
        <v>204.13793103448276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203.33333333333334</v>
      </c>
      <c r="E180" s="261">
        <v>0</v>
      </c>
      <c r="F180" s="262">
        <f>P!AJ182</f>
        <v>11</v>
      </c>
      <c r="G180" s="308">
        <f t="shared" si="14"/>
        <v>11</v>
      </c>
      <c r="H180" s="331">
        <v>1</v>
      </c>
      <c r="I180" s="336">
        <f>P!D182</f>
        <v>1</v>
      </c>
      <c r="J180" s="337">
        <v>0.5</v>
      </c>
      <c r="K180" s="336">
        <f>P!F182</f>
        <v>0.5</v>
      </c>
      <c r="L180" s="337">
        <v>0.5</v>
      </c>
      <c r="M180" s="336">
        <f>P!H182</f>
        <v>0.5</v>
      </c>
      <c r="N180" s="337">
        <v>0.5</v>
      </c>
      <c r="O180" s="336">
        <f>P!J182</f>
        <v>0.5</v>
      </c>
      <c r="P180" s="337">
        <v>0.5</v>
      </c>
      <c r="Q180" s="336">
        <f>P!L182</f>
        <v>0.5</v>
      </c>
      <c r="R180" s="337">
        <v>1</v>
      </c>
      <c r="S180" s="336">
        <f>P!N182</f>
        <v>1</v>
      </c>
      <c r="T180" s="337">
        <v>1</v>
      </c>
      <c r="U180" s="336">
        <f>P!P182</f>
        <v>1</v>
      </c>
      <c r="V180" s="337">
        <v>1</v>
      </c>
      <c r="W180" s="336">
        <f>P!R182</f>
        <v>1</v>
      </c>
      <c r="X180" s="337">
        <v>2</v>
      </c>
      <c r="Y180" s="336">
        <f>P!T182</f>
        <v>2</v>
      </c>
      <c r="Z180" s="337">
        <v>2</v>
      </c>
      <c r="AA180" s="336">
        <f>P!V182</f>
        <v>1</v>
      </c>
      <c r="AB180" s="337">
        <v>2</v>
      </c>
      <c r="AC180" s="336">
        <f>P!X182</f>
        <v>2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11</v>
      </c>
      <c r="AO180" s="344">
        <f>P!AK182</f>
        <v>179.09090909090909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199.47826086956522</v>
      </c>
      <c r="E181" s="261">
        <v>0</v>
      </c>
      <c r="F181" s="262">
        <f>P!AJ183</f>
        <v>19.5</v>
      </c>
      <c r="G181" s="308">
        <f t="shared" si="14"/>
        <v>19.5</v>
      </c>
      <c r="H181" s="331">
        <v>2</v>
      </c>
      <c r="I181" s="336">
        <f>P!D183</f>
        <v>2</v>
      </c>
      <c r="J181" s="337">
        <v>0.5</v>
      </c>
      <c r="K181" s="336">
        <f>P!F183</f>
        <v>0.5</v>
      </c>
      <c r="L181" s="337">
        <v>0.5</v>
      </c>
      <c r="M181" s="336">
        <f>P!H183</f>
        <v>0.5</v>
      </c>
      <c r="N181" s="337">
        <v>1</v>
      </c>
      <c r="O181" s="336">
        <f>P!J183</f>
        <v>1</v>
      </c>
      <c r="P181" s="337">
        <v>1</v>
      </c>
      <c r="Q181" s="336">
        <f>P!L183</f>
        <v>1</v>
      </c>
      <c r="R181" s="337">
        <v>2</v>
      </c>
      <c r="S181" s="336">
        <f>P!N183</f>
        <v>2</v>
      </c>
      <c r="T181" s="337">
        <v>2</v>
      </c>
      <c r="U181" s="336">
        <f>P!P183</f>
        <v>2</v>
      </c>
      <c r="V181" s="337">
        <v>2</v>
      </c>
      <c r="W181" s="336">
        <f>P!R183</f>
        <v>2</v>
      </c>
      <c r="X181" s="337">
        <v>3</v>
      </c>
      <c r="Y181" s="336">
        <f>P!T183</f>
        <v>3.5</v>
      </c>
      <c r="Z181" s="337">
        <v>3</v>
      </c>
      <c r="AA181" s="336">
        <f>P!V183</f>
        <v>2</v>
      </c>
      <c r="AB181" s="337">
        <v>3</v>
      </c>
      <c r="AC181" s="336">
        <f>P!X183</f>
        <v>3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19.5</v>
      </c>
      <c r="AO181" s="344">
        <f>P!AK183</f>
        <v>164.46153846153845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5.1492537313432836</v>
      </c>
      <c r="E182" s="261">
        <v>0</v>
      </c>
      <c r="F182" s="262">
        <f>P!AJ184</f>
        <v>328</v>
      </c>
      <c r="G182" s="308">
        <f t="shared" si="14"/>
        <v>328</v>
      </c>
      <c r="H182" s="331">
        <v>32</v>
      </c>
      <c r="I182" s="336">
        <f>P!D184</f>
        <v>32</v>
      </c>
      <c r="J182" s="337">
        <v>8</v>
      </c>
      <c r="K182" s="336">
        <f>P!F184</f>
        <v>8</v>
      </c>
      <c r="L182" s="337">
        <v>8</v>
      </c>
      <c r="M182" s="336">
        <f>P!H184</f>
        <v>8</v>
      </c>
      <c r="N182" s="337">
        <v>20</v>
      </c>
      <c r="O182" s="336">
        <f>P!J184</f>
        <v>20</v>
      </c>
      <c r="P182" s="337">
        <v>24</v>
      </c>
      <c r="Q182" s="336">
        <f>P!L184</f>
        <v>24</v>
      </c>
      <c r="R182" s="337">
        <v>32</v>
      </c>
      <c r="S182" s="336">
        <f>P!N184</f>
        <v>32</v>
      </c>
      <c r="T182" s="337">
        <v>32</v>
      </c>
      <c r="U182" s="336">
        <f>P!P184</f>
        <v>32</v>
      </c>
      <c r="V182" s="337">
        <v>32</v>
      </c>
      <c r="W182" s="336">
        <f>P!R184</f>
        <v>32</v>
      </c>
      <c r="X182" s="337">
        <v>50</v>
      </c>
      <c r="Y182" s="336">
        <f>P!T184</f>
        <v>50</v>
      </c>
      <c r="Z182" s="337">
        <v>60</v>
      </c>
      <c r="AA182" s="336">
        <f>P!V184</f>
        <v>30</v>
      </c>
      <c r="AB182" s="337">
        <v>60</v>
      </c>
      <c r="AC182" s="336">
        <f>P!X184</f>
        <v>60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328</v>
      </c>
      <c r="AO182" s="344">
        <f>P!AK184</f>
        <v>6.7804878048780486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61.30952380952381</v>
      </c>
      <c r="E183" s="261">
        <v>0</v>
      </c>
      <c r="F183" s="262">
        <f>P!AJ185</f>
        <v>63</v>
      </c>
      <c r="G183" s="308">
        <f t="shared" si="14"/>
        <v>63</v>
      </c>
      <c r="H183" s="331">
        <v>5</v>
      </c>
      <c r="I183" s="336">
        <f>P!D185</f>
        <v>5</v>
      </c>
      <c r="J183" s="337">
        <v>2</v>
      </c>
      <c r="K183" s="336">
        <f>P!F185</f>
        <v>2</v>
      </c>
      <c r="L183" s="337">
        <v>2</v>
      </c>
      <c r="M183" s="336">
        <f>P!H185</f>
        <v>2</v>
      </c>
      <c r="N183" s="337">
        <v>4</v>
      </c>
      <c r="O183" s="336">
        <f>P!J185</f>
        <v>4</v>
      </c>
      <c r="P183" s="337">
        <v>5</v>
      </c>
      <c r="Q183" s="336">
        <f>P!L185</f>
        <v>5</v>
      </c>
      <c r="R183" s="337">
        <v>5</v>
      </c>
      <c r="S183" s="336">
        <f>P!N185</f>
        <v>5</v>
      </c>
      <c r="T183" s="337">
        <v>5</v>
      </c>
      <c r="U183" s="336">
        <f>P!P185</f>
        <v>0</v>
      </c>
      <c r="V183" s="337">
        <v>5</v>
      </c>
      <c r="W183" s="336">
        <f>P!R185</f>
        <v>5</v>
      </c>
      <c r="X183" s="337">
        <v>15</v>
      </c>
      <c r="Y183" s="336">
        <f>P!T185</f>
        <v>15</v>
      </c>
      <c r="Z183" s="337">
        <v>10</v>
      </c>
      <c r="AA183" s="336">
        <f>P!V185</f>
        <v>10</v>
      </c>
      <c r="AB183" s="337">
        <v>10</v>
      </c>
      <c r="AC183" s="336">
        <f>P!X185</f>
        <v>10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63</v>
      </c>
      <c r="AO183" s="344">
        <f>P!AK185</f>
        <v>58.253968253968253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76.15384615384616</v>
      </c>
      <c r="E184" s="261">
        <v>0</v>
      </c>
      <c r="F184" s="262">
        <f>P!AJ186</f>
        <v>29.5</v>
      </c>
      <c r="G184" s="308">
        <f t="shared" si="14"/>
        <v>29.5</v>
      </c>
      <c r="H184" s="331">
        <v>2</v>
      </c>
      <c r="I184" s="336">
        <f>P!D186</f>
        <v>2</v>
      </c>
      <c r="J184" s="337">
        <v>1</v>
      </c>
      <c r="K184" s="336">
        <f>P!F186</f>
        <v>1</v>
      </c>
      <c r="L184" s="337">
        <v>1</v>
      </c>
      <c r="M184" s="336">
        <f>P!H186</f>
        <v>1</v>
      </c>
      <c r="N184" s="337">
        <v>1</v>
      </c>
      <c r="O184" s="336">
        <f>P!J186</f>
        <v>2</v>
      </c>
      <c r="P184" s="337">
        <v>1</v>
      </c>
      <c r="Q184" s="336">
        <f>P!L186</f>
        <v>1</v>
      </c>
      <c r="R184" s="337">
        <v>2</v>
      </c>
      <c r="S184" s="336">
        <f>P!N186</f>
        <v>2</v>
      </c>
      <c r="T184" s="337">
        <v>2.5</v>
      </c>
      <c r="U184" s="336">
        <f>P!P186</f>
        <v>2.5</v>
      </c>
      <c r="V184" s="337">
        <v>3</v>
      </c>
      <c r="W184" s="336">
        <f>P!R186</f>
        <v>3</v>
      </c>
      <c r="X184" s="337">
        <v>5</v>
      </c>
      <c r="Y184" s="336">
        <f>P!T186</f>
        <v>7</v>
      </c>
      <c r="Z184" s="337">
        <v>5</v>
      </c>
      <c r="AA184" s="336">
        <f>P!V186</f>
        <v>3</v>
      </c>
      <c r="AB184" s="337">
        <v>5</v>
      </c>
      <c r="AC184" s="336">
        <f>P!X186</f>
        <v>5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29.5</v>
      </c>
      <c r="AO184" s="344">
        <f>P!AK186</f>
        <v>93.050847457627114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74.5</v>
      </c>
      <c r="E185" s="261">
        <v>0</v>
      </c>
      <c r="F185" s="262">
        <f>P!AJ187</f>
        <v>10.5</v>
      </c>
      <c r="G185" s="308">
        <f t="shared" si="14"/>
        <v>10.5</v>
      </c>
      <c r="H185" s="331"/>
      <c r="I185" s="336">
        <f>P!D187</f>
        <v>0</v>
      </c>
      <c r="J185" s="337">
        <v>2</v>
      </c>
      <c r="K185" s="336">
        <f>P!F187</f>
        <v>0</v>
      </c>
      <c r="L185" s="337"/>
      <c r="M185" s="336">
        <f>P!H187</f>
        <v>0</v>
      </c>
      <c r="N185" s="337"/>
      <c r="O185" s="336">
        <f>P!J187</f>
        <v>0</v>
      </c>
      <c r="P185" s="337">
        <v>0.5</v>
      </c>
      <c r="Q185" s="336">
        <f>P!L187</f>
        <v>0.5</v>
      </c>
      <c r="R185" s="337"/>
      <c r="S185" s="336">
        <f>P!N187</f>
        <v>0</v>
      </c>
      <c r="T185" s="337">
        <v>5</v>
      </c>
      <c r="U185" s="336">
        <f>P!P187</f>
        <v>5</v>
      </c>
      <c r="V185" s="337"/>
      <c r="W185" s="336">
        <f>P!R187</f>
        <v>0</v>
      </c>
      <c r="X185" s="337">
        <v>5</v>
      </c>
      <c r="Y185" s="336">
        <f>P!T187</f>
        <v>5</v>
      </c>
      <c r="Z185" s="337"/>
      <c r="AA185" s="336">
        <f>P!V187</f>
        <v>0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10.5</v>
      </c>
      <c r="AO185" s="344">
        <f>P!AK187</f>
        <v>81.904761904761898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0</v>
      </c>
      <c r="G186" s="308">
        <f t="shared" si="14"/>
        <v>0</v>
      </c>
      <c r="H186" s="331"/>
      <c r="I186" s="336">
        <f>P!D188</f>
        <v>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0</v>
      </c>
      <c r="AO186" s="344">
        <f>P!AK188</f>
        <v>135.60606060606059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60</v>
      </c>
      <c r="E187" s="261">
        <v>0</v>
      </c>
      <c r="F187" s="262">
        <f>P!AJ189</f>
        <v>31</v>
      </c>
      <c r="G187" s="308">
        <f t="shared" si="14"/>
        <v>31</v>
      </c>
      <c r="H187" s="331"/>
      <c r="I187" s="336">
        <f>P!D189</f>
        <v>0</v>
      </c>
      <c r="J187" s="337"/>
      <c r="K187" s="336">
        <f>P!F189</f>
        <v>0</v>
      </c>
      <c r="L187" s="337">
        <v>6</v>
      </c>
      <c r="M187" s="336">
        <f>P!H189</f>
        <v>6</v>
      </c>
      <c r="N187" s="337"/>
      <c r="O187" s="336">
        <f>P!J189</f>
        <v>0</v>
      </c>
      <c r="P187" s="337"/>
      <c r="Q187" s="336">
        <f>P!L189</f>
        <v>0</v>
      </c>
      <c r="R187" s="337">
        <v>25</v>
      </c>
      <c r="S187" s="336">
        <f>P!N189</f>
        <v>25</v>
      </c>
      <c r="T187" s="337"/>
      <c r="U187" s="336">
        <f>P!P189</f>
        <v>0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0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31</v>
      </c>
      <c r="AO187" s="344">
        <f>P!AK189</f>
        <v>55.967741935483872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57</v>
      </c>
      <c r="G188" s="308">
        <f t="shared" si="14"/>
        <v>57</v>
      </c>
      <c r="H188" s="331"/>
      <c r="I188" s="336">
        <f>P!D190</f>
        <v>0</v>
      </c>
      <c r="J188" s="337">
        <v>32</v>
      </c>
      <c r="K188" s="336">
        <f>P!F190</f>
        <v>32</v>
      </c>
      <c r="L188" s="337"/>
      <c r="M188" s="336">
        <f>P!H190</f>
        <v>0</v>
      </c>
      <c r="N188" s="337"/>
      <c r="O188" s="336">
        <f>P!J190</f>
        <v>0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>
        <v>25</v>
      </c>
      <c r="Y188" s="336">
        <f>P!T190</f>
        <v>25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57</v>
      </c>
      <c r="AO188" s="344">
        <f>P!AK190</f>
        <v>6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8">
        <f t="shared" si="14"/>
        <v>0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0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0</v>
      </c>
      <c r="AO189" s="344">
        <f>P!AK191</f>
        <v>60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15</v>
      </c>
      <c r="E190" s="261">
        <v>0</v>
      </c>
      <c r="F190" s="262">
        <f>P!AJ192</f>
        <v>50</v>
      </c>
      <c r="G190" s="308">
        <f t="shared" si="14"/>
        <v>50</v>
      </c>
      <c r="H190" s="331"/>
      <c r="I190" s="336">
        <f>P!D192</f>
        <v>0</v>
      </c>
      <c r="J190" s="337">
        <v>10</v>
      </c>
      <c r="K190" s="336">
        <f>P!F192</f>
        <v>10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/>
      <c r="S190" s="336">
        <f>P!N192</f>
        <v>0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40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50</v>
      </c>
      <c r="AO190" s="344">
        <f>P!AK192</f>
        <v>32.5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29.444444444444443</v>
      </c>
      <c r="E191" s="261">
        <v>0</v>
      </c>
      <c r="F191" s="262">
        <f>P!AJ193</f>
        <v>10</v>
      </c>
      <c r="G191" s="308">
        <f t="shared" si="14"/>
        <v>10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>
        <v>10</v>
      </c>
      <c r="O191" s="336">
        <f>P!J193</f>
        <v>10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10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47.5</v>
      </c>
      <c r="E193" s="261">
        <v>0</v>
      </c>
      <c r="F193" s="262">
        <f>P!AJ195</f>
        <v>24</v>
      </c>
      <c r="G193" s="308">
        <f t="shared" si="14"/>
        <v>24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/>
      <c r="Q193" s="336">
        <f>P!L195</f>
        <v>0</v>
      </c>
      <c r="R193" s="337">
        <v>8</v>
      </c>
      <c r="S193" s="336">
        <f>P!N195</f>
        <v>8</v>
      </c>
      <c r="T193" s="337"/>
      <c r="U193" s="336">
        <f>P!P195</f>
        <v>0</v>
      </c>
      <c r="V193" s="337"/>
      <c r="W193" s="336">
        <f>P!R195</f>
        <v>0</v>
      </c>
      <c r="X193" s="337">
        <v>8</v>
      </c>
      <c r="Y193" s="336">
        <f>P!T195</f>
        <v>8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24</v>
      </c>
      <c r="AO193" s="344">
        <f>P!AK195</f>
        <v>45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44.223776223776227</v>
      </c>
      <c r="E194" s="261">
        <v>0</v>
      </c>
      <c r="F194" s="262">
        <f>P!AJ196</f>
        <v>81.099999999999994</v>
      </c>
      <c r="G194" s="308">
        <f t="shared" si="14"/>
        <v>81.099999999999994</v>
      </c>
      <c r="H194" s="331">
        <v>7</v>
      </c>
      <c r="I194" s="336">
        <f>P!D196</f>
        <v>7</v>
      </c>
      <c r="J194" s="337"/>
      <c r="K194" s="336">
        <f>P!F196</f>
        <v>0</v>
      </c>
      <c r="L194" s="337"/>
      <c r="M194" s="336">
        <f>P!H196</f>
        <v>0</v>
      </c>
      <c r="N194" s="337">
        <v>15</v>
      </c>
      <c r="O194" s="336">
        <f>P!J196</f>
        <v>16.5</v>
      </c>
      <c r="P194" s="337">
        <v>3</v>
      </c>
      <c r="Q194" s="336">
        <f>P!L196</f>
        <v>3.3</v>
      </c>
      <c r="R194" s="337"/>
      <c r="S194" s="336">
        <f>P!N196</f>
        <v>0</v>
      </c>
      <c r="T194" s="337">
        <v>24</v>
      </c>
      <c r="U194" s="336">
        <f>P!P196</f>
        <v>5.3</v>
      </c>
      <c r="V194" s="337">
        <v>10</v>
      </c>
      <c r="W194" s="336">
        <f>P!R196</f>
        <v>9</v>
      </c>
      <c r="X194" s="337">
        <v>12</v>
      </c>
      <c r="Y194" s="336">
        <f>P!T196</f>
        <v>12</v>
      </c>
      <c r="Z194" s="337">
        <v>20</v>
      </c>
      <c r="AA194" s="336">
        <f>P!V196</f>
        <v>8</v>
      </c>
      <c r="AB194" s="337">
        <v>20</v>
      </c>
      <c r="AC194" s="336">
        <f>P!X196</f>
        <v>20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81.099999999999994</v>
      </c>
      <c r="AO194" s="344">
        <f>P!AK196</f>
        <v>49.013563501849575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28.70967741935484</v>
      </c>
      <c r="E195" s="261">
        <v>0</v>
      </c>
      <c r="F195" s="262">
        <f>P!AJ197</f>
        <v>79.3</v>
      </c>
      <c r="G195" s="308">
        <f t="shared" si="14"/>
        <v>79.3</v>
      </c>
      <c r="H195" s="331">
        <v>12</v>
      </c>
      <c r="I195" s="336">
        <f>P!D197</f>
        <v>12</v>
      </c>
      <c r="J195" s="337"/>
      <c r="K195" s="336">
        <f>P!F197</f>
        <v>0</v>
      </c>
      <c r="L195" s="337"/>
      <c r="M195" s="336">
        <f>P!H197</f>
        <v>0</v>
      </c>
      <c r="N195" s="337"/>
      <c r="O195" s="336">
        <f>P!J197</f>
        <v>1.3</v>
      </c>
      <c r="P195" s="337"/>
      <c r="Q195" s="336">
        <f>P!L197</f>
        <v>0</v>
      </c>
      <c r="R195" s="337">
        <v>3</v>
      </c>
      <c r="S195" s="336">
        <f>P!N197</f>
        <v>3</v>
      </c>
      <c r="T195" s="337">
        <v>3</v>
      </c>
      <c r="U195" s="336">
        <f>P!P197</f>
        <v>3</v>
      </c>
      <c r="V195" s="337">
        <v>10</v>
      </c>
      <c r="W195" s="336">
        <f>P!R197</f>
        <v>10</v>
      </c>
      <c r="X195" s="337">
        <v>20</v>
      </c>
      <c r="Y195" s="336">
        <f>P!T197</f>
        <v>20</v>
      </c>
      <c r="Z195" s="337">
        <v>20</v>
      </c>
      <c r="AA195" s="336">
        <f>P!V197</f>
        <v>10</v>
      </c>
      <c r="AB195" s="337">
        <v>20</v>
      </c>
      <c r="AC195" s="336">
        <f>P!X197</f>
        <v>20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79.3</v>
      </c>
      <c r="AO195" s="344">
        <f>P!AK197</f>
        <v>20.996216897856243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167.27272727272728</v>
      </c>
      <c r="E197" s="261">
        <v>0</v>
      </c>
      <c r="F197" s="262">
        <f>P!AJ199</f>
        <v>18</v>
      </c>
      <c r="G197" s="308">
        <f t="shared" ref="G197:G252" si="18">E197+F197</f>
        <v>18</v>
      </c>
      <c r="H197" s="331">
        <v>1</v>
      </c>
      <c r="I197" s="336">
        <f>P!D199</f>
        <v>1</v>
      </c>
      <c r="J197" s="337">
        <v>0.5</v>
      </c>
      <c r="K197" s="336">
        <f>P!F199</f>
        <v>0.5</v>
      </c>
      <c r="L197" s="337">
        <v>0.5</v>
      </c>
      <c r="M197" s="336">
        <f>P!H199</f>
        <v>0.5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2</v>
      </c>
      <c r="S197" s="336">
        <f>P!N199</f>
        <v>2</v>
      </c>
      <c r="T197" s="337">
        <v>2</v>
      </c>
      <c r="U197" s="336">
        <f>P!P199</f>
        <v>2</v>
      </c>
      <c r="V197" s="337">
        <v>1</v>
      </c>
      <c r="W197" s="336">
        <f>P!R199</f>
        <v>1</v>
      </c>
      <c r="X197" s="337">
        <v>2</v>
      </c>
      <c r="Y197" s="336">
        <f>P!T199</f>
        <v>2</v>
      </c>
      <c r="Z197" s="337">
        <v>3</v>
      </c>
      <c r="AA197" s="336">
        <f>P!V199</f>
        <v>3</v>
      </c>
      <c r="AB197" s="337">
        <v>3</v>
      </c>
      <c r="AC197" s="336">
        <f>P!X199</f>
        <v>3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18</v>
      </c>
      <c r="AO197" s="344">
        <f>P!AK199</f>
        <v>154.44444444444446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182.30769230769232</v>
      </c>
      <c r="E198" s="261">
        <v>0</v>
      </c>
      <c r="F198" s="262">
        <f>P!AJ200</f>
        <v>8.6999999999999993</v>
      </c>
      <c r="G198" s="308">
        <f t="shared" si="18"/>
        <v>8.6999999999999993</v>
      </c>
      <c r="H198" s="331">
        <v>0.5</v>
      </c>
      <c r="I198" s="336">
        <f>P!D200</f>
        <v>0.5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0.5</v>
      </c>
      <c r="O198" s="336">
        <f>P!J200</f>
        <v>0.5</v>
      </c>
      <c r="P198" s="337">
        <v>0.5</v>
      </c>
      <c r="Q198" s="336">
        <f>P!L200</f>
        <v>0.5</v>
      </c>
      <c r="R198" s="337">
        <v>0.5</v>
      </c>
      <c r="S198" s="336">
        <f>P!N200</f>
        <v>1</v>
      </c>
      <c r="T198" s="337">
        <v>0.5</v>
      </c>
      <c r="U198" s="336">
        <f>P!P200</f>
        <v>0.7</v>
      </c>
      <c r="V198" s="337">
        <v>0.5</v>
      </c>
      <c r="W198" s="336">
        <f>P!R200</f>
        <v>0.5</v>
      </c>
      <c r="X198" s="337">
        <v>2</v>
      </c>
      <c r="Y198" s="336">
        <f>P!T200</f>
        <v>2</v>
      </c>
      <c r="Z198" s="337">
        <v>1</v>
      </c>
      <c r="AA198" s="336">
        <f>P!V200</f>
        <v>1</v>
      </c>
      <c r="AB198" s="337">
        <v>1</v>
      </c>
      <c r="AC198" s="336">
        <f>P!X200</f>
        <v>1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8.6999999999999993</v>
      </c>
      <c r="AO198" s="344">
        <f>P!AK200</f>
        <v>142.52873563218392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250</v>
      </c>
      <c r="E199" s="261">
        <v>0</v>
      </c>
      <c r="F199" s="262">
        <f>P!AJ201</f>
        <v>0.7</v>
      </c>
      <c r="G199" s="308">
        <f t="shared" si="18"/>
        <v>0.7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>
        <v>0.7</v>
      </c>
      <c r="Y199" s="336">
        <f>P!T201</f>
        <v>0.7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0.7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71.764705882352942</v>
      </c>
      <c r="E203" s="261">
        <v>0</v>
      </c>
      <c r="F203" s="262">
        <f>P!AJ205</f>
        <v>21</v>
      </c>
      <c r="G203" s="308">
        <f t="shared" si="18"/>
        <v>21</v>
      </c>
      <c r="H203" s="331">
        <v>5</v>
      </c>
      <c r="I203" s="336">
        <f>P!D205</f>
        <v>5</v>
      </c>
      <c r="J203" s="337"/>
      <c r="K203" s="336">
        <f>P!F205</f>
        <v>2</v>
      </c>
      <c r="L203" s="337"/>
      <c r="M203" s="336">
        <f>P!H205</f>
        <v>0</v>
      </c>
      <c r="N203" s="337">
        <v>3</v>
      </c>
      <c r="O203" s="336">
        <f>P!J205</f>
        <v>3</v>
      </c>
      <c r="P203" s="337"/>
      <c r="Q203" s="336">
        <f>P!L205</f>
        <v>5</v>
      </c>
      <c r="R203" s="337"/>
      <c r="S203" s="336">
        <f>P!N205</f>
        <v>0</v>
      </c>
      <c r="T203" s="337"/>
      <c r="U203" s="336">
        <f>P!P205</f>
        <v>0</v>
      </c>
      <c r="V203" s="337"/>
      <c r="W203" s="336">
        <f>P!R205</f>
        <v>0</v>
      </c>
      <c r="X203" s="337"/>
      <c r="Y203" s="336">
        <f>P!T205</f>
        <v>0</v>
      </c>
      <c r="Z203" s="337">
        <v>3</v>
      </c>
      <c r="AA203" s="336">
        <f>P!V205</f>
        <v>3</v>
      </c>
      <c r="AB203" s="337">
        <v>3</v>
      </c>
      <c r="AC203" s="336">
        <f>P!X205</f>
        <v>3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21</v>
      </c>
      <c r="AO203" s="344">
        <f>P!AK205</f>
        <v>62.142857142857146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25</v>
      </c>
      <c r="E205" s="261">
        <v>0</v>
      </c>
      <c r="F205" s="262">
        <f>P!AJ207</f>
        <v>8</v>
      </c>
      <c r="G205" s="308">
        <f t="shared" si="18"/>
        <v>8</v>
      </c>
      <c r="H205" s="331"/>
      <c r="I205" s="336">
        <f>P!D207</f>
        <v>0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>
        <v>2</v>
      </c>
      <c r="Q205" s="336">
        <f>P!L207</f>
        <v>2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>
        <v>6</v>
      </c>
      <c r="Y205" s="336">
        <f>P!T207</f>
        <v>6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36.5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64.117647058823536</v>
      </c>
      <c r="E206" s="261">
        <v>0</v>
      </c>
      <c r="F206" s="262">
        <f>P!AJ208</f>
        <v>88</v>
      </c>
      <c r="G206" s="308">
        <f t="shared" si="18"/>
        <v>88</v>
      </c>
      <c r="H206" s="331">
        <v>8</v>
      </c>
      <c r="I206" s="336">
        <f>P!D208</f>
        <v>8</v>
      </c>
      <c r="J206" s="337"/>
      <c r="K206" s="336">
        <f>P!F208</f>
        <v>0</v>
      </c>
      <c r="L206" s="337">
        <v>5</v>
      </c>
      <c r="M206" s="336">
        <f>P!H208</f>
        <v>5</v>
      </c>
      <c r="N206" s="337"/>
      <c r="O206" s="336">
        <f>P!J208</f>
        <v>1</v>
      </c>
      <c r="P206" s="337">
        <v>20</v>
      </c>
      <c r="Q206" s="336">
        <f>P!L208</f>
        <v>20</v>
      </c>
      <c r="R206" s="337"/>
      <c r="S206" s="336">
        <f>P!N208</f>
        <v>0</v>
      </c>
      <c r="T206" s="337"/>
      <c r="U206" s="336">
        <f>P!P208</f>
        <v>0</v>
      </c>
      <c r="V206" s="337">
        <v>7</v>
      </c>
      <c r="W206" s="336">
        <f>P!R208</f>
        <v>7</v>
      </c>
      <c r="X206" s="337">
        <v>15</v>
      </c>
      <c r="Y206" s="336">
        <f>P!T208</f>
        <v>15</v>
      </c>
      <c r="Z206" s="337">
        <v>20</v>
      </c>
      <c r="AA206" s="336">
        <f>P!V208</f>
        <v>12</v>
      </c>
      <c r="AB206" s="337">
        <v>20</v>
      </c>
      <c r="AC206" s="336">
        <f>P!X208</f>
        <v>20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88</v>
      </c>
      <c r="AO206" s="344">
        <f>P!AK208</f>
        <v>60.170454545454547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83.05263157894737</v>
      </c>
      <c r="E207" s="261">
        <v>0</v>
      </c>
      <c r="F207" s="262">
        <f>P!AJ209</f>
        <v>5</v>
      </c>
      <c r="G207" s="308">
        <f t="shared" si="18"/>
        <v>5</v>
      </c>
      <c r="H207" s="331"/>
      <c r="I207" s="336">
        <f>P!D209</f>
        <v>0</v>
      </c>
      <c r="J207" s="337"/>
      <c r="K207" s="336">
        <f>P!F209</f>
        <v>0</v>
      </c>
      <c r="L207" s="337"/>
      <c r="M207" s="336">
        <f>P!H209</f>
        <v>0</v>
      </c>
      <c r="N207" s="337"/>
      <c r="O207" s="336">
        <f>P!J209</f>
        <v>0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5</v>
      </c>
      <c r="W207" s="336">
        <f>P!R209</f>
        <v>5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</v>
      </c>
      <c r="AO207" s="344">
        <f>P!AK209</f>
        <v>70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80</v>
      </c>
      <c r="E209" s="261">
        <v>0</v>
      </c>
      <c r="F209" s="262">
        <f>P!AJ211</f>
        <v>11</v>
      </c>
      <c r="G209" s="308">
        <f t="shared" si="18"/>
        <v>11</v>
      </c>
      <c r="H209" s="331"/>
      <c r="I209" s="336">
        <f>P!D211</f>
        <v>0</v>
      </c>
      <c r="J209" s="337"/>
      <c r="K209" s="336">
        <f>P!F211</f>
        <v>0</v>
      </c>
      <c r="L209" s="337">
        <v>3</v>
      </c>
      <c r="M209" s="336">
        <f>P!H211</f>
        <v>3</v>
      </c>
      <c r="N209" s="337"/>
      <c r="O209" s="336">
        <f>P!J211</f>
        <v>0</v>
      </c>
      <c r="P209" s="337"/>
      <c r="Q209" s="336">
        <f>P!L211</f>
        <v>0</v>
      </c>
      <c r="R209" s="337">
        <v>5</v>
      </c>
      <c r="S209" s="336">
        <f>P!N211</f>
        <v>5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0</v>
      </c>
      <c r="Z209" s="337"/>
      <c r="AA209" s="336">
        <f>P!V211</f>
        <v>3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11</v>
      </c>
      <c r="AO209" s="344">
        <f>P!AK211</f>
        <v>42.727272727272727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/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50.333333333333336</v>
      </c>
      <c r="E211" s="261">
        <v>0</v>
      </c>
      <c r="F211" s="262">
        <f>P!AJ213</f>
        <v>5</v>
      </c>
      <c r="G211" s="308">
        <f t="shared" si="18"/>
        <v>5</v>
      </c>
      <c r="H211" s="331"/>
      <c r="I211" s="336">
        <f>P!D213</f>
        <v>0</v>
      </c>
      <c r="J211" s="337"/>
      <c r="K211" s="336">
        <f>P!F213</f>
        <v>0</v>
      </c>
      <c r="L211" s="337"/>
      <c r="M211" s="336">
        <f>P!H213</f>
        <v>0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>
        <v>5</v>
      </c>
      <c r="U211" s="336">
        <f>P!P213</f>
        <v>5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5</v>
      </c>
      <c r="AO211" s="344">
        <f>P!AK213</f>
        <v>60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0</v>
      </c>
      <c r="G214" s="262">
        <f t="shared" si="18"/>
        <v>0</v>
      </c>
      <c r="H214" s="295">
        <v>5</v>
      </c>
      <c r="I214" s="325"/>
      <c r="J214" s="324"/>
      <c r="K214" s="325"/>
      <c r="L214" s="324"/>
      <c r="M214" s="325"/>
      <c r="N214" s="324"/>
      <c r="O214" s="325"/>
      <c r="P214" s="324">
        <v>2</v>
      </c>
      <c r="Q214" s="325"/>
      <c r="R214" s="324">
        <v>3</v>
      </c>
      <c r="S214" s="325"/>
      <c r="T214" s="324">
        <v>4</v>
      </c>
      <c r="U214" s="325"/>
      <c r="V214" s="324">
        <v>5</v>
      </c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</v>
      </c>
      <c r="AP214" s="335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680.70368334249588</v>
      </c>
      <c r="E229" s="261">
        <v>0</v>
      </c>
      <c r="F229" s="262">
        <f>P!AJ231</f>
        <v>54.1</v>
      </c>
      <c r="G229" s="262">
        <f t="shared" si="18"/>
        <v>54.1</v>
      </c>
      <c r="H229" s="331"/>
      <c r="I229" s="336">
        <f>P!D231</f>
        <v>0</v>
      </c>
      <c r="J229" s="337"/>
      <c r="K229" s="336">
        <f>P!F231</f>
        <v>0</v>
      </c>
      <c r="L229" s="337"/>
      <c r="M229" s="336">
        <f>P!H231</f>
        <v>0</v>
      </c>
      <c r="N229" s="337">
        <v>62</v>
      </c>
      <c r="O229" s="336">
        <f>P!J231</f>
        <v>4.7</v>
      </c>
      <c r="P229" s="337"/>
      <c r="Q229" s="336">
        <f>P!L231</f>
        <v>0</v>
      </c>
      <c r="R229" s="337">
        <v>72</v>
      </c>
      <c r="S229" s="336">
        <f>P!N231</f>
        <v>5.3</v>
      </c>
      <c r="T229" s="337"/>
      <c r="U229" s="336">
        <f>P!P231</f>
        <v>0</v>
      </c>
      <c r="V229" s="337"/>
      <c r="W229" s="336">
        <f>P!R231</f>
        <v>0</v>
      </c>
      <c r="X229" s="337"/>
      <c r="Y229" s="336">
        <f>P!T231</f>
        <v>16.899999999999999</v>
      </c>
      <c r="Z229" s="337"/>
      <c r="AA229" s="336">
        <f>P!V231</f>
        <v>12.3</v>
      </c>
      <c r="AB229" s="337"/>
      <c r="AC229" s="336">
        <f>P!X231</f>
        <v>14.9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54.099999999999994</v>
      </c>
      <c r="AO229" s="344">
        <f>P!AK231</f>
        <v>685.54528650646944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922.66003904907473</v>
      </c>
      <c r="E230" s="261">
        <v>17.949999999999989</v>
      </c>
      <c r="F230" s="262">
        <f>P!AJ232</f>
        <v>68</v>
      </c>
      <c r="G230" s="262">
        <f>E230+F230</f>
        <v>85.949999999999989</v>
      </c>
      <c r="H230" s="295">
        <v>5</v>
      </c>
      <c r="I230" s="325">
        <v>4.5</v>
      </c>
      <c r="J230" s="324">
        <v>0.5</v>
      </c>
      <c r="K230" s="325">
        <v>1.5</v>
      </c>
      <c r="L230" s="324">
        <v>0.5</v>
      </c>
      <c r="M230" s="325">
        <v>0.5</v>
      </c>
      <c r="N230" s="324">
        <v>3</v>
      </c>
      <c r="O230" s="325">
        <v>3.5</v>
      </c>
      <c r="P230" s="324">
        <v>2.5</v>
      </c>
      <c r="Q230" s="325">
        <v>2.5</v>
      </c>
      <c r="R230" s="324">
        <v>5.5</v>
      </c>
      <c r="S230" s="325">
        <v>5</v>
      </c>
      <c r="T230" s="324">
        <v>5</v>
      </c>
      <c r="U230" s="325">
        <v>5.5</v>
      </c>
      <c r="V230" s="324">
        <v>5.5</v>
      </c>
      <c r="W230" s="325">
        <v>3</v>
      </c>
      <c r="X230" s="324">
        <v>9</v>
      </c>
      <c r="Y230" s="325">
        <v>9.5</v>
      </c>
      <c r="Z230" s="324">
        <v>5.5</v>
      </c>
      <c r="AA230" s="325">
        <v>6</v>
      </c>
      <c r="AB230" s="324">
        <v>5.5</v>
      </c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41.5</v>
      </c>
      <c r="AO230" s="334">
        <f>P!AK232</f>
        <v>808.82352941176475</v>
      </c>
      <c r="AP230" s="335">
        <f t="shared" si="15"/>
        <v>44.449999999999989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1.4000037807406636</v>
      </c>
      <c r="E231" s="261">
        <v>1700</v>
      </c>
      <c r="F231" s="262">
        <f>P!AJ233</f>
        <v>5000</v>
      </c>
      <c r="G231" s="262">
        <f>E231+F231</f>
        <v>6700</v>
      </c>
      <c r="H231" s="295">
        <v>284</v>
      </c>
      <c r="I231" s="325">
        <v>330</v>
      </c>
      <c r="J231" s="324">
        <v>30</v>
      </c>
      <c r="K231" s="325">
        <v>150</v>
      </c>
      <c r="L231" s="324">
        <v>30</v>
      </c>
      <c r="M231" s="325">
        <v>150</v>
      </c>
      <c r="N231" s="324">
        <v>157</v>
      </c>
      <c r="O231" s="325">
        <v>230</v>
      </c>
      <c r="P231" s="324">
        <v>132</v>
      </c>
      <c r="Q231" s="325">
        <v>238</v>
      </c>
      <c r="R231" s="324">
        <v>292</v>
      </c>
      <c r="S231" s="325">
        <v>400</v>
      </c>
      <c r="T231" s="324">
        <v>264</v>
      </c>
      <c r="U231" s="325">
        <v>450</v>
      </c>
      <c r="V231" s="324">
        <v>289</v>
      </c>
      <c r="W231" s="325">
        <v>350</v>
      </c>
      <c r="X231" s="324">
        <v>490</v>
      </c>
      <c r="Y231" s="325">
        <v>650</v>
      </c>
      <c r="Z231" s="324">
        <v>292</v>
      </c>
      <c r="AA231" s="325">
        <v>450</v>
      </c>
      <c r="AB231" s="324">
        <v>292</v>
      </c>
      <c r="AC231" s="325">
        <v>402</v>
      </c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3800</v>
      </c>
      <c r="AO231" s="270">
        <f>P!AK233</f>
        <v>1.4</v>
      </c>
      <c r="AP231" s="271">
        <f t="shared" si="15"/>
        <v>2900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25.108695652173914</v>
      </c>
      <c r="E232" s="261">
        <v>110</v>
      </c>
      <c r="F232" s="262">
        <f>P!AJ234</f>
        <v>882</v>
      </c>
      <c r="G232" s="262">
        <f t="shared" si="18"/>
        <v>992</v>
      </c>
      <c r="H232" s="295">
        <v>30</v>
      </c>
      <c r="I232" s="325">
        <v>16</v>
      </c>
      <c r="J232" s="324">
        <v>30</v>
      </c>
      <c r="K232" s="325">
        <v>21</v>
      </c>
      <c r="L232" s="324">
        <v>30</v>
      </c>
      <c r="M232" s="325">
        <v>23</v>
      </c>
      <c r="N232" s="324">
        <v>62</v>
      </c>
      <c r="O232" s="325">
        <v>51</v>
      </c>
      <c r="P232" s="324">
        <v>62</v>
      </c>
      <c r="Q232" s="325">
        <v>43</v>
      </c>
      <c r="R232" s="324">
        <v>30</v>
      </c>
      <c r="S232" s="325">
        <v>45</v>
      </c>
      <c r="T232" s="324">
        <v>104</v>
      </c>
      <c r="U232" s="325">
        <v>85</v>
      </c>
      <c r="V232" s="324">
        <v>30</v>
      </c>
      <c r="W232" s="325">
        <v>13</v>
      </c>
      <c r="X232" s="324">
        <v>260</v>
      </c>
      <c r="Y232" s="325">
        <v>244</v>
      </c>
      <c r="Z232" s="324">
        <v>212</v>
      </c>
      <c r="AA232" s="325">
        <v>224</v>
      </c>
      <c r="AB232" s="324">
        <v>212</v>
      </c>
      <c r="AC232" s="325">
        <v>200</v>
      </c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965</v>
      </c>
      <c r="AO232" s="270">
        <f>P!AK234</f>
        <v>25</v>
      </c>
      <c r="AP232" s="271">
        <f t="shared" si="15"/>
        <v>27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>
        <v>120</v>
      </c>
      <c r="I233" s="296"/>
      <c r="J233" s="296"/>
      <c r="K233" s="296"/>
      <c r="L233" s="324"/>
      <c r="M233" s="296"/>
      <c r="N233" s="324"/>
      <c r="O233" s="296"/>
      <c r="P233" s="324"/>
      <c r="Q233" s="296"/>
      <c r="R233" s="324"/>
      <c r="S233" s="325"/>
      <c r="T233" s="324"/>
      <c r="U233" s="325"/>
      <c r="V233" s="324">
        <v>108</v>
      </c>
      <c r="W233" s="325"/>
      <c r="X233" s="324"/>
      <c r="Y233" s="325"/>
      <c r="Z233" s="324">
        <v>72</v>
      </c>
      <c r="AA233" s="325"/>
      <c r="AB233" s="324">
        <v>72</v>
      </c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0</v>
      </c>
      <c r="G237" s="262">
        <f t="shared" si="18"/>
        <v>1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120</v>
      </c>
      <c r="AP237" s="271">
        <f t="shared" si="15"/>
        <v>1</v>
      </c>
      <c r="AQ237" s="87" t="str">
        <f t="shared" si="17"/>
        <v xml:space="preserve"> 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0</v>
      </c>
      <c r="G242" s="262">
        <f t="shared" si="18"/>
        <v>0</v>
      </c>
      <c r="H242" s="295"/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10.61032028469751</v>
      </c>
      <c r="E243" s="261">
        <v>0</v>
      </c>
      <c r="F243" s="262">
        <f>P!AJ245</f>
        <v>916</v>
      </c>
      <c r="G243" s="313">
        <f t="shared" si="18"/>
        <v>916</v>
      </c>
      <c r="H243" s="312"/>
      <c r="I243" s="336">
        <f>P!D245</f>
        <v>0</v>
      </c>
      <c r="J243" s="337"/>
      <c r="K243" s="336">
        <f>P!F245</f>
        <v>66</v>
      </c>
      <c r="L243" s="337"/>
      <c r="M243" s="336">
        <f>P!H245</f>
        <v>83</v>
      </c>
      <c r="N243" s="337"/>
      <c r="O243" s="336">
        <f>P!J245</f>
        <v>0</v>
      </c>
      <c r="P243" s="337"/>
      <c r="Q243" s="336">
        <f>P!L245</f>
        <v>141</v>
      </c>
      <c r="R243" s="337"/>
      <c r="S243" s="336">
        <f>P!N245</f>
        <v>254</v>
      </c>
      <c r="T243" s="337"/>
      <c r="U243" s="336">
        <f>P!P245</f>
        <v>271</v>
      </c>
      <c r="V243" s="337"/>
      <c r="W243" s="336">
        <f>P!R245</f>
        <v>0</v>
      </c>
      <c r="X243" s="337"/>
      <c r="Y243" s="336">
        <f>P!T245</f>
        <v>38</v>
      </c>
      <c r="Z243" s="337"/>
      <c r="AA243" s="336">
        <f>P!V245</f>
        <v>63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916</v>
      </c>
      <c r="AO243" s="342">
        <f>P!AK245</f>
        <v>9.5906113537117896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349.9988311274123</v>
      </c>
      <c r="E245" s="261">
        <v>1.75</v>
      </c>
      <c r="F245" s="262">
        <f>P!AJ247</f>
        <v>20</v>
      </c>
      <c r="G245" s="262">
        <f t="shared" si="18"/>
        <v>21.75</v>
      </c>
      <c r="H245" s="295"/>
      <c r="I245" s="325">
        <v>0.5</v>
      </c>
      <c r="J245" s="324"/>
      <c r="K245" s="325"/>
      <c r="L245" s="324"/>
      <c r="M245" s="325"/>
      <c r="N245" s="324"/>
      <c r="O245" s="325"/>
      <c r="P245" s="324"/>
      <c r="Q245" s="325">
        <v>0.25</v>
      </c>
      <c r="R245" s="324">
        <v>1.5</v>
      </c>
      <c r="S245" s="325">
        <v>1.5</v>
      </c>
      <c r="T245" s="324"/>
      <c r="U245" s="325"/>
      <c r="V245" s="324"/>
      <c r="W245" s="325"/>
      <c r="X245" s="324"/>
      <c r="Y245" s="325"/>
      <c r="Z245" s="324">
        <v>0.7</v>
      </c>
      <c r="AA245" s="325"/>
      <c r="AB245" s="324">
        <v>0.7</v>
      </c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2.25</v>
      </c>
      <c r="AO245" s="334">
        <f>P!AK247</f>
        <v>350</v>
      </c>
      <c r="AP245" s="335">
        <f t="shared" si="15"/>
        <v>19.5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525</v>
      </c>
      <c r="G246" s="313">
        <f>E246+F246</f>
        <v>525</v>
      </c>
      <c r="H246" s="331"/>
      <c r="I246" s="336">
        <f>P!D248</f>
        <v>0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220</v>
      </c>
      <c r="Z246" s="337"/>
      <c r="AA246" s="336">
        <f>P!V248</f>
        <v>155</v>
      </c>
      <c r="AB246" s="337"/>
      <c r="AC246" s="336">
        <f>P!X248</f>
        <v>150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525</v>
      </c>
      <c r="AO246" s="270">
        <f>P!AK248</f>
        <v>20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24610</v>
      </c>
      <c r="G247" s="318">
        <f t="shared" si="18"/>
        <v>24610</v>
      </c>
      <c r="H247" s="312"/>
      <c r="I247" s="336">
        <f>P!D249</f>
        <v>8870</v>
      </c>
      <c r="J247" s="337"/>
      <c r="K247" s="336">
        <f>P!F249</f>
        <v>0</v>
      </c>
      <c r="L247" s="337"/>
      <c r="M247" s="336">
        <f>P!H249</f>
        <v>180</v>
      </c>
      <c r="N247" s="337"/>
      <c r="O247" s="336">
        <f>P!J249</f>
        <v>820</v>
      </c>
      <c r="P247" s="337"/>
      <c r="Q247" s="336">
        <f>P!L249</f>
        <v>2780</v>
      </c>
      <c r="R247" s="337"/>
      <c r="S247" s="336">
        <f>P!N249</f>
        <v>1850</v>
      </c>
      <c r="T247" s="337"/>
      <c r="U247" s="336">
        <f>P!P249</f>
        <v>0</v>
      </c>
      <c r="V247" s="337"/>
      <c r="W247" s="336">
        <f>P!R249</f>
        <v>5370</v>
      </c>
      <c r="X247" s="337"/>
      <c r="Y247" s="336">
        <f>P!T249</f>
        <v>300</v>
      </c>
      <c r="Z247" s="337"/>
      <c r="AA247" s="336">
        <f>P!V249</f>
        <v>1000</v>
      </c>
      <c r="AB247" s="337"/>
      <c r="AC247" s="336">
        <f>P!X249</f>
        <v>3440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24610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200</v>
      </c>
      <c r="G248" s="308">
        <f t="shared" si="18"/>
        <v>200</v>
      </c>
      <c r="H248" s="331"/>
      <c r="I248" s="336">
        <f>P!D250</f>
        <v>0</v>
      </c>
      <c r="J248" s="337"/>
      <c r="K248" s="336">
        <f>P!F250</f>
        <v>0</v>
      </c>
      <c r="L248" s="337"/>
      <c r="M248" s="336">
        <f>P!H250</f>
        <v>0</v>
      </c>
      <c r="N248" s="337"/>
      <c r="O248" s="336">
        <f>P!J250</f>
        <v>0</v>
      </c>
      <c r="P248" s="337"/>
      <c r="Q248" s="336">
        <f>P!L250</f>
        <v>0</v>
      </c>
      <c r="R248" s="337"/>
      <c r="S248" s="336">
        <f>P!N250</f>
        <v>0</v>
      </c>
      <c r="T248" s="337"/>
      <c r="U248" s="336">
        <f>P!P250</f>
        <v>0</v>
      </c>
      <c r="V248" s="337"/>
      <c r="W248" s="336">
        <f>P!R250</f>
        <v>0</v>
      </c>
      <c r="X248" s="337"/>
      <c r="Y248" s="336">
        <f>P!T250</f>
        <v>0</v>
      </c>
      <c r="Z248" s="337"/>
      <c r="AA248" s="336">
        <f>P!V250</f>
        <v>100</v>
      </c>
      <c r="AB248" s="337"/>
      <c r="AC248" s="336">
        <f>P!X250</f>
        <v>100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200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7100</v>
      </c>
      <c r="G249" s="308">
        <f t="shared" si="18"/>
        <v>7100</v>
      </c>
      <c r="H249" s="331"/>
      <c r="I249" s="336">
        <f>P!D251</f>
        <v>0</v>
      </c>
      <c r="J249" s="337"/>
      <c r="K249" s="336">
        <f>P!F251</f>
        <v>2500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4600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7100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1110</v>
      </c>
      <c r="G250" s="308">
        <f t="shared" si="18"/>
        <v>1110</v>
      </c>
      <c r="H250" s="331"/>
      <c r="I250" s="336">
        <f>P!D252</f>
        <v>140</v>
      </c>
      <c r="J250" s="337"/>
      <c r="K250" s="336">
        <f>P!F252</f>
        <v>0</v>
      </c>
      <c r="L250" s="337"/>
      <c r="M250" s="336">
        <f>P!H252</f>
        <v>50</v>
      </c>
      <c r="N250" s="337"/>
      <c r="O250" s="336">
        <f>P!J252</f>
        <v>50</v>
      </c>
      <c r="P250" s="337"/>
      <c r="Q250" s="336">
        <f>P!L252</f>
        <v>0</v>
      </c>
      <c r="R250" s="337"/>
      <c r="S250" s="336">
        <f>P!N252</f>
        <v>0</v>
      </c>
      <c r="T250" s="337"/>
      <c r="U250" s="336">
        <f>P!P252</f>
        <v>0</v>
      </c>
      <c r="V250" s="337"/>
      <c r="W250" s="336">
        <f>P!R252</f>
        <v>200</v>
      </c>
      <c r="X250" s="337"/>
      <c r="Y250" s="336">
        <f>P!T252</f>
        <v>50</v>
      </c>
      <c r="Z250" s="337"/>
      <c r="AA250" s="336">
        <f>P!V252</f>
        <v>320</v>
      </c>
      <c r="AB250" s="337"/>
      <c r="AC250" s="336">
        <f>P!X252</f>
        <v>300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1110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6230</v>
      </c>
      <c r="G251" s="308">
        <f t="shared" si="18"/>
        <v>6230</v>
      </c>
      <c r="H251" s="331"/>
      <c r="I251" s="336">
        <f>P!D253</f>
        <v>650</v>
      </c>
      <c r="J251" s="337"/>
      <c r="K251" s="336">
        <f>P!F253</f>
        <v>100</v>
      </c>
      <c r="L251" s="337"/>
      <c r="M251" s="336">
        <f>P!H253</f>
        <v>140</v>
      </c>
      <c r="N251" s="337"/>
      <c r="O251" s="336">
        <f>P!J253</f>
        <v>500</v>
      </c>
      <c r="P251" s="337"/>
      <c r="Q251" s="336">
        <f>P!L253</f>
        <v>210</v>
      </c>
      <c r="R251" s="337"/>
      <c r="S251" s="336">
        <f>P!N253</f>
        <v>610</v>
      </c>
      <c r="T251" s="337"/>
      <c r="U251" s="336">
        <f>P!P253</f>
        <v>600</v>
      </c>
      <c r="V251" s="337"/>
      <c r="W251" s="336">
        <f>P!R253</f>
        <v>670</v>
      </c>
      <c r="X251" s="337"/>
      <c r="Y251" s="336">
        <f>P!T253</f>
        <v>1180</v>
      </c>
      <c r="Z251" s="337"/>
      <c r="AA251" s="336">
        <f>P!V253</f>
        <v>750</v>
      </c>
      <c r="AB251" s="337"/>
      <c r="AC251" s="336">
        <f>P!X253</f>
        <v>820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6230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60400</v>
      </c>
      <c r="G252" s="308">
        <f t="shared" si="18"/>
        <v>60400</v>
      </c>
      <c r="H252" s="331"/>
      <c r="I252" s="336">
        <f>P!D254</f>
        <v>6000</v>
      </c>
      <c r="J252" s="337"/>
      <c r="K252" s="336">
        <f>P!F254</f>
        <v>2600</v>
      </c>
      <c r="L252" s="337"/>
      <c r="M252" s="336">
        <f>P!H254</f>
        <v>2800</v>
      </c>
      <c r="N252" s="337"/>
      <c r="O252" s="336">
        <f>P!J254</f>
        <v>5300</v>
      </c>
      <c r="P252" s="337"/>
      <c r="Q252" s="336">
        <f>P!L254</f>
        <v>5100</v>
      </c>
      <c r="R252" s="337"/>
      <c r="S252" s="336">
        <f>P!N254</f>
        <v>6700</v>
      </c>
      <c r="T252" s="337"/>
      <c r="U252" s="336">
        <f>P!P254</f>
        <v>6700</v>
      </c>
      <c r="V252" s="337"/>
      <c r="W252" s="336">
        <f>P!R254</f>
        <v>6600</v>
      </c>
      <c r="X252" s="337"/>
      <c r="Y252" s="336">
        <f>P!T254</f>
        <v>7000</v>
      </c>
      <c r="Z252" s="337"/>
      <c r="AA252" s="336">
        <f>P!V254</f>
        <v>4800</v>
      </c>
      <c r="AB252" s="337"/>
      <c r="AC252" s="336">
        <f>P!X254</f>
        <v>6800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60400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24" activePane="bottomRight" state="frozen"/>
      <selection pane="topRight" activeCell="L1" sqref="L1"/>
      <selection pane="bottomLeft" activeCell="A3" sqref="A3"/>
      <selection pane="bottomRight" activeCell="B136" sqref="B13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24610</v>
      </c>
    </row>
    <row r="2" spans="1:29">
      <c r="D2" s="506" t="s">
        <v>506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45890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473</v>
      </c>
      <c r="C5" s="16">
        <v>4520</v>
      </c>
    </row>
    <row r="6" spans="1:29">
      <c r="A6" s="21">
        <v>2</v>
      </c>
      <c r="B6" s="11" t="s">
        <v>475</v>
      </c>
      <c r="C6" s="16">
        <v>2700</v>
      </c>
    </row>
    <row r="7" spans="1:29">
      <c r="A7" s="21">
        <v>3</v>
      </c>
      <c r="B7" s="11" t="s">
        <v>499</v>
      </c>
      <c r="C7" s="16">
        <v>1650</v>
      </c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8870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45891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45892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507</v>
      </c>
      <c r="C28" s="16">
        <v>180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180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45893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508</v>
      </c>
      <c r="C39" s="16">
        <v>540</v>
      </c>
      <c r="D39"/>
      <c r="E39"/>
      <c r="F39"/>
      <c r="G39"/>
      <c r="H39"/>
    </row>
    <row r="40" spans="1:35">
      <c r="A40" s="21" t="s">
        <v>509</v>
      </c>
      <c r="B40" s="11" t="s">
        <v>510</v>
      </c>
      <c r="C40" s="16">
        <v>280</v>
      </c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820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45894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511</v>
      </c>
      <c r="C52" s="16">
        <v>2100</v>
      </c>
      <c r="D52"/>
      <c r="E52"/>
      <c r="F52"/>
      <c r="G52"/>
      <c r="H52"/>
    </row>
    <row r="53" spans="1:8">
      <c r="A53" s="21">
        <v>2</v>
      </c>
      <c r="B53" s="11" t="s">
        <v>503</v>
      </c>
      <c r="C53" s="16">
        <v>680</v>
      </c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2780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45895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512</v>
      </c>
      <c r="C63" s="16">
        <v>700</v>
      </c>
      <c r="D63"/>
      <c r="E63"/>
      <c r="F63"/>
      <c r="G63"/>
      <c r="H63"/>
    </row>
    <row r="64" spans="1:8">
      <c r="A64" s="21">
        <v>2</v>
      </c>
      <c r="B64" s="11" t="s">
        <v>499</v>
      </c>
      <c r="C64" s="16">
        <v>1150</v>
      </c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1850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45896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45897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473</v>
      </c>
      <c r="C88" s="16">
        <v>5330</v>
      </c>
      <c r="D88"/>
      <c r="E88"/>
      <c r="F88"/>
      <c r="G88"/>
      <c r="H88"/>
    </row>
    <row r="89" spans="1:8">
      <c r="A89" s="21">
        <v>2</v>
      </c>
      <c r="B89" s="11" t="s">
        <v>496</v>
      </c>
      <c r="C89" s="16">
        <v>40</v>
      </c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5370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45898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513</v>
      </c>
      <c r="C104" s="16">
        <v>300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300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45899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514</v>
      </c>
      <c r="C120" s="16">
        <v>960</v>
      </c>
      <c r="D120"/>
      <c r="E120"/>
      <c r="F120"/>
      <c r="G120"/>
      <c r="H120"/>
    </row>
    <row r="121" spans="1:8">
      <c r="A121" s="21">
        <v>2</v>
      </c>
      <c r="B121" s="11" t="s">
        <v>515</v>
      </c>
      <c r="C121" s="16">
        <v>40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1000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45900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473</v>
      </c>
      <c r="C136" s="16">
        <v>3440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3440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45901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45902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45903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45904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45905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45890</v>
      </c>
    </row>
    <row r="2" spans="1:8" ht="27.75" customHeight="1">
      <c r="A2" s="508" t="s">
        <v>461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229</v>
      </c>
      <c r="C4" s="186">
        <v>18927</v>
      </c>
      <c r="D4" s="147">
        <f>C4</f>
        <v>18927</v>
      </c>
      <c r="E4" s="149">
        <f>SUM($D$3:D4)</f>
        <v>18927</v>
      </c>
      <c r="F4" s="150">
        <f>A4</f>
        <v>1</v>
      </c>
    </row>
    <row r="5" spans="1:8">
      <c r="A5" s="170">
        <f>SUBTOTAL(103,B$4:B5)</f>
        <v>2</v>
      </c>
      <c r="B5" s="375" t="s">
        <v>472</v>
      </c>
      <c r="C5" s="186">
        <v>16200</v>
      </c>
      <c r="D5" s="147">
        <f t="shared" ref="D5:D48" si="0">C5</f>
        <v>16200</v>
      </c>
      <c r="E5" s="149">
        <f>SUM($D$3:D5)</f>
        <v>35127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473</v>
      </c>
      <c r="C6" s="186">
        <v>4520</v>
      </c>
      <c r="D6" s="147">
        <f t="shared" si="0"/>
        <v>4520</v>
      </c>
      <c r="E6" s="149">
        <f>SUM($D$3:D6)</f>
        <v>39647</v>
      </c>
      <c r="F6" s="150">
        <f t="shared" si="1"/>
        <v>3</v>
      </c>
    </row>
    <row r="7" spans="1:8">
      <c r="A7" s="170">
        <f>SUBTOTAL(103,B$4:B7)</f>
        <v>4</v>
      </c>
      <c r="B7" s="375" t="s">
        <v>474</v>
      </c>
      <c r="C7" s="186">
        <v>3999</v>
      </c>
      <c r="D7" s="147">
        <f t="shared" si="0"/>
        <v>3999</v>
      </c>
      <c r="E7" s="149">
        <f>SUM($D$3:D7)</f>
        <v>43646</v>
      </c>
      <c r="F7" s="150">
        <f t="shared" si="1"/>
        <v>4</v>
      </c>
    </row>
    <row r="8" spans="1:8">
      <c r="A8" s="170">
        <f>SUBTOTAL(103,B$4:B8)</f>
        <v>5</v>
      </c>
      <c r="B8" s="375" t="s">
        <v>475</v>
      </c>
      <c r="C8" s="186">
        <v>2700</v>
      </c>
      <c r="D8" s="147">
        <f t="shared" si="0"/>
        <v>2700</v>
      </c>
      <c r="E8" s="149">
        <f>SUM($D$3:D8)</f>
        <v>46346</v>
      </c>
      <c r="F8" s="150">
        <f t="shared" si="1"/>
        <v>5</v>
      </c>
    </row>
    <row r="9" spans="1:8">
      <c r="A9" s="170">
        <f>SUBTOTAL(103,B$4:B9)</f>
        <v>6</v>
      </c>
      <c r="B9" s="375" t="s">
        <v>476</v>
      </c>
      <c r="C9" s="186">
        <v>3570</v>
      </c>
      <c r="D9" s="147">
        <f t="shared" si="0"/>
        <v>3570</v>
      </c>
      <c r="E9" s="149">
        <f>SUM($D$3:D9)</f>
        <v>49916</v>
      </c>
      <c r="F9" s="150">
        <f t="shared" si="1"/>
        <v>6</v>
      </c>
    </row>
    <row r="10" spans="1:8">
      <c r="A10" s="170">
        <f>SUBTOTAL(103,B$4:B10)</f>
        <v>7</v>
      </c>
      <c r="B10" s="375" t="s">
        <v>228</v>
      </c>
      <c r="C10" s="186">
        <v>10578</v>
      </c>
      <c r="D10" s="147">
        <f t="shared" si="0"/>
        <v>10578</v>
      </c>
      <c r="E10" s="149">
        <f>SUM($D$3:D10)</f>
        <v>60494</v>
      </c>
      <c r="F10" s="150">
        <f t="shared" si="1"/>
        <v>7</v>
      </c>
    </row>
    <row r="11" spans="1:8">
      <c r="A11" s="170">
        <f>SUBTOTAL(103,B$4:B11)</f>
        <v>8</v>
      </c>
      <c r="B11" s="375" t="s">
        <v>477</v>
      </c>
      <c r="C11" s="186">
        <v>6000</v>
      </c>
      <c r="D11" s="147">
        <f t="shared" si="0"/>
        <v>6000</v>
      </c>
      <c r="E11" s="149">
        <f>SUM($D$3:D11)</f>
        <v>66494</v>
      </c>
      <c r="F11" s="150">
        <f t="shared" si="1"/>
        <v>8</v>
      </c>
    </row>
    <row r="12" spans="1:8" hidden="1">
      <c r="A12" s="170">
        <f>SUBTOTAL(103,B$4:B12)</f>
        <v>8</v>
      </c>
      <c r="B12" s="143"/>
      <c r="C12" s="186"/>
      <c r="D12" s="147">
        <f t="shared" si="0"/>
        <v>0</v>
      </c>
      <c r="E12" s="149">
        <f>SUM($D$3:D12)</f>
        <v>66494</v>
      </c>
      <c r="F12" s="150">
        <f t="shared" si="1"/>
        <v>8</v>
      </c>
    </row>
    <row r="13" spans="1:8" hidden="1">
      <c r="A13" s="170">
        <f>SUBTOTAL(103,B$4:B13)</f>
        <v>8</v>
      </c>
      <c r="B13" s="143"/>
      <c r="C13" s="186"/>
      <c r="D13" s="147">
        <f t="shared" si="0"/>
        <v>0</v>
      </c>
      <c r="E13" s="149">
        <f>SUM($D$3:D13)</f>
        <v>66494</v>
      </c>
      <c r="F13" s="150">
        <f t="shared" si="1"/>
        <v>8</v>
      </c>
    </row>
    <row r="14" spans="1:8" hidden="1">
      <c r="A14" s="170">
        <f>SUBTOTAL(103,B$4:B14)</f>
        <v>8</v>
      </c>
      <c r="B14" s="143"/>
      <c r="C14" s="186"/>
      <c r="D14" s="147">
        <f t="shared" si="0"/>
        <v>0</v>
      </c>
      <c r="E14" s="149">
        <f>SUM($D$3:D14)</f>
        <v>66494</v>
      </c>
      <c r="F14" s="150">
        <f t="shared" si="1"/>
        <v>8</v>
      </c>
    </row>
    <row r="15" spans="1:8" hidden="1">
      <c r="A15" s="170">
        <f>SUBTOTAL(103,B$4:B15)</f>
        <v>8</v>
      </c>
      <c r="B15" s="187"/>
      <c r="C15" s="153"/>
      <c r="D15" s="147">
        <f t="shared" si="0"/>
        <v>0</v>
      </c>
      <c r="E15" s="149">
        <f>SUM($D$3:D15)</f>
        <v>66494</v>
      </c>
      <c r="F15" s="150">
        <f t="shared" si="1"/>
        <v>8</v>
      </c>
    </row>
    <row r="16" spans="1:8" hidden="1">
      <c r="A16" s="170">
        <f>SUBTOTAL(103,B$4:B16)</f>
        <v>8</v>
      </c>
      <c r="B16" s="143"/>
      <c r="C16" s="186"/>
      <c r="D16" s="147">
        <f t="shared" si="0"/>
        <v>0</v>
      </c>
      <c r="E16" s="149">
        <f>SUM($D$3:D16)</f>
        <v>66494</v>
      </c>
      <c r="F16" s="150">
        <f t="shared" si="1"/>
        <v>8</v>
      </c>
    </row>
    <row r="17" spans="1:6" hidden="1">
      <c r="A17" s="170">
        <f>SUBTOTAL(103,B$4:B17)</f>
        <v>8</v>
      </c>
      <c r="B17" s="187"/>
      <c r="C17" s="186"/>
      <c r="D17" s="147">
        <f t="shared" si="0"/>
        <v>0</v>
      </c>
      <c r="E17" s="149">
        <f>SUM($D$3:D17)</f>
        <v>66494</v>
      </c>
      <c r="F17" s="150">
        <f t="shared" si="1"/>
        <v>8</v>
      </c>
    </row>
    <row r="18" spans="1:6" hidden="1">
      <c r="A18" s="170">
        <f>SUBTOTAL(103,B$4:B18)</f>
        <v>8</v>
      </c>
      <c r="B18" s="143"/>
      <c r="C18" s="186"/>
      <c r="D18" s="147">
        <f t="shared" si="0"/>
        <v>0</v>
      </c>
      <c r="E18" s="149">
        <f>SUM($D$3:D18)</f>
        <v>66494</v>
      </c>
      <c r="F18" s="150">
        <f t="shared" si="1"/>
        <v>8</v>
      </c>
    </row>
    <row r="19" spans="1:6" hidden="1">
      <c r="A19" s="170">
        <f>SUBTOTAL(103,B$4:B19)</f>
        <v>8</v>
      </c>
      <c r="B19" s="143"/>
      <c r="C19" s="186"/>
      <c r="D19" s="147">
        <f t="shared" si="0"/>
        <v>0</v>
      </c>
      <c r="E19" s="149">
        <f>SUM($D$3:D19)</f>
        <v>66494</v>
      </c>
      <c r="F19" s="150">
        <f t="shared" si="1"/>
        <v>8</v>
      </c>
    </row>
    <row r="20" spans="1:6" hidden="1">
      <c r="A20" s="170">
        <f>SUBTOTAL(103,B$4:B20)</f>
        <v>8</v>
      </c>
      <c r="B20" s="143"/>
      <c r="C20" s="186"/>
      <c r="D20" s="147">
        <f t="shared" si="0"/>
        <v>0</v>
      </c>
      <c r="E20" s="149">
        <f>SUM($D$3:D20)</f>
        <v>66494</v>
      </c>
      <c r="F20" s="150">
        <f t="shared" si="1"/>
        <v>8</v>
      </c>
    </row>
    <row r="21" spans="1:6" hidden="1">
      <c r="A21" s="170">
        <f>SUBTOTAL(103,B$4:B21)</f>
        <v>8</v>
      </c>
      <c r="B21" s="300"/>
      <c r="C21" s="186"/>
      <c r="D21" s="147">
        <f t="shared" si="0"/>
        <v>0</v>
      </c>
      <c r="E21" s="149">
        <f>SUM($D$3:D21)</f>
        <v>66494</v>
      </c>
      <c r="F21" s="150">
        <f t="shared" si="1"/>
        <v>8</v>
      </c>
    </row>
    <row r="22" spans="1:6" hidden="1">
      <c r="A22" s="170">
        <f>SUBTOTAL(103,B$4:B22)</f>
        <v>8</v>
      </c>
      <c r="B22" s="300"/>
      <c r="C22" s="186"/>
      <c r="D22" s="147">
        <f t="shared" si="0"/>
        <v>0</v>
      </c>
      <c r="E22" s="149">
        <f>SUM($D$3:D22)</f>
        <v>66494</v>
      </c>
      <c r="F22" s="150">
        <f t="shared" si="1"/>
        <v>8</v>
      </c>
    </row>
    <row r="23" spans="1:6" hidden="1">
      <c r="A23" s="170">
        <f>SUBTOTAL(103,B$4:B23)</f>
        <v>8</v>
      </c>
      <c r="B23" s="300"/>
      <c r="C23" s="186"/>
      <c r="D23" s="147">
        <f t="shared" si="0"/>
        <v>0</v>
      </c>
      <c r="E23" s="149">
        <f>SUM($D$3:D23)</f>
        <v>66494</v>
      </c>
      <c r="F23" s="150">
        <f t="shared" si="1"/>
        <v>8</v>
      </c>
    </row>
    <row r="24" spans="1:6" hidden="1">
      <c r="A24" s="170">
        <f>SUBTOTAL(103,B$4:B24)</f>
        <v>8</v>
      </c>
      <c r="B24" s="300"/>
      <c r="C24" s="186"/>
      <c r="D24" s="147">
        <f t="shared" si="0"/>
        <v>0</v>
      </c>
      <c r="E24" s="149">
        <f>SUM($D$3:D24)</f>
        <v>66494</v>
      </c>
      <c r="F24" s="150">
        <f t="shared" si="1"/>
        <v>8</v>
      </c>
    </row>
    <row r="25" spans="1:6" hidden="1">
      <c r="A25" s="170">
        <f>SUBTOTAL(103,B$4:B25)</f>
        <v>8</v>
      </c>
      <c r="B25" s="300"/>
      <c r="C25" s="186"/>
      <c r="D25" s="147">
        <f t="shared" si="0"/>
        <v>0</v>
      </c>
      <c r="E25" s="149">
        <f>SUM($D$3:D25)</f>
        <v>66494</v>
      </c>
      <c r="F25" s="150">
        <f t="shared" si="1"/>
        <v>8</v>
      </c>
    </row>
    <row r="26" spans="1:6" hidden="1">
      <c r="A26" s="170">
        <f>SUBTOTAL(103,B$4:B26)</f>
        <v>8</v>
      </c>
      <c r="B26" s="300"/>
      <c r="C26" s="186"/>
      <c r="D26" s="147">
        <f t="shared" si="0"/>
        <v>0</v>
      </c>
      <c r="E26" s="149">
        <f>SUM($D$3:D26)</f>
        <v>66494</v>
      </c>
      <c r="F26" s="150">
        <f t="shared" si="1"/>
        <v>8</v>
      </c>
    </row>
    <row r="27" spans="1:6" hidden="1">
      <c r="A27" s="170">
        <f>SUBTOTAL(103,B$4:B27)</f>
        <v>8</v>
      </c>
      <c r="B27" s="300"/>
      <c r="C27" s="186"/>
      <c r="D27" s="147">
        <f t="shared" si="0"/>
        <v>0</v>
      </c>
      <c r="E27" s="149">
        <f>SUM($D$3:D27)</f>
        <v>66494</v>
      </c>
      <c r="F27" s="150">
        <f t="shared" si="1"/>
        <v>8</v>
      </c>
    </row>
    <row r="28" spans="1:6" hidden="1">
      <c r="A28" s="170">
        <f>SUBTOTAL(103,B$4:B28)</f>
        <v>8</v>
      </c>
      <c r="B28" s="300"/>
      <c r="C28" s="186"/>
      <c r="D28" s="147">
        <f t="shared" si="0"/>
        <v>0</v>
      </c>
      <c r="E28" s="149">
        <f>SUM($D$3:D28)</f>
        <v>66494</v>
      </c>
      <c r="F28" s="150">
        <f t="shared" si="1"/>
        <v>8</v>
      </c>
    </row>
    <row r="29" spans="1:6" hidden="1">
      <c r="A29" s="170">
        <f>SUBTOTAL(103,B$4:B29)</f>
        <v>8</v>
      </c>
      <c r="B29" s="300"/>
      <c r="C29" s="186"/>
      <c r="D29" s="147">
        <f t="shared" si="0"/>
        <v>0</v>
      </c>
      <c r="E29" s="149">
        <f>SUM($D$3:D29)</f>
        <v>66494</v>
      </c>
      <c r="F29" s="150">
        <f t="shared" si="1"/>
        <v>8</v>
      </c>
    </row>
    <row r="30" spans="1:6" hidden="1">
      <c r="A30" s="170">
        <f>SUBTOTAL(103,B$4:B30)</f>
        <v>8</v>
      </c>
      <c r="B30" s="300"/>
      <c r="C30" s="186"/>
      <c r="D30" s="147">
        <f t="shared" si="0"/>
        <v>0</v>
      </c>
      <c r="E30" s="149">
        <f>SUM($D$3:D30)</f>
        <v>66494</v>
      </c>
      <c r="F30" s="150">
        <f t="shared" si="1"/>
        <v>8</v>
      </c>
    </row>
    <row r="31" spans="1:6" hidden="1">
      <c r="A31" s="170">
        <f>SUBTOTAL(103,B$4:B31)</f>
        <v>8</v>
      </c>
      <c r="B31" s="300"/>
      <c r="C31" s="186"/>
      <c r="D31" s="147">
        <f t="shared" si="0"/>
        <v>0</v>
      </c>
      <c r="E31" s="149">
        <f>SUM($D$3:D31)</f>
        <v>66494</v>
      </c>
      <c r="F31" s="150">
        <f t="shared" si="1"/>
        <v>8</v>
      </c>
    </row>
    <row r="32" spans="1:6" hidden="1">
      <c r="A32" s="170">
        <f>SUBTOTAL(103,B$4:B32)</f>
        <v>8</v>
      </c>
      <c r="B32" s="384"/>
      <c r="C32" s="186"/>
      <c r="D32" s="147">
        <f t="shared" si="0"/>
        <v>0</v>
      </c>
      <c r="E32" s="149">
        <f>SUM($D$3:D32)</f>
        <v>66494</v>
      </c>
      <c r="F32" s="150">
        <f t="shared" si="1"/>
        <v>8</v>
      </c>
    </row>
    <row r="33" spans="1:6" hidden="1">
      <c r="A33" s="170">
        <f>SUBTOTAL(103,B$4:B33)</f>
        <v>8</v>
      </c>
      <c r="B33" s="384"/>
      <c r="C33" s="186"/>
      <c r="D33" s="147">
        <f t="shared" si="0"/>
        <v>0</v>
      </c>
      <c r="E33" s="149">
        <f>SUM($D$3:D33)</f>
        <v>66494</v>
      </c>
      <c r="F33" s="150">
        <f t="shared" si="1"/>
        <v>8</v>
      </c>
    </row>
    <row r="34" spans="1:6" hidden="1">
      <c r="A34" s="170">
        <f>SUBTOTAL(103,B$4:B34)</f>
        <v>8</v>
      </c>
      <c r="B34" s="384"/>
      <c r="C34" s="186"/>
      <c r="D34" s="147">
        <f t="shared" si="0"/>
        <v>0</v>
      </c>
      <c r="E34" s="149">
        <f>SUM($D$3:D34)</f>
        <v>66494</v>
      </c>
      <c r="F34" s="150">
        <f t="shared" si="1"/>
        <v>8</v>
      </c>
    </row>
    <row r="35" spans="1:6" hidden="1">
      <c r="A35" s="170">
        <f>SUBTOTAL(103,B$4:B35)</f>
        <v>8</v>
      </c>
      <c r="B35" s="384"/>
      <c r="C35" s="186"/>
      <c r="D35" s="147">
        <f t="shared" si="0"/>
        <v>0</v>
      </c>
      <c r="E35" s="149">
        <f>SUM($D$3:D35)</f>
        <v>66494</v>
      </c>
      <c r="F35" s="150">
        <f t="shared" si="1"/>
        <v>8</v>
      </c>
    </row>
    <row r="36" spans="1:6" hidden="1">
      <c r="A36" s="170">
        <f>SUBTOTAL(103,B$4:B36)</f>
        <v>8</v>
      </c>
      <c r="B36" s="384"/>
      <c r="C36" s="186"/>
      <c r="D36" s="147">
        <f t="shared" si="0"/>
        <v>0</v>
      </c>
      <c r="E36" s="149">
        <f>SUM($D$3:D36)</f>
        <v>66494</v>
      </c>
      <c r="F36" s="150">
        <f t="shared" si="1"/>
        <v>8</v>
      </c>
    </row>
    <row r="37" spans="1:6" hidden="1">
      <c r="A37" s="170">
        <f>SUBTOTAL(103,B$4:B37)</f>
        <v>8</v>
      </c>
      <c r="B37" s="384"/>
      <c r="C37" s="186"/>
      <c r="D37" s="147">
        <f t="shared" si="0"/>
        <v>0</v>
      </c>
      <c r="E37" s="149">
        <f>SUM($D$3:D37)</f>
        <v>66494</v>
      </c>
      <c r="F37" s="150">
        <f t="shared" si="1"/>
        <v>8</v>
      </c>
    </row>
    <row r="38" spans="1:6" hidden="1">
      <c r="A38" s="170">
        <f>SUBTOTAL(103,B$4:B38)</f>
        <v>8</v>
      </c>
      <c r="B38" s="300"/>
      <c r="C38" s="186"/>
      <c r="D38" s="147">
        <f t="shared" si="0"/>
        <v>0</v>
      </c>
      <c r="E38" s="149">
        <f>SUM($D$3:D38)</f>
        <v>66494</v>
      </c>
      <c r="F38" s="150">
        <f t="shared" si="1"/>
        <v>8</v>
      </c>
    </row>
    <row r="39" spans="1:6" hidden="1">
      <c r="A39" s="170">
        <f>SUBTOTAL(103,B$4:B39)</f>
        <v>8</v>
      </c>
      <c r="B39" s="300"/>
      <c r="C39" s="186"/>
      <c r="D39" s="147">
        <f t="shared" si="0"/>
        <v>0</v>
      </c>
      <c r="E39" s="149">
        <f>SUM($D$3:D39)</f>
        <v>66494</v>
      </c>
      <c r="F39" s="150">
        <f t="shared" si="1"/>
        <v>8</v>
      </c>
    </row>
    <row r="40" spans="1:6" hidden="1">
      <c r="A40" s="170">
        <f>SUBTOTAL(103,B$4:B40)</f>
        <v>8</v>
      </c>
      <c r="B40" s="384"/>
      <c r="C40" s="186"/>
      <c r="D40" s="147">
        <f t="shared" si="0"/>
        <v>0</v>
      </c>
      <c r="E40" s="149">
        <f>SUM($D$3:D40)</f>
        <v>66494</v>
      </c>
      <c r="F40" s="150">
        <f t="shared" si="1"/>
        <v>8</v>
      </c>
    </row>
    <row r="41" spans="1:6" hidden="1">
      <c r="A41" s="170">
        <f>SUBTOTAL(103,B$4:B41)</f>
        <v>8</v>
      </c>
      <c r="B41" s="384"/>
      <c r="C41" s="186"/>
      <c r="D41" s="147">
        <f t="shared" si="0"/>
        <v>0</v>
      </c>
      <c r="E41" s="149">
        <f>SUM($D$3:D41)</f>
        <v>66494</v>
      </c>
      <c r="F41" s="150">
        <f t="shared" si="1"/>
        <v>8</v>
      </c>
    </row>
    <row r="42" spans="1:6" hidden="1">
      <c r="A42" s="170">
        <f>SUBTOTAL(103,B$4:B42)</f>
        <v>8</v>
      </c>
      <c r="B42" s="384"/>
      <c r="C42" s="186"/>
      <c r="D42" s="147">
        <f t="shared" si="0"/>
        <v>0</v>
      </c>
      <c r="E42" s="149">
        <f>SUM($D$3:D42)</f>
        <v>66494</v>
      </c>
      <c r="F42" s="150">
        <f t="shared" si="1"/>
        <v>8</v>
      </c>
    </row>
    <row r="43" spans="1:6" hidden="1">
      <c r="A43" s="170">
        <f>SUBTOTAL(103,B$4:B43)</f>
        <v>8</v>
      </c>
      <c r="B43" s="384"/>
      <c r="C43" s="186"/>
      <c r="D43" s="147">
        <f t="shared" si="0"/>
        <v>0</v>
      </c>
      <c r="E43" s="149">
        <f>SUM($D$3:D43)</f>
        <v>66494</v>
      </c>
      <c r="F43" s="150">
        <f t="shared" si="1"/>
        <v>8</v>
      </c>
    </row>
    <row r="44" spans="1:6" hidden="1">
      <c r="A44" s="170">
        <f>SUBTOTAL(103,B$4:B44)</f>
        <v>8</v>
      </c>
      <c r="B44" s="384"/>
      <c r="C44" s="186"/>
      <c r="D44" s="147">
        <f t="shared" si="0"/>
        <v>0</v>
      </c>
      <c r="E44" s="149">
        <f>SUM($D$3:D44)</f>
        <v>66494</v>
      </c>
      <c r="F44" s="150">
        <f t="shared" si="1"/>
        <v>8</v>
      </c>
    </row>
    <row r="45" spans="1:6" hidden="1">
      <c r="A45" s="170">
        <f>SUBTOTAL(103,B$4:B45)</f>
        <v>8</v>
      </c>
      <c r="B45" s="384"/>
      <c r="C45" s="186"/>
      <c r="D45" s="147">
        <f t="shared" si="0"/>
        <v>0</v>
      </c>
      <c r="E45" s="149">
        <f>SUM($D$3:D45)</f>
        <v>66494</v>
      </c>
      <c r="F45" s="150">
        <f t="shared" si="1"/>
        <v>8</v>
      </c>
    </row>
    <row r="46" spans="1:6" hidden="1">
      <c r="A46" s="170">
        <f>SUBTOTAL(103,B$4:B46)</f>
        <v>8</v>
      </c>
      <c r="B46" s="384"/>
      <c r="C46" s="186"/>
      <c r="D46" s="147">
        <f t="shared" si="0"/>
        <v>0</v>
      </c>
      <c r="E46" s="149">
        <f>SUM($D$3:D46)</f>
        <v>66494</v>
      </c>
      <c r="F46" s="150">
        <f t="shared" si="1"/>
        <v>8</v>
      </c>
    </row>
    <row r="47" spans="1:6" hidden="1">
      <c r="A47" s="170">
        <f>SUBTOTAL(103,B$4:B47)</f>
        <v>8</v>
      </c>
      <c r="B47" s="384"/>
      <c r="C47" s="186"/>
      <c r="D47" s="147">
        <f t="shared" si="0"/>
        <v>0</v>
      </c>
      <c r="E47" s="149">
        <f>SUM($D$3:D47)</f>
        <v>66494</v>
      </c>
      <c r="F47" s="150">
        <f t="shared" si="1"/>
        <v>8</v>
      </c>
    </row>
    <row r="48" spans="1:6" hidden="1">
      <c r="A48" s="170">
        <f>SUBTOTAL(103,B$4:B48)</f>
        <v>8</v>
      </c>
      <c r="B48" s="143"/>
      <c r="C48" s="186"/>
      <c r="D48" s="147">
        <f t="shared" si="0"/>
        <v>0</v>
      </c>
      <c r="E48" s="149">
        <f>SUM($D$3:D48)</f>
        <v>66494</v>
      </c>
      <c r="F48" s="150">
        <f t="shared" si="1"/>
        <v>8</v>
      </c>
    </row>
    <row r="49" spans="1:5">
      <c r="A49" s="151"/>
      <c r="B49" s="152" t="s">
        <v>243</v>
      </c>
      <c r="C49" s="153">
        <f>SUM(C4:C48)</f>
        <v>66494</v>
      </c>
      <c r="D49" s="154"/>
      <c r="E49" s="155"/>
    </row>
    <row r="50" spans="1:5">
      <c r="A50" s="511" t="s">
        <v>516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2025-09-07T08:15:44Z</dcterms:modified>
</cp:coreProperties>
</file>