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ADF2EA1C-1E04-4486-91F6-4E300FC27012}" xr6:coauthVersionLast="43" xr6:coauthVersionMax="43" xr10:uidLastSave="{00000000-0000-0000-0000-000000000000}"/>
  <bookViews>
    <workbookView xWindow="-120" yWindow="-120" windowWidth="20730" windowHeight="11310" tabRatio="917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F43" i="35" s="1"/>
  <c r="A44" i="35"/>
  <c r="F44" i="35" s="1"/>
  <c r="A45" i="35"/>
  <c r="F45" i="35" s="1"/>
  <c r="A46" i="35"/>
  <c r="A47" i="35"/>
  <c r="F47" i="35" s="1"/>
  <c r="A48" i="35"/>
  <c r="F48" i="35" s="1"/>
  <c r="A49" i="35"/>
  <c r="F49" i="35" s="1"/>
  <c r="A50" i="35"/>
  <c r="F50" i="35" s="1"/>
  <c r="F12" i="33" s="1"/>
  <c r="F38" i="35"/>
  <c r="F39" i="35"/>
  <c r="F42" i="35"/>
  <c r="F46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D147" i="50"/>
  <c r="D148" i="50"/>
  <c r="G148" i="50" s="1"/>
  <c r="D149" i="50"/>
  <c r="D150" i="50"/>
  <c r="F150" i="50" s="1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F20" i="49" s="1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F180" i="49" s="1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F9" i="45" s="1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F25" i="45" s="1"/>
  <c r="E26" i="45"/>
  <c r="E27" i="45"/>
  <c r="E28" i="45"/>
  <c r="E29" i="45"/>
  <c r="E30" i="45"/>
  <c r="E31" i="45"/>
  <c r="E32" i="45"/>
  <c r="E33" i="45"/>
  <c r="F33" i="45" s="1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F49" i="45" s="1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F81" i="45" s="1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F101" i="45" s="1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F129" i="45" s="1"/>
  <c r="E130" i="45"/>
  <c r="E131" i="45"/>
  <c r="E132" i="45"/>
  <c r="E133" i="45"/>
  <c r="E134" i="45"/>
  <c r="E135" i="45"/>
  <c r="E136" i="45"/>
  <c r="E137" i="45"/>
  <c r="F137" i="45" s="1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F149" i="45" s="1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F193" i="45" s="1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F221" i="45" s="1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F233" i="45" s="1"/>
  <c r="E234" i="45"/>
  <c r="E235" i="45"/>
  <c r="E236" i="45"/>
  <c r="E237" i="45"/>
  <c r="F237" i="45" s="1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38" i="48" l="1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F247" i="1" s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<sst xmlns="http://schemas.openxmlformats.org/spreadsheetml/2006/main" count="2523" uniqueCount="495">
  <si>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</si>
  <si>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</si>
  <si>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</si>
  <si>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</si>
  <si>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</si>
  <si>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</si>
  <si>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</si>
  <si>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</si>
  <si>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</si>
  <si>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</si>
  <si>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</si>
  <si>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</si>
  <si>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</si>
  <si>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</si>
  <si>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</si>
  <si>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</si>
  <si>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</si>
  <si>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</si>
  <si>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</si>
  <si>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</si>
  <si>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</si>
  <si>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</si>
  <si>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</si>
  <si>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</si>
  <si>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</si>
  <si>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</si>
  <si>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</si>
  <si>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</si>
  <si>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</si>
  <si>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</si>
  <si>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</si>
  <si>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</si>
  <si>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</si>
  <si>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</si>
  <si>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</si>
  <si>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</si>
  <si>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</si>
  <si>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</si>
  <si>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</si>
  <si>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</si>
  <si>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</si>
  <si>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</si>
  <si>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</si>
  <si>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</si>
  <si>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</si>
  <si>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</si>
  <si>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</si>
  <si>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</si>
  <si>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</si>
  <si>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</si>
  <si>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</si>
  <si>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</si>
  <si>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</si>
  <si>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</si>
  <si>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</si>
  <si>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</si>
  <si>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</si>
  <si>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</si>
  <si>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</si>
  <si>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</si>
  <si>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</si>
  <si>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</si>
  <si>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</si>
  <si>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</si>
  <si>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</si>
  <si>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</si>
  <si>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</si>
  <si>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</si>
  <si>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</si>
  <si>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</si>
  <si>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</si>
  <si>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</si>
  <si>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</si>
  <si>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</si>
  <si>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</si>
  <si>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</si>
  <si>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</si>
  <si>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</si>
  <si>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</si>
  <si>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</si>
  <si>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</si>
  <si>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</si>
  <si>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</si>
  <si>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</si>
  <si>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</si>
  <si>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</si>
  <si>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</si>
  <si>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</si>
  <si>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</si>
  <si>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</si>
  <si>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</si>
  <si>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</si>
  <si>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</si>
  <si>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</si>
  <si>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</si>
  <si>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</si>
  <si>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</si>
  <si>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</si>
  <si>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</si>
  <si>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</si>
  <si>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</si>
  <si>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</si>
  <si>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</si>
  <si>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</si>
  <si>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</si>
  <si>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</si>
  <si>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</si>
  <si>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</si>
  <si>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</si>
  <si>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</si>
  <si>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</si>
  <si>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</si>
  <si>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</si>
  <si>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</si>
  <si>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</si>
  <si>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</si>
  <si>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</si>
  <si>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</si>
  <si>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</si>
  <si>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</si>
  <si>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</si>
  <si>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</si>
  <si>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</si>
  <si>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</si>
  <si>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</si>
  <si>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</si>
  <si>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</si>
  <si>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</si>
  <si>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</si>
  <si>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</si>
  <si>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</si>
  <si>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</si>
  <si>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</si>
  <si>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</si>
  <si>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</si>
  <si>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</si>
  <si>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</si>
  <si>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</si>
  <si>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</si>
  <si>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</si>
  <si>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</si>
  <si>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</si>
  <si>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</si>
  <si>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</si>
  <si>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</si>
  <si>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</si>
  <si>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</si>
  <si>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</si>
  <si>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</si>
  <si>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</si>
  <si>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</si>
  <si>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</si>
  <si>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</si>
  <si>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</si>
  <si>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</si>
  <si>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</si>
  <si>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</si>
  <si>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</si>
  <si>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</si>
  <si>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</si>
  <si>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</si>
  <si>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</si>
  <si>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</si>
  <si>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</si>
  <si>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</si>
  <si>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</si>
  <si>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</si>
  <si>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</si>
  <si>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</si>
  <si>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</si>
  <si>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</si>
  <si>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</si>
  <si>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</si>
  <si>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</si>
  <si>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</si>
  <si>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</si>
  <si>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</si>
  <si>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</si>
  <si>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</si>
  <si>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</si>
  <si>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</si>
  <si>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</si>
  <si>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</si>
  <si>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</si>
  <si>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</si>
  <si>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</si>
  <si>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</si>
  <si>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</si>
  <si>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</si>
  <si>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</si>
  <si>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</si>
  <si>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</si>
  <si>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</si>
  <si>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</si>
  <si>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</si>
  <si>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</si>
  <si>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</si>
  <si>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</si>
  <si>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</si>
  <si>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</si>
  <si>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</si>
  <si>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</si>
  <si>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</si>
  <si>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</si>
  <si>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</si>
  <si>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</si>
  <si>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</si>
  <si>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</si>
  <si>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</si>
  <si>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</si>
  <si>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</si>
  <si>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</si>
  <si>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</si>
  <si>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</si>
  <si>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</si>
  <si>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</si>
  <si>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</si>
  <si>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</si>
  <si>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</si>
  <si>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</si>
  <si>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</si>
  <si>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</si>
  <si>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</si>
  <si>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</si>
  <si>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</si>
  <si>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</si>
  <si>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</si>
  <si>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</si>
  <si>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</si>
  <si>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</si>
  <si>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</si>
  <si>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</si>
  <si>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</si>
  <si>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</si>
  <si>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</si>
  <si>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</si>
  <si>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</si>
  <si>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</si>
  <si>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</si>
  <si>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</si>
  <si>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</si>
  <si>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</si>
  <si>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</si>
  <si>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</si>
  <si>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</si>
  <si>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</si>
  <si>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</si>
  <si>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</si>
  <si>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</si>
  <si>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</si>
  <si>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</si>
  <si>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</si>
  <si>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</si>
  <si>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</si>
  <si>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</si>
  <si>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</si>
  <si>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</si>
  <si>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</si>
  <si>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</si>
  <si>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</si>
  <si>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</si>
  <si>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</si>
  <si>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</si>
  <si>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</si>
  <si>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</si>
  <si>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</si>
  <si>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</si>
  <si>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</si>
  <si>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</si>
  <si>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</si>
  <si>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</si>
  <si>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</si>
  <si>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</si>
  <si>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</si>
  <si>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</si>
  <si>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</si>
  <si>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</si>
  <si>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</si>
  <si>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</si>
  <si>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</si>
  <si>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</si>
  <si>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</si>
  <si>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</si>
  <si>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</si>
  <si>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</si>
  <si>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</si>
  <si>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</si>
  <si>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</si>
  <si>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</si>
  <si>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</si>
  <si>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</si>
  <si>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</si>
  <si>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</si>
  <si>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</si>
  <si>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</si>
  <si>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</si>
  <si>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</si>
  <si>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</si>
  <si>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</si>
  <si>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</si>
  <si>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</si>
  <si>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</si>
  <si>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</si>
  <si>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</si>
  <si>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</si>
  <si>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</si>
  <si>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</si>
  <si>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</si>
  <si>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</si>
  <si>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</si>
  <si>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</si>
  <si>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</si>
  <si>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</si>
  <si>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</si>
  <si>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</si>
  <si>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</si>
  <si>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</si>
  <si>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</si>
  <si>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</si>
  <si>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</si>
  <si>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</si>
  <si>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</si>
  <si>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</si>
  <si>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</si>
  <si>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</si>
  <si>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</si>
  <si>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</si>
  <si>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</si>
  <si>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</si>
  <si>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</si>
  <si>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</si>
  <si>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</si>
  <si>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</si>
  <si>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</si>
  <si>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</si>
  <si>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</si>
  <si>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</si>
  <si>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</si>
  <si>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</si>
  <si>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</si>
  <si>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</si>
  <si>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</si>
  <si>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</si>
  <si>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</si>
  <si>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</si>
  <si>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</si>
  <si>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</si>
  <si>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</si>
  <si>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</si>
  <si>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</si>
  <si>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</si>
  <si>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</si>
  <si>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</si>
  <si>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</si>
  <si>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</si>
  <si>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</si>
  <si>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</si>
  <si>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</si>
  <si>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</si>
  <si>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</si>
  <si>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</si>
  <si>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</si>
  <si>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</si>
  <si>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</si>
  <si>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</si>
  <si>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</si>
  <si>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</si>
  <si>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</si>
  <si>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</si>
  <si>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</si>
  <si>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</si>
  <si>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</si>
  <si>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</si>
  <si>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</si>
  <si>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</si>
  <si>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</si>
  <si>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</si>
  <si>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</si>
  <si>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</si>
  <si>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</si>
  <si>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</si>
  <si>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</si>
  <si>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</si>
  <si>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</si>
  <si>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</si>
  <si>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</si>
  <si>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</si>
  <si>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</si>
  <si>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</si>
  <si>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</si>
  <si>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</si>
  <si>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</si>
  <si>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</si>
  <si>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</si>
  <si>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</si>
  <si>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</si>
  <si>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</si>
  <si>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</si>
  <si>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</si>
  <si>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</si>
  <si>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</si>
  <si>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</si>
  <si>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</si>
  <si>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</si>
  <si>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</si>
  <si>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</si>
  <si>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</si>
  <si>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</si>
  <si>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</si>
  <si>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</si>
  <si>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</si>
  <si>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</si>
  <si>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</si>
  <si>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</si>
  <si>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</si>
  <si>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</si>
  <si>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</si>
  <si>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</si>
  <si>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</si>
  <si>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</si>
  <si>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</si>
  <si>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</si>
  <si>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</si>
  <si>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</si>
  <si>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</si>
  <si>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</si>
  <si>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</si>
  <si>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</si>
  <si>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</si>
  <si>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</si>
  <si>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</si>
  <si>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</si>
  <si>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</si>
  <si>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</si>
  <si>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</si>
  <si>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</si>
  <si>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</si>
  <si>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</si>
  <si>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</si>
  <si>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</si>
  <si>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</si>
  <si>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</si>
  <si>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</si>
  <si>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</si>
  <si>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</si>
  <si>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</si>
  <si>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</si>
  <si>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</si>
  <si>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</si>
  <si>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</si>
  <si>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</si>
  <si>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</si>
  <si>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</si>
  <si>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</si>
  <si>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</si>
  <si>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</si>
  <si>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</si>
  <si>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</si>
  <si>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</si>
  <si>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</si>
  <si>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</si>
  <si>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</si>
  <si>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</si>
  <si>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</si>
  <si>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</si>
  <si>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</si>
  <si>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</si>
  <si>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</si>
  <si>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পোলাও চাল (এরফান/মোজাম্মেল)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</si>
  <si>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</si>
  <si>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</si>
  <si>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</si>
  <si>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</si>
  <si>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</si>
  <si>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</si>
  <si>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</si>
  <si>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</si>
  <si>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</si>
  <si>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</si>
  <si>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</si>
  <si>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</si>
  <si>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</si>
  <si>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</si>
  <si>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</si>
  <si>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</si>
  <si>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</si>
  <si>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</si>
  <si>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</si>
  <si>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</si>
  <si>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</si>
  <si>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>01/08/২০২৫ তারিখ হতে 10/০8/২০২৫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</si>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</sst>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45880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110.11182496696499</v>
      </c>
      <c r="D5" s="241">
        <f>P!AK7</f>
        <v>110.11182496696499</v>
      </c>
      <c r="E5" s="240">
        <f t="shared" si="0"/>
        <v>0</v>
      </c>
      <c r="F5" s="247" t="str">
        <f t="shared" si="1"/>
        <v>×</v>
      </c>
      <c r="G5" s="238"/>
    </row>
    <row r="6" spans="1:9">
      <c r="A6" s="201" t="s">
        <v>18</v>
      </c>
      <c r="B6" s="226" t="s">
        <v>9</v>
      </c>
      <c r="C6" s="241">
        <f>S!D6</f>
        <v>120.92159407174189</v>
      </c>
      <c r="D6" s="241">
        <f>P!AK8</f>
        <v>120.92159407174189</v>
      </c>
      <c r="E6" s="240">
        <f t="shared" si="0"/>
        <v>0</v>
      </c>
      <c r="F6" s="247" t="str">
        <f t="shared" si="1"/>
        <v>×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146.02713404739566</v>
      </c>
      <c r="D8" s="241">
        <f>P!AK10</f>
        <v>146.02713404739566</v>
      </c>
      <c r="E8" s="240">
        <f t="shared" si="0"/>
        <v>0</v>
      </c>
      <c r="F8" s="247" t="str">
        <f t="shared" si="1"/>
        <v>×</v>
      </c>
    </row>
    <row r="9" spans="1:9">
      <c r="A9" s="201" t="s">
        <v>21</v>
      </c>
      <c r="B9" s="226" t="s">
        <v>9</v>
      </c>
      <c r="C9" s="241">
        <f>S!D9</f>
        <v>159.99823286603976</v>
      </c>
      <c r="D9" s="241">
        <f>P!AK11</f>
        <v>159.99823286603976</v>
      </c>
      <c r="E9" s="240">
        <f t="shared" si="0"/>
        <v>0</v>
      </c>
      <c r="F9" s="247" t="str">
        <f t="shared" si="1"/>
        <v>×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58.246913580246918</v>
      </c>
      <c r="D12" s="241">
        <f>P!AK14</f>
        <v>58.246913580246918</v>
      </c>
      <c r="E12" s="240">
        <f t="shared" si="0"/>
        <v>0</v>
      </c>
      <c r="F12" s="247" t="str">
        <f t="shared" si="1"/>
        <v>×</v>
      </c>
    </row>
    <row r="13" spans="1:9">
      <c r="A13" s="201" t="s">
        <v>25</v>
      </c>
      <c r="B13" s="226" t="s">
        <v>26</v>
      </c>
      <c r="C13" s="241">
        <f>S!D13</f>
        <v>179.9375</v>
      </c>
      <c r="D13" s="241">
        <f>P!AK15</f>
        <v>179.9375</v>
      </c>
      <c r="E13" s="240">
        <f t="shared" si="0"/>
        <v>0</v>
      </c>
      <c r="F13" s="247" t="str">
        <f t="shared" si="1"/>
        <v>×</v>
      </c>
    </row>
    <row r="14" spans="1:9">
      <c r="A14" s="201" t="s">
        <v>27</v>
      </c>
      <c r="B14" s="226" t="s">
        <v>26</v>
      </c>
      <c r="C14" s="241">
        <f>S!D14</f>
        <v>315.28282154572406</v>
      </c>
      <c r="D14" s="241">
        <f>P!AK16</f>
        <v>315.28282154572406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39.999977496793932</v>
      </c>
      <c r="D15" s="241">
        <f>P!AK17</f>
        <v>39.999977496793932</v>
      </c>
      <c r="E15" s="240">
        <f t="shared" si="0"/>
        <v>0</v>
      </c>
      <c r="F15" s="247" t="str">
        <f t="shared" si="1"/>
        <v>×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450</v>
      </c>
      <c r="D17" s="241">
        <f>P!AK19</f>
        <v>450</v>
      </c>
      <c r="E17" s="240">
        <f t="shared" si="0"/>
        <v>0</v>
      </c>
      <c r="F17" s="247" t="str">
        <f t="shared" si="1"/>
        <v>×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59.99999994916994</v>
      </c>
      <c r="D19" s="241">
        <f>P!AK21</f>
        <v>59.99999994916994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920.16199064796274</v>
      </c>
      <c r="D20" s="241">
        <f>P!AK22</f>
        <v>920.16199064796274</v>
      </c>
      <c r="E20" s="240">
        <f t="shared" si="0"/>
        <v>0</v>
      </c>
      <c r="F20" s="247" t="str">
        <f t="shared" si="1"/>
        <v>×</v>
      </c>
    </row>
    <row r="21" spans="1:6">
      <c r="A21" s="201" t="s">
        <v>33</v>
      </c>
      <c r="B21" s="226" t="s">
        <v>9</v>
      </c>
      <c r="C21" s="241">
        <f>S!D21</f>
        <v>197.84722222222223</v>
      </c>
      <c r="D21" s="241">
        <f>P!AK23</f>
        <v>197.84722222222223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2.7335700878796385</v>
      </c>
      <c r="D22" s="241">
        <f>P!AK24</f>
        <v>2.7335700878796385</v>
      </c>
      <c r="E22" s="240">
        <f t="shared" si="0"/>
        <v>0</v>
      </c>
      <c r="F22" s="247" t="str">
        <f t="shared" si="1"/>
        <v>×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120.00000000000001</v>
      </c>
      <c r="D31" s="241">
        <f>P!AK33</f>
        <v>120.00000000000001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137.99888595822725</v>
      </c>
      <c r="D34" s="241">
        <f>P!AK36</f>
        <v>137.99888595822725</v>
      </c>
      <c r="E34" s="240">
        <f t="shared" si="0"/>
        <v>0</v>
      </c>
      <c r="F34" s="247" t="str">
        <f t="shared" si="1"/>
        <v>×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544.09918392969234</v>
      </c>
      <c r="D36" s="241">
        <f>P!AK38</f>
        <v>544.09918392969234</v>
      </c>
      <c r="E36" s="240">
        <f t="shared" si="0"/>
        <v>0</v>
      </c>
      <c r="F36" s="247" t="str">
        <f t="shared" si="1"/>
        <v>×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120</v>
      </c>
      <c r="D38" s="241">
        <f>P!AK40</f>
        <v>120</v>
      </c>
      <c r="E38" s="240">
        <f t="shared" si="0"/>
        <v>0</v>
      </c>
      <c r="F38" s="247" t="str">
        <f t="shared" si="1"/>
        <v>×</v>
      </c>
    </row>
    <row r="39" spans="1:6">
      <c r="A39" s="201" t="s">
        <v>48</v>
      </c>
      <c r="B39" s="226" t="s">
        <v>9</v>
      </c>
      <c r="C39" s="241">
        <f>S!D39</f>
        <v>80</v>
      </c>
      <c r="D39" s="241">
        <f>P!AK41</f>
        <v>80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85</v>
      </c>
      <c r="D40" s="241">
        <f>P!AK42</f>
        <v>85</v>
      </c>
      <c r="E40" s="240">
        <f t="shared" si="0"/>
        <v>0</v>
      </c>
      <c r="F40" s="247" t="str">
        <f t="shared" si="1"/>
        <v>×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10.811259353914068</v>
      </c>
      <c r="D45" s="241">
        <f>P!AK47</f>
        <v>10.811259353914068</v>
      </c>
      <c r="E45" s="240">
        <f t="shared" si="0"/>
        <v>0</v>
      </c>
      <c r="F45" s="247" t="str">
        <f t="shared" si="1"/>
        <v>×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5.2</v>
      </c>
      <c r="D48" s="241">
        <f>P!AK50</f>
        <v>5.2</v>
      </c>
      <c r="E48" s="240">
        <f t="shared" si="0"/>
        <v>0</v>
      </c>
      <c r="F48" s="247" t="str">
        <f t="shared" si="1"/>
        <v>×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80</v>
      </c>
      <c r="D51" s="241">
        <f>P!AK53</f>
        <v>80</v>
      </c>
      <c r="E51" s="240">
        <f t="shared" si="0"/>
        <v>0</v>
      </c>
      <c r="F51" s="247" t="str">
        <f t="shared" si="1"/>
        <v>×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19.583333333333332</v>
      </c>
      <c r="D56" s="241">
        <f>P!AK58</f>
        <v>19.583333333333332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1003.6363636363636</v>
      </c>
      <c r="D57" s="241">
        <f>P!AK59</f>
        <v>1003.6363636363636</v>
      </c>
      <c r="E57" s="240">
        <f t="shared" si="0"/>
        <v>0</v>
      </c>
      <c r="F57" s="247" t="str">
        <f t="shared" si="1"/>
        <v>×</v>
      </c>
    </row>
    <row r="58" spans="1:6">
      <c r="A58" s="201" t="s">
        <v>67</v>
      </c>
      <c r="B58" s="226" t="s">
        <v>31</v>
      </c>
      <c r="C58" s="241">
        <f>S!D58</f>
        <v>267.55555555555554</v>
      </c>
      <c r="D58" s="241">
        <f>P!AK60</f>
        <v>267.55555555555554</v>
      </c>
      <c r="E58" s="240">
        <f t="shared" si="0"/>
        <v>0</v>
      </c>
      <c r="F58" s="247" t="str">
        <f t="shared" si="1"/>
        <v>×</v>
      </c>
    </row>
    <row r="59" spans="1:6">
      <c r="A59" s="201" t="s">
        <v>68</v>
      </c>
      <c r="B59" s="226" t="s">
        <v>31</v>
      </c>
      <c r="C59" s="241">
        <f>S!D59</f>
        <v>125.41666666666667</v>
      </c>
      <c r="D59" s="241">
        <f>P!AK61</f>
        <v>125.41666666666667</v>
      </c>
      <c r="E59" s="240">
        <f t="shared" si="0"/>
        <v>0</v>
      </c>
      <c r="F59" s="247" t="str">
        <f t="shared" si="1"/>
        <v>×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620.00566893424036</v>
      </c>
      <c r="D61" s="241">
        <f>P!AK63</f>
        <v>620.00566893424036</v>
      </c>
      <c r="E61" s="240">
        <f t="shared" si="0"/>
        <v>0</v>
      </c>
      <c r="F61" s="247" t="str">
        <f t="shared" si="1"/>
        <v>×</v>
      </c>
    </row>
    <row r="62" spans="1:6">
      <c r="A62" s="201" t="s">
        <v>71</v>
      </c>
      <c r="B62" s="226" t="s">
        <v>9</v>
      </c>
      <c r="C62" s="241">
        <f>S!D62</f>
        <v>640.00253171059376</v>
      </c>
      <c r="D62" s="241">
        <f>P!AK64</f>
        <v>640.00253171059376</v>
      </c>
      <c r="E62" s="240">
        <f t="shared" si="0"/>
        <v>0</v>
      </c>
      <c r="F62" s="247" t="str">
        <f t="shared" si="1"/>
        <v>×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851.61290322580646</v>
      </c>
      <c r="D65" s="241">
        <f>P!AK67</f>
        <v>851.61290322580646</v>
      </c>
      <c r="E65" s="240">
        <f t="shared" si="0"/>
        <v>0</v>
      </c>
      <c r="F65" s="247" t="str">
        <f t="shared" si="1"/>
        <v>×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5767.4037972103424</v>
      </c>
      <c r="D68" s="241">
        <f>P!AK70</f>
        <v>5767.4037972103424</v>
      </c>
      <c r="E68" s="240">
        <f t="shared" ref="E68:E131" si="2">ABS(C68-D68)</f>
        <v>0</v>
      </c>
      <c r="F68" s="247" t="str">
        <f t="shared" ref="F68:F131" si="3">IF(C68-D68=0, "×", IF(C68-D68&lt;0, "+", "-"))</f>
        <v>×</v>
      </c>
    </row>
    <row r="69" spans="1:6">
      <c r="A69" s="201" t="s">
        <v>78</v>
      </c>
      <c r="B69" s="226" t="s">
        <v>9</v>
      </c>
      <c r="C69" s="241">
        <f>S!D69</f>
        <v>589.06148317913016</v>
      </c>
      <c r="D69" s="241">
        <f>P!AK71</f>
        <v>589.06148317913016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1718.9132706374087</v>
      </c>
      <c r="D70" s="241">
        <f>P!AK72</f>
        <v>1718.9132706374087</v>
      </c>
      <c r="E70" s="240">
        <f t="shared" si="2"/>
        <v>0</v>
      </c>
      <c r="F70" s="247" t="str">
        <f t="shared" si="3"/>
        <v>×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710</v>
      </c>
      <c r="D72" s="241">
        <f>P!AK74</f>
        <v>710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640</v>
      </c>
      <c r="D73" s="241">
        <f>P!AK75</f>
        <v>640</v>
      </c>
      <c r="E73" s="240">
        <f t="shared" si="2"/>
        <v>0</v>
      </c>
      <c r="F73" s="247" t="str">
        <f t="shared" si="3"/>
        <v>×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1691.9708029197081</v>
      </c>
      <c r="D75" s="241">
        <f>P!AK77</f>
        <v>1691.9708029197081</v>
      </c>
      <c r="E75" s="240">
        <f t="shared" si="2"/>
        <v>0</v>
      </c>
      <c r="F75" s="247" t="str">
        <f t="shared" si="3"/>
        <v>×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3393.2379458471783</v>
      </c>
      <c r="D77" s="241">
        <f>P!AK79</f>
        <v>3393.2379458471783</v>
      </c>
      <c r="E77" s="240">
        <f t="shared" si="2"/>
        <v>0</v>
      </c>
      <c r="F77" s="247" t="str">
        <f t="shared" si="3"/>
        <v>×</v>
      </c>
    </row>
    <row r="78" spans="1:6">
      <c r="A78" s="201" t="s">
        <v>86</v>
      </c>
      <c r="B78" s="226" t="s">
        <v>9</v>
      </c>
      <c r="C78" s="241">
        <f>S!D78</f>
        <v>570.83333333333337</v>
      </c>
      <c r="D78" s="241">
        <f>P!AK80</f>
        <v>570.83333333333337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300</v>
      </c>
      <c r="D79" s="241">
        <f>P!AK81</f>
        <v>300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170.82244070660559</v>
      </c>
      <c r="D80" s="241">
        <f>P!AK82</f>
        <v>170.82244070660559</v>
      </c>
      <c r="E80" s="240">
        <f t="shared" si="2"/>
        <v>0</v>
      </c>
      <c r="F80" s="247" t="str">
        <f t="shared" si="3"/>
        <v>×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2960</v>
      </c>
      <c r="D84" s="241">
        <f>P!AK86</f>
        <v>2960</v>
      </c>
      <c r="E84" s="240">
        <f t="shared" si="2"/>
        <v>0</v>
      </c>
      <c r="F84" s="247" t="str">
        <f t="shared" si="3"/>
        <v>×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1799.916782953668</v>
      </c>
      <c r="D86" s="241">
        <f>P!AK88</f>
        <v>1799.916782953668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66.999999596575591</v>
      </c>
      <c r="D87" s="241">
        <f>P!AK89</f>
        <v>66.999999596575591</v>
      </c>
      <c r="E87" s="240">
        <f t="shared" si="2"/>
        <v>0</v>
      </c>
      <c r="F87" s="247" t="str">
        <f t="shared" si="3"/>
        <v>×</v>
      </c>
    </row>
    <row r="88" spans="1:6">
      <c r="A88" s="201" t="s">
        <v>93</v>
      </c>
      <c r="B88" s="226" t="s">
        <v>9</v>
      </c>
      <c r="C88" s="241">
        <f>S!D88</f>
        <v>115.00697473283901</v>
      </c>
      <c r="D88" s="241">
        <f>P!AK90</f>
        <v>115.00697473283901</v>
      </c>
      <c r="E88" s="240">
        <f t="shared" si="2"/>
        <v>0</v>
      </c>
      <c r="F88" s="247" t="str">
        <f t="shared" si="3"/>
        <v>×</v>
      </c>
    </row>
    <row r="89" spans="1:6">
      <c r="A89" s="201" t="s">
        <v>94</v>
      </c>
      <c r="B89" s="226" t="s">
        <v>31</v>
      </c>
      <c r="C89" s="241">
        <f>S!D89</f>
        <v>11.252415458937199</v>
      </c>
      <c r="D89" s="241">
        <f>P!AK91</f>
        <v>11.252415458937199</v>
      </c>
      <c r="E89" s="240">
        <f t="shared" si="2"/>
        <v>0</v>
      </c>
      <c r="F89" s="247" t="str">
        <f t="shared" si="3"/>
        <v>×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220</v>
      </c>
      <c r="D92" s="241">
        <f>P!AK94</f>
        <v>220</v>
      </c>
      <c r="E92" s="240">
        <f t="shared" si="2"/>
        <v>0</v>
      </c>
      <c r="F92" s="247" t="str">
        <f t="shared" si="3"/>
        <v>×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84.6</v>
      </c>
      <c r="D95" s="241">
        <f>P!AK97</f>
        <v>84.6</v>
      </c>
      <c r="E95" s="240">
        <f t="shared" si="2"/>
        <v>0</v>
      </c>
      <c r="F95" s="247" t="str">
        <f t="shared" si="3"/>
        <v>×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520</v>
      </c>
      <c r="D97" s="241">
        <f>P!AK99</f>
        <v>520</v>
      </c>
      <c r="E97" s="240">
        <f t="shared" si="2"/>
        <v>0</v>
      </c>
      <c r="F97" s="247" t="str">
        <f t="shared" si="3"/>
        <v>×</v>
      </c>
    </row>
    <row r="98" spans="1:6">
      <c r="A98" s="201" t="s">
        <v>336</v>
      </c>
      <c r="B98" s="226" t="s">
        <v>31</v>
      </c>
      <c r="C98" s="241">
        <f>S!D98</f>
        <v>176.37254901960785</v>
      </c>
      <c r="D98" s="241">
        <f>P!AK100</f>
        <v>176.37254901960785</v>
      </c>
      <c r="E98" s="240">
        <f t="shared" si="2"/>
        <v>0</v>
      </c>
      <c r="F98" s="247" t="str">
        <f t="shared" si="3"/>
        <v>×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161.59663865546219</v>
      </c>
      <c r="D104" s="241">
        <f>P!AK106</f>
        <v>161.59663865546219</v>
      </c>
      <c r="E104" s="240">
        <f t="shared" si="2"/>
        <v>0</v>
      </c>
      <c r="F104" s="247" t="str">
        <f t="shared" si="3"/>
        <v>×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266.88888888888886</v>
      </c>
      <c r="D109" s="241">
        <f>P!AK111</f>
        <v>266.88888888888886</v>
      </c>
      <c r="E109" s="240">
        <f t="shared" si="2"/>
        <v>0</v>
      </c>
      <c r="F109" s="247" t="str">
        <f t="shared" si="3"/>
        <v>×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2242.2222222222222</v>
      </c>
      <c r="D112" s="241">
        <f>P!AK114</f>
        <v>2242.2222222222222</v>
      </c>
      <c r="E112" s="240">
        <f t="shared" si="2"/>
        <v>0</v>
      </c>
      <c r="F112" s="247" t="str">
        <f t="shared" si="3"/>
        <v>×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8.738063097075937</v>
      </c>
      <c r="D116" s="241">
        <f>P!AK118</f>
        <v>8.738063097075937</v>
      </c>
      <c r="E116" s="240">
        <f t="shared" si="2"/>
        <v>0</v>
      </c>
      <c r="F116" s="247" t="str">
        <f t="shared" si="3"/>
        <v>×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120.96</v>
      </c>
      <c r="D126" s="241">
        <f>P!AK128</f>
        <v>120.96</v>
      </c>
      <c r="E126" s="240">
        <f t="shared" si="2"/>
        <v>0</v>
      </c>
      <c r="F126" s="247" t="str">
        <f t="shared" si="3"/>
        <v>×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400</v>
      </c>
      <c r="D128" s="241">
        <f>P!AK130</f>
        <v>400</v>
      </c>
      <c r="E128" s="240">
        <f t="shared" si="2"/>
        <v>0</v>
      </c>
      <c r="F128" s="247" t="str">
        <f t="shared" si="3"/>
        <v>×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100</v>
      </c>
      <c r="D130" s="241">
        <f>P!AK132</f>
        <v>100</v>
      </c>
      <c r="E130" s="240">
        <f t="shared" si="2"/>
        <v>0</v>
      </c>
      <c r="F130" s="247" t="str">
        <f t="shared" si="3"/>
        <v>×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187.35340729001587</v>
      </c>
      <c r="D132" s="241">
        <f>P!AK134</f>
        <v>187.35340729001587</v>
      </c>
      <c r="E132" s="240">
        <f t="shared" ref="E132:E195" si="4">ABS(C132-D132)</f>
        <v>0</v>
      </c>
      <c r="F132" s="247" t="str">
        <f t="shared" ref="F132:F195" si="5">IF(C132-D132=0, "×", IF(C132-D132&lt;0, "+", "-"))</f>
        <v>×</v>
      </c>
    </row>
    <row r="133" spans="1:6">
      <c r="A133" s="201" t="s">
        <v>294</v>
      </c>
      <c r="B133" s="226" t="s">
        <v>9</v>
      </c>
      <c r="C133" s="241">
        <f>S!D133</f>
        <v>180</v>
      </c>
      <c r="D133" s="241">
        <f>P!AK135</f>
        <v>180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200</v>
      </c>
      <c r="D135" s="241">
        <f>P!AK137</f>
        <v>200</v>
      </c>
      <c r="E135" s="240">
        <f t="shared" si="4"/>
        <v>0</v>
      </c>
      <c r="F135" s="247" t="str">
        <f t="shared" si="5"/>
        <v>×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18.248887954463651</v>
      </c>
      <c r="D141" s="241">
        <f>P!AK143</f>
        <v>18.248887954463651</v>
      </c>
      <c r="E141" s="240">
        <f t="shared" si="4"/>
        <v>0</v>
      </c>
      <c r="F141" s="247" t="str">
        <f t="shared" si="5"/>
        <v>×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1100.9493670886077</v>
      </c>
      <c r="D143" s="241">
        <f>P!AK145</f>
        <v>1100.9493670886077</v>
      </c>
      <c r="E143" s="240">
        <f t="shared" si="4"/>
        <v>0</v>
      </c>
      <c r="F143" s="247" t="str">
        <f t="shared" si="5"/>
        <v>×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1200</v>
      </c>
      <c r="D146" s="241">
        <f>P!AK148</f>
        <v>1200</v>
      </c>
      <c r="E146" s="240">
        <f t="shared" si="4"/>
        <v>0</v>
      </c>
      <c r="F146" s="247" t="str">
        <f t="shared" si="5"/>
        <v>×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270.15317222856561</v>
      </c>
      <c r="D150" s="241">
        <f>P!AK152</f>
        <v>270.15317222856561</v>
      </c>
      <c r="E150" s="240">
        <f t="shared" si="4"/>
        <v>0</v>
      </c>
      <c r="F150" s="247" t="str">
        <f t="shared" si="5"/>
        <v>×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184.30790059130021</v>
      </c>
      <c r="D152" s="241">
        <f>P!AK154</f>
        <v>184.30790059130021</v>
      </c>
      <c r="E152" s="240">
        <f t="shared" si="4"/>
        <v>0</v>
      </c>
      <c r="F152" s="247" t="str">
        <f t="shared" si="5"/>
        <v>×</v>
      </c>
    </row>
    <row r="153" spans="1:6">
      <c r="A153" s="201" t="s">
        <v>138</v>
      </c>
      <c r="B153" s="226" t="s">
        <v>9</v>
      </c>
      <c r="C153" s="241">
        <f>S!D153</f>
        <v>401.60177610443986</v>
      </c>
      <c r="D153" s="241">
        <f>P!AK155</f>
        <v>401.60177610443986</v>
      </c>
      <c r="E153" s="240">
        <f t="shared" si="4"/>
        <v>0</v>
      </c>
      <c r="F153" s="247" t="str">
        <f t="shared" si="5"/>
        <v>×</v>
      </c>
    </row>
    <row r="154" spans="1:6">
      <c r="A154" s="201" t="s">
        <v>277</v>
      </c>
      <c r="B154" s="226" t="s">
        <v>9</v>
      </c>
      <c r="C154" s="241">
        <f>S!D154</f>
        <v>424.28571428571433</v>
      </c>
      <c r="D154" s="241">
        <f>P!AK156</f>
        <v>424.28571428571433</v>
      </c>
      <c r="E154" s="240">
        <f t="shared" si="4"/>
        <v>0</v>
      </c>
      <c r="F154" s="247" t="str">
        <f t="shared" si="5"/>
        <v>×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700</v>
      </c>
      <c r="D160" s="241">
        <f>P!AK162</f>
        <v>700</v>
      </c>
      <c r="E160" s="240">
        <f t="shared" si="4"/>
        <v>0</v>
      </c>
      <c r="F160" s="247" t="str">
        <f t="shared" si="5"/>
        <v>×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765.83333333333337</v>
      </c>
      <c r="D168" s="241">
        <f>P!AK170</f>
        <v>765.83333333333337</v>
      </c>
      <c r="E168" s="240">
        <f t="shared" si="4"/>
        <v>0</v>
      </c>
      <c r="F168" s="247" t="str">
        <f t="shared" si="5"/>
        <v>×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22.398843930635838</v>
      </c>
      <c r="D177" s="241">
        <f>P!AK179</f>
        <v>22.398843930635838</v>
      </c>
      <c r="E177" s="240">
        <f t="shared" si="4"/>
        <v>0</v>
      </c>
      <c r="F177" s="247" t="str">
        <f t="shared" si="5"/>
        <v>×</v>
      </c>
    </row>
    <row r="178" spans="1:6">
      <c r="A178" s="201" t="s">
        <v>322</v>
      </c>
      <c r="B178" s="226" t="s">
        <v>9</v>
      </c>
      <c r="C178" s="241">
        <f>S!D178</f>
        <v>75.154545454545456</v>
      </c>
      <c r="D178" s="241">
        <f>P!AK180</f>
        <v>75.154545454545456</v>
      </c>
      <c r="E178" s="240">
        <f t="shared" si="4"/>
        <v>0</v>
      </c>
      <c r="F178" s="247" t="str">
        <f t="shared" si="5"/>
        <v>×</v>
      </c>
    </row>
    <row r="179" spans="1:6">
      <c r="A179" s="201" t="s">
        <v>157</v>
      </c>
      <c r="B179" s="226" t="s">
        <v>9</v>
      </c>
      <c r="C179" s="241">
        <f>S!D179</f>
        <v>250</v>
      </c>
      <c r="D179" s="241">
        <f>P!AK181</f>
        <v>250</v>
      </c>
      <c r="E179" s="240">
        <f t="shared" si="4"/>
        <v>0</v>
      </c>
      <c r="F179" s="247" t="str">
        <f t="shared" si="5"/>
        <v>×</v>
      </c>
    </row>
    <row r="180" spans="1:6">
      <c r="A180" s="201" t="s">
        <v>158</v>
      </c>
      <c r="B180" s="226" t="s">
        <v>9</v>
      </c>
      <c r="C180" s="241">
        <f>S!D180</f>
        <v>175.75757575757575</v>
      </c>
      <c r="D180" s="241">
        <f>P!AK182</f>
        <v>175.75757575757575</v>
      </c>
      <c r="E180" s="240">
        <f t="shared" si="4"/>
        <v>0</v>
      </c>
      <c r="F180" s="247" t="str">
        <f t="shared" si="5"/>
        <v>×</v>
      </c>
    </row>
    <row r="181" spans="1:6">
      <c r="A181" s="201" t="s">
        <v>331</v>
      </c>
      <c r="B181" s="226" t="s">
        <v>9</v>
      </c>
      <c r="C181" s="241">
        <f>S!D181</f>
        <v>164.4</v>
      </c>
      <c r="D181" s="241">
        <f>P!AK183</f>
        <v>164.4</v>
      </c>
      <c r="E181" s="240">
        <f t="shared" si="4"/>
        <v>0</v>
      </c>
      <c r="F181" s="247" t="str">
        <f t="shared" si="5"/>
        <v>×</v>
      </c>
    </row>
    <row r="182" spans="1:6">
      <c r="A182" s="201" t="s">
        <v>159</v>
      </c>
      <c r="B182" s="226" t="s">
        <v>31</v>
      </c>
      <c r="C182" s="241">
        <f>S!D182</f>
        <v>6.1335078534031418</v>
      </c>
      <c r="D182" s="241">
        <f>P!AK184</f>
        <v>6.1335078534031418</v>
      </c>
      <c r="E182" s="240">
        <f t="shared" si="4"/>
        <v>0</v>
      </c>
      <c r="F182" s="247" t="str">
        <f t="shared" si="5"/>
        <v>×</v>
      </c>
    </row>
    <row r="183" spans="1:6">
      <c r="A183" s="201" t="s">
        <v>160</v>
      </c>
      <c r="B183" s="226" t="s">
        <v>9</v>
      </c>
      <c r="C183" s="241">
        <f>S!D183</f>
        <v>62.96</v>
      </c>
      <c r="D183" s="241">
        <f>P!AK185</f>
        <v>62.96</v>
      </c>
      <c r="E183" s="240">
        <f t="shared" si="4"/>
        <v>0</v>
      </c>
      <c r="F183" s="247" t="str">
        <f t="shared" si="5"/>
        <v>×</v>
      </c>
    </row>
    <row r="184" spans="1:6">
      <c r="A184" s="201" t="s">
        <v>161</v>
      </c>
      <c r="B184" s="226" t="s">
        <v>9</v>
      </c>
      <c r="C184" s="241">
        <f>S!D184</f>
        <v>84.8</v>
      </c>
      <c r="D184" s="241">
        <f>P!AK186</f>
        <v>84.8</v>
      </c>
      <c r="E184" s="240">
        <f t="shared" si="4"/>
        <v>0</v>
      </c>
      <c r="F184" s="247" t="str">
        <f t="shared" si="5"/>
        <v>×</v>
      </c>
    </row>
    <row r="185" spans="1:6">
      <c r="A185" s="201" t="s">
        <v>162</v>
      </c>
      <c r="B185" s="226" t="s">
        <v>9</v>
      </c>
      <c r="C185" s="241">
        <f>S!D185</f>
        <v>70</v>
      </c>
      <c r="D185" s="241">
        <f>P!AK187</f>
        <v>70</v>
      </c>
      <c r="E185" s="240">
        <f t="shared" si="4"/>
        <v>0</v>
      </c>
      <c r="F185" s="247" t="str">
        <f t="shared" si="5"/>
        <v>×</v>
      </c>
    </row>
    <row r="186" spans="1:6">
      <c r="A186" s="201" t="s">
        <v>278</v>
      </c>
      <c r="B186" s="226" t="s">
        <v>9</v>
      </c>
      <c r="C186" s="241">
        <f>S!D186</f>
        <v>135.60606060606059</v>
      </c>
      <c r="D186" s="241">
        <f>P!AK188</f>
        <v>135.60606060606059</v>
      </c>
      <c r="E186" s="240">
        <f t="shared" si="4"/>
        <v>0</v>
      </c>
      <c r="F186" s="247" t="str">
        <f t="shared" si="5"/>
        <v>×</v>
      </c>
    </row>
    <row r="187" spans="1:6">
      <c r="A187" s="201" t="s">
        <v>163</v>
      </c>
      <c r="B187" s="226" t="s">
        <v>31</v>
      </c>
      <c r="C187" s="241">
        <f>S!D187</f>
        <v>57.5</v>
      </c>
      <c r="D187" s="241">
        <f>P!AK189</f>
        <v>57.5</v>
      </c>
      <c r="E187" s="240">
        <f t="shared" si="4"/>
        <v>0</v>
      </c>
      <c r="F187" s="247" t="str">
        <f t="shared" si="5"/>
        <v>×</v>
      </c>
    </row>
    <row r="188" spans="1:6">
      <c r="A188" s="201" t="s">
        <v>330</v>
      </c>
      <c r="B188" s="226" t="s">
        <v>31</v>
      </c>
      <c r="C188" s="241">
        <f>S!D188</f>
        <v>6</v>
      </c>
      <c r="D188" s="241">
        <f>P!AK190</f>
        <v>6</v>
      </c>
      <c r="E188" s="240">
        <f t="shared" si="4"/>
        <v>0</v>
      </c>
      <c r="F188" s="247" t="str">
        <f t="shared" si="5"/>
        <v>×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10</v>
      </c>
      <c r="D190" s="241">
        <f>P!AK192</f>
        <v>10</v>
      </c>
      <c r="E190" s="240">
        <f t="shared" si="4"/>
        <v>0</v>
      </c>
      <c r="F190" s="247" t="str">
        <f t="shared" si="5"/>
        <v>×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41.666666666666664</v>
      </c>
      <c r="D193" s="241">
        <f>P!AK195</f>
        <v>41.666666666666664</v>
      </c>
      <c r="E193" s="240">
        <f t="shared" si="4"/>
        <v>0</v>
      </c>
      <c r="F193" s="247" t="str">
        <f t="shared" si="5"/>
        <v>×</v>
      </c>
    </row>
    <row r="194" spans="1:6">
      <c r="A194" s="201" t="s">
        <v>169</v>
      </c>
      <c r="B194" s="226" t="s">
        <v>9</v>
      </c>
      <c r="C194" s="241">
        <f>S!D194</f>
        <v>26.666666666666668</v>
      </c>
      <c r="D194" s="241">
        <f>P!AK196</f>
        <v>26.666666666666668</v>
      </c>
      <c r="E194" s="240">
        <f t="shared" si="4"/>
        <v>0</v>
      </c>
      <c r="F194" s="247" t="str">
        <f t="shared" si="5"/>
        <v>×</v>
      </c>
    </row>
    <row r="195" spans="1:6">
      <c r="A195" s="201" t="s">
        <v>332</v>
      </c>
      <c r="B195" s="226" t="s">
        <v>9</v>
      </c>
      <c r="C195" s="241">
        <f>S!D195</f>
        <v>24.210526315789473</v>
      </c>
      <c r="D195" s="241">
        <f>P!AK197</f>
        <v>24.210526315789473</v>
      </c>
      <c r="E195" s="240">
        <f t="shared" si="4"/>
        <v>0</v>
      </c>
      <c r="F195" s="247" t="str">
        <f t="shared" si="5"/>
        <v>×</v>
      </c>
    </row>
    <row r="196" spans="1:6">
      <c r="A196" s="201" t="s">
        <v>333</v>
      </c>
      <c r="B196" s="226" t="s">
        <v>9</v>
      </c>
      <c r="C196" s="241">
        <f>S!D196</f>
        <v>30</v>
      </c>
      <c r="D196" s="241">
        <f>P!AK198</f>
        <v>30</v>
      </c>
      <c r="E196" s="240">
        <f t="shared" ref="E196:E252" si="6">ABS(C196-D196)</f>
        <v>0</v>
      </c>
      <c r="F196" s="247" t="str">
        <f t="shared" ref="F196:F252" si="7">IF(C196-D196=0, "×", IF(C196-D196&lt;0, "+", "-"))</f>
        <v>×</v>
      </c>
    </row>
    <row r="197" spans="1:6">
      <c r="A197" s="201" t="s">
        <v>279</v>
      </c>
      <c r="B197" s="226" t="s">
        <v>9</v>
      </c>
      <c r="C197" s="241">
        <f>S!D197</f>
        <v>147.27272727272728</v>
      </c>
      <c r="D197" s="241">
        <f>P!AK199</f>
        <v>147.27272727272728</v>
      </c>
      <c r="E197" s="240">
        <f t="shared" si="6"/>
        <v>0</v>
      </c>
      <c r="F197" s="247" t="str">
        <f t="shared" si="7"/>
        <v>×</v>
      </c>
    </row>
    <row r="198" spans="1:6">
      <c r="A198" s="201" t="s">
        <v>280</v>
      </c>
      <c r="B198" s="226" t="s">
        <v>9</v>
      </c>
      <c r="C198" s="241">
        <f>S!D198</f>
        <v>73.611111111111114</v>
      </c>
      <c r="D198" s="241">
        <f>P!AK200</f>
        <v>73.611111111111114</v>
      </c>
      <c r="E198" s="240">
        <f t="shared" si="6"/>
        <v>0</v>
      </c>
      <c r="F198" s="247" t="str">
        <f t="shared" si="7"/>
        <v>×</v>
      </c>
    </row>
    <row r="199" spans="1:6">
      <c r="A199" s="201" t="s">
        <v>281</v>
      </c>
      <c r="B199" s="226" t="s">
        <v>9</v>
      </c>
      <c r="C199" s="241">
        <f>S!D199</f>
        <v>250</v>
      </c>
      <c r="D199" s="241">
        <f>P!AK201</f>
        <v>250</v>
      </c>
      <c r="E199" s="240">
        <f t="shared" si="6"/>
        <v>0</v>
      </c>
      <c r="F199" s="247" t="str">
        <f t="shared" si="7"/>
        <v>×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43.333333333333336</v>
      </c>
      <c r="D203" s="241">
        <f>P!AK205</f>
        <v>43.333333333333336</v>
      </c>
      <c r="E203" s="240">
        <f t="shared" si="6"/>
        <v>0</v>
      </c>
      <c r="F203" s="247" t="str">
        <f t="shared" si="7"/>
        <v>×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51.666666666666664</v>
      </c>
      <c r="D206" s="241">
        <f>P!AK208</f>
        <v>51.666666666666664</v>
      </c>
      <c r="E206" s="240">
        <f t="shared" si="6"/>
        <v>0</v>
      </c>
      <c r="F206" s="247" t="str">
        <f t="shared" si="7"/>
        <v>×</v>
      </c>
    </row>
    <row r="207" spans="1:6">
      <c r="A207" s="201" t="s">
        <v>175</v>
      </c>
      <c r="B207" s="226" t="s">
        <v>9</v>
      </c>
      <c r="C207" s="241">
        <f>S!D207</f>
        <v>80</v>
      </c>
      <c r="D207" s="241">
        <f>P!AK209</f>
        <v>80</v>
      </c>
      <c r="E207" s="240">
        <f t="shared" si="6"/>
        <v>0</v>
      </c>
      <c r="F207" s="247" t="str">
        <f t="shared" si="7"/>
        <v>×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50.333333333333336</v>
      </c>
      <c r="D211" s="241">
        <f>P!AK213</f>
        <v>50.333333333333336</v>
      </c>
      <c r="E211" s="240">
        <f t="shared" si="6"/>
        <v>0</v>
      </c>
      <c r="F211" s="247" t="str">
        <f t="shared" si="7"/>
        <v>×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75.48571428571428</v>
      </c>
      <c r="D214" s="241">
        <f>P!AK216</f>
        <v>75.48571428571428</v>
      </c>
      <c r="E214" s="240">
        <f t="shared" si="6"/>
        <v>0</v>
      </c>
      <c r="F214" s="247" t="str">
        <f t="shared" si="7"/>
        <v>×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680</v>
      </c>
      <c r="D229" s="241">
        <f>P!AK231</f>
        <v>680</v>
      </c>
      <c r="E229" s="240">
        <f t="shared" si="6"/>
        <v>0</v>
      </c>
      <c r="F229" s="247" t="str">
        <f t="shared" si="7"/>
        <v>×</v>
      </c>
    </row>
    <row r="230" spans="1:6">
      <c r="A230" s="201" t="s">
        <v>302</v>
      </c>
      <c r="B230" s="226" t="s">
        <v>9</v>
      </c>
      <c r="C230" s="241">
        <f>S!D230</f>
        <v>922.66003904907484</v>
      </c>
      <c r="D230" s="241">
        <f>P!AK232</f>
        <v>922.66003904907484</v>
      </c>
      <c r="E230" s="240">
        <f t="shared" si="6"/>
        <v>0</v>
      </c>
      <c r="F230" s="247" t="str">
        <f t="shared" si="7"/>
        <v>×</v>
      </c>
    </row>
    <row r="231" spans="1:6">
      <c r="A231" s="201" t="s">
        <v>56</v>
      </c>
      <c r="B231" s="226" t="s">
        <v>31</v>
      </c>
      <c r="C231" s="241">
        <f>S!D231</f>
        <v>1.4000037807406636</v>
      </c>
      <c r="D231" s="241">
        <f>P!AK233</f>
        <v>1.4000037807406636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26.405321721388994</v>
      </c>
      <c r="D232" s="241">
        <f>P!AK234</f>
        <v>26.405321721388994</v>
      </c>
      <c r="E232" s="240">
        <f t="shared" si="6"/>
        <v>0</v>
      </c>
      <c r="F232" s="247" t="str">
        <f t="shared" si="7"/>
        <v>×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380</v>
      </c>
      <c r="D239" s="241">
        <f>P!AK241</f>
        <v>380</v>
      </c>
      <c r="E239" s="240">
        <f t="shared" si="6"/>
        <v>0</v>
      </c>
      <c r="F239" s="247" t="str">
        <f t="shared" si="7"/>
        <v>×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280</v>
      </c>
      <c r="D242" s="241">
        <f>P!AK244</f>
        <v>280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9.4471544715447155</v>
      </c>
      <c r="D243" s="241">
        <f>P!AK245</f>
        <v>9.4471544715447155</v>
      </c>
      <c r="E243" s="240">
        <f t="shared" si="6"/>
        <v>0</v>
      </c>
      <c r="F243" s="247" t="str">
        <f t="shared" si="7"/>
        <v>×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4" sqref="B4:C1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45881</v>
      </c>
    </row>
    <row r="2" spans="1:8" ht="31.5" customHeight="1">
      <c r="A2" s="519" t="s">
        <v>459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0</v>
      </c>
      <c r="B4" s="297"/>
      <c r="C4" s="190"/>
      <c r="D4" s="199">
        <f>C4</f>
        <v>0</v>
      </c>
      <c r="E4" s="190">
        <f>SUM($D$3:D4)</f>
        <v>0</v>
      </c>
      <c r="F4" s="154">
        <f>A4</f>
        <v>0</v>
      </c>
      <c r="G4"/>
      <c r="H4"/>
    </row>
    <row r="5" spans="1:8" ht="19.5">
      <c r="A5" s="174">
        <f>SUBTOTAL(103,B$4:B5)</f>
        <v>0</v>
      </c>
      <c r="B5" s="297"/>
      <c r="C5" s="190"/>
      <c r="D5" s="199">
        <f t="shared" ref="D5:D50" si="0">C5</f>
        <v>0</v>
      </c>
      <c r="E5" s="190">
        <f>SUM($D$3:D5)</f>
        <v>0</v>
      </c>
      <c r="F5" s="154">
        <f t="shared" ref="F5:F50" si="1">A5</f>
        <v>0</v>
      </c>
      <c r="G5"/>
      <c r="H5"/>
    </row>
    <row r="6" spans="1:8" ht="19.5">
      <c r="A6" s="174">
        <f>SUBTOTAL(103,B$4:B6)</f>
        <v>0</v>
      </c>
      <c r="B6" s="297"/>
      <c r="C6" s="190"/>
      <c r="D6" s="199">
        <f t="shared" si="0"/>
        <v>0</v>
      </c>
      <c r="E6" s="190">
        <f>SUM($D$3:D6)</f>
        <v>0</v>
      </c>
      <c r="F6" s="154">
        <f t="shared" si="1"/>
        <v>0</v>
      </c>
      <c r="G6"/>
      <c r="H6"/>
    </row>
    <row r="7" spans="1:8" ht="19.5">
      <c r="A7" s="174">
        <f>SUBTOTAL(103,B$4:B7)</f>
        <v>0</v>
      </c>
      <c r="B7" s="297"/>
      <c r="C7" s="190"/>
      <c r="D7" s="199">
        <f t="shared" si="0"/>
        <v>0</v>
      </c>
      <c r="E7" s="190">
        <f>SUM($D$3:D7)</f>
        <v>0</v>
      </c>
      <c r="F7" s="154">
        <f t="shared" si="1"/>
        <v>0</v>
      </c>
      <c r="G7"/>
      <c r="H7"/>
    </row>
    <row r="8" spans="1:8" ht="19.5">
      <c r="A8" s="174">
        <f>SUBTOTAL(103,B$4:B8)</f>
        <v>0</v>
      </c>
      <c r="B8" s="297"/>
      <c r="C8" s="190"/>
      <c r="D8" s="199">
        <f t="shared" si="0"/>
        <v>0</v>
      </c>
      <c r="E8" s="190">
        <f>SUM($D$3:D8)</f>
        <v>0</v>
      </c>
      <c r="F8" s="154">
        <f t="shared" si="1"/>
        <v>0</v>
      </c>
      <c r="G8"/>
      <c r="H8"/>
    </row>
    <row r="9" spans="1:8" ht="19.5">
      <c r="A9" s="174">
        <f>SUBTOTAL(103,B$4:B9)</f>
        <v>0</v>
      </c>
      <c r="B9" s="297"/>
      <c r="C9" s="190"/>
      <c r="D9" s="199">
        <f t="shared" si="0"/>
        <v>0</v>
      </c>
      <c r="E9" s="190">
        <f>SUM($D$3:D9)</f>
        <v>0</v>
      </c>
      <c r="F9" s="154">
        <f t="shared" si="1"/>
        <v>0</v>
      </c>
      <c r="G9"/>
      <c r="H9"/>
    </row>
    <row r="10" spans="1:8" ht="19.5">
      <c r="A10" s="174">
        <f>SUBTOTAL(103,B$4:B10)</f>
        <v>0</v>
      </c>
      <c r="B10" s="297"/>
      <c r="C10" s="190"/>
      <c r="D10" s="199">
        <f t="shared" si="0"/>
        <v>0</v>
      </c>
      <c r="E10" s="190">
        <f>SUM($D$3:D10)</f>
        <v>0</v>
      </c>
      <c r="F10" s="154">
        <f t="shared" si="1"/>
        <v>0</v>
      </c>
      <c r="G10"/>
      <c r="H10"/>
    </row>
    <row r="11" spans="1:8" ht="19.5">
      <c r="A11" s="174">
        <f>SUBTOTAL(103,B$4:B11)</f>
        <v>0</v>
      </c>
      <c r="B11" s="278"/>
      <c r="C11" s="190"/>
      <c r="D11" s="199">
        <f t="shared" si="0"/>
        <v>0</v>
      </c>
      <c r="E11" s="190">
        <f>SUM($D$3:D11)</f>
        <v>0</v>
      </c>
      <c r="F11" s="154">
        <f t="shared" si="1"/>
        <v>0</v>
      </c>
    </row>
    <row r="12" spans="1:8" ht="19.5">
      <c r="A12" s="174">
        <f>SUBTOTAL(103,B$4:B12)</f>
        <v>0</v>
      </c>
      <c r="B12" s="278"/>
      <c r="C12" s="190"/>
      <c r="D12" s="199">
        <f t="shared" si="0"/>
        <v>0</v>
      </c>
      <c r="E12" s="190">
        <f>SUM($D$3:D12)</f>
        <v>0</v>
      </c>
      <c r="F12" s="154">
        <f t="shared" si="1"/>
        <v>0</v>
      </c>
    </row>
    <row r="13" spans="1:8" ht="19.5">
      <c r="A13" s="174">
        <f>SUBTOTAL(103,B$4:B13)</f>
        <v>0</v>
      </c>
      <c r="B13" s="278"/>
      <c r="C13" s="190"/>
      <c r="D13" s="199">
        <f t="shared" si="0"/>
        <v>0</v>
      </c>
      <c r="E13" s="190">
        <f>SUM($D$3:D13)</f>
        <v>0</v>
      </c>
      <c r="F13" s="154">
        <f t="shared" si="1"/>
        <v>0</v>
      </c>
    </row>
    <row r="14" spans="1:8" ht="19.5">
      <c r="A14" s="174">
        <f>SUBTOTAL(103,B$4:B14)</f>
        <v>0</v>
      </c>
      <c r="B14" s="192"/>
      <c r="C14" s="190"/>
      <c r="D14" s="199">
        <f t="shared" si="0"/>
        <v>0</v>
      </c>
      <c r="E14" s="190">
        <f>SUM($D$3:D14)</f>
        <v>0</v>
      </c>
      <c r="F14" s="154">
        <f t="shared" si="1"/>
        <v>0</v>
      </c>
    </row>
    <row r="15" spans="1:8" ht="19.5">
      <c r="A15" s="174">
        <f>SUBTOTAL(103,B$4:B15)</f>
        <v>0</v>
      </c>
      <c r="B15" s="192"/>
      <c r="C15" s="190"/>
      <c r="D15" s="199">
        <f t="shared" si="0"/>
        <v>0</v>
      </c>
      <c r="E15" s="190">
        <f>SUM($D$3:D15)</f>
        <v>0</v>
      </c>
      <c r="F15" s="154">
        <f t="shared" si="1"/>
        <v>0</v>
      </c>
    </row>
    <row r="16" spans="1:8" ht="19.5">
      <c r="A16" s="174">
        <f>SUBTOTAL(103,B$4:B16)</f>
        <v>0</v>
      </c>
      <c r="B16" s="192"/>
      <c r="C16" s="190"/>
      <c r="D16" s="199">
        <f t="shared" si="0"/>
        <v>0</v>
      </c>
      <c r="E16" s="190">
        <f>SUM($D$3:D16)</f>
        <v>0</v>
      </c>
      <c r="F16" s="154">
        <f t="shared" si="1"/>
        <v>0</v>
      </c>
    </row>
    <row r="17" spans="1:6" ht="19.5">
      <c r="A17" s="174">
        <f>SUBTOTAL(103,B$4:B17)</f>
        <v>0</v>
      </c>
      <c r="B17" s="192"/>
      <c r="C17" s="190"/>
      <c r="D17" s="199">
        <f t="shared" si="0"/>
        <v>0</v>
      </c>
      <c r="E17" s="190">
        <f>SUM($D$3:D17)</f>
        <v>0</v>
      </c>
      <c r="F17" s="154">
        <f t="shared" si="1"/>
        <v>0</v>
      </c>
    </row>
    <row r="18" spans="1:6" ht="19.5">
      <c r="A18" s="174">
        <f>SUBTOTAL(103,B$4:B18)</f>
        <v>0</v>
      </c>
      <c r="B18" s="190"/>
      <c r="C18" s="190"/>
      <c r="D18" s="199">
        <f t="shared" si="0"/>
        <v>0</v>
      </c>
      <c r="E18" s="190">
        <f>SUM($D$3:D18)</f>
        <v>0</v>
      </c>
      <c r="F18" s="154">
        <f t="shared" si="1"/>
        <v>0</v>
      </c>
    </row>
    <row r="19" spans="1:6" ht="19.5">
      <c r="A19" s="174">
        <f>SUBTOTAL(103,B$4:B19)</f>
        <v>0</v>
      </c>
      <c r="B19" s="192"/>
      <c r="C19" s="190"/>
      <c r="D19" s="199">
        <f t="shared" si="0"/>
        <v>0</v>
      </c>
      <c r="E19" s="190">
        <f>SUM($D$3:D19)</f>
        <v>0</v>
      </c>
      <c r="F19" s="154">
        <f t="shared" si="1"/>
        <v>0</v>
      </c>
    </row>
    <row r="20" spans="1:6" ht="19.5">
      <c r="A20" s="174">
        <f>SUBTOTAL(103,B$4:B20)</f>
        <v>0</v>
      </c>
      <c r="B20" s="186"/>
      <c r="C20" s="190"/>
      <c r="D20" s="199">
        <f t="shared" si="0"/>
        <v>0</v>
      </c>
      <c r="E20" s="190">
        <f>SUM($D$3:D20)</f>
        <v>0</v>
      </c>
      <c r="F20" s="154">
        <f t="shared" si="1"/>
        <v>0</v>
      </c>
    </row>
    <row r="21" spans="1:6" ht="19.5">
      <c r="A21" s="174">
        <f>SUBTOTAL(103,B$4:B21)</f>
        <v>0</v>
      </c>
      <c r="B21" s="192"/>
      <c r="C21" s="190"/>
      <c r="D21" s="199">
        <f t="shared" si="0"/>
        <v>0</v>
      </c>
      <c r="E21" s="190">
        <f>SUM($D$3:D21)</f>
        <v>0</v>
      </c>
      <c r="F21" s="154">
        <f t="shared" si="1"/>
        <v>0</v>
      </c>
    </row>
    <row r="22" spans="1:6" ht="19.5">
      <c r="A22" s="174">
        <f>SUBTOTAL(103,B$4:B22)</f>
        <v>0</v>
      </c>
      <c r="B22" s="192"/>
      <c r="C22" s="190"/>
      <c r="D22" s="199">
        <f t="shared" si="0"/>
        <v>0</v>
      </c>
      <c r="E22" s="190">
        <f>SUM($D$3:D22)</f>
        <v>0</v>
      </c>
      <c r="F22" s="154">
        <f t="shared" si="1"/>
        <v>0</v>
      </c>
    </row>
    <row r="23" spans="1:6" ht="19.5">
      <c r="A23" s="174">
        <f>SUBTOTAL(103,B$4:B23)</f>
        <v>0</v>
      </c>
      <c r="B23" s="192"/>
      <c r="C23" s="190"/>
      <c r="D23" s="199">
        <f t="shared" si="0"/>
        <v>0</v>
      </c>
      <c r="E23" s="190">
        <f>SUM($D$3:D23)</f>
        <v>0</v>
      </c>
      <c r="F23" s="154">
        <f t="shared" si="1"/>
        <v>0</v>
      </c>
    </row>
    <row r="24" spans="1:6" ht="19.5">
      <c r="A24" s="174">
        <f>SUBTOTAL(103,B$4:B24)</f>
        <v>0</v>
      </c>
      <c r="B24" s="192"/>
      <c r="C24" s="190"/>
      <c r="D24" s="199">
        <f t="shared" si="0"/>
        <v>0</v>
      </c>
      <c r="E24" s="190">
        <f>SUM($D$3:D24)</f>
        <v>0</v>
      </c>
      <c r="F24" s="154">
        <f t="shared" si="1"/>
        <v>0</v>
      </c>
    </row>
    <row r="25" spans="1:6" ht="19.5">
      <c r="A25" s="174">
        <f>SUBTOTAL(103,B$4:B25)</f>
        <v>0</v>
      </c>
      <c r="B25" s="192"/>
      <c r="C25" s="190"/>
      <c r="D25" s="199">
        <f t="shared" si="0"/>
        <v>0</v>
      </c>
      <c r="E25" s="190">
        <f>SUM($D$3:D25)</f>
        <v>0</v>
      </c>
      <c r="F25" s="154">
        <f t="shared" si="1"/>
        <v>0</v>
      </c>
    </row>
    <row r="26" spans="1:6" ht="19.5">
      <c r="A26" s="174">
        <f>SUBTOTAL(103,B$4:B26)</f>
        <v>0</v>
      </c>
      <c r="B26" s="192"/>
      <c r="C26" s="190"/>
      <c r="D26" s="199">
        <f t="shared" si="0"/>
        <v>0</v>
      </c>
      <c r="E26" s="190">
        <f>SUM($D$3:D26)</f>
        <v>0</v>
      </c>
      <c r="F26" s="154">
        <f t="shared" si="1"/>
        <v>0</v>
      </c>
    </row>
    <row r="27" spans="1:6" ht="19.5">
      <c r="A27" s="174">
        <f>SUBTOTAL(103,B$4:B27)</f>
        <v>0</v>
      </c>
      <c r="B27" s="192"/>
      <c r="C27" s="190"/>
      <c r="D27" s="199">
        <f t="shared" si="0"/>
        <v>0</v>
      </c>
      <c r="E27" s="190">
        <f>SUM($D$3:D27)</f>
        <v>0</v>
      </c>
      <c r="F27" s="154">
        <f t="shared" si="1"/>
        <v>0</v>
      </c>
    </row>
    <row r="28" spans="1:6" ht="19.5">
      <c r="A28" s="174">
        <f>SUBTOTAL(103,B$4:B28)</f>
        <v>0</v>
      </c>
      <c r="B28" s="192"/>
      <c r="C28" s="190"/>
      <c r="D28" s="199">
        <f t="shared" si="0"/>
        <v>0</v>
      </c>
      <c r="E28" s="190">
        <f>SUM($D$3:D28)</f>
        <v>0</v>
      </c>
      <c r="F28" s="154">
        <f t="shared" si="1"/>
        <v>0</v>
      </c>
    </row>
    <row r="29" spans="1:6" ht="19.5">
      <c r="A29" s="174">
        <f>SUBTOTAL(103,B$4:B29)</f>
        <v>0</v>
      </c>
      <c r="B29" s="192"/>
      <c r="C29" s="190"/>
      <c r="D29" s="199">
        <f t="shared" si="0"/>
        <v>0</v>
      </c>
      <c r="E29" s="190">
        <f>SUM($D$3:D29)</f>
        <v>0</v>
      </c>
      <c r="F29" s="154">
        <f t="shared" si="1"/>
        <v>0</v>
      </c>
    </row>
    <row r="30" spans="1:6" ht="19.5">
      <c r="A30" s="174">
        <f>SUBTOTAL(103,B$4:B30)</f>
        <v>0</v>
      </c>
      <c r="B30" s="192"/>
      <c r="C30" s="190"/>
      <c r="D30" s="199">
        <f t="shared" si="0"/>
        <v>0</v>
      </c>
      <c r="E30" s="190">
        <f>SUM($D$3:D30)</f>
        <v>0</v>
      </c>
      <c r="F30" s="154">
        <f t="shared" si="1"/>
        <v>0</v>
      </c>
    </row>
    <row r="31" spans="1:6" ht="19.5">
      <c r="A31" s="174">
        <f>SUBTOTAL(103,B$4:B31)</f>
        <v>0</v>
      </c>
      <c r="B31" s="192"/>
      <c r="C31" s="190"/>
      <c r="D31" s="199">
        <f t="shared" si="0"/>
        <v>0</v>
      </c>
      <c r="E31" s="190">
        <f>SUM($D$3:D31)</f>
        <v>0</v>
      </c>
      <c r="F31" s="154">
        <f t="shared" si="1"/>
        <v>0</v>
      </c>
    </row>
    <row r="32" spans="1:6" ht="19.5">
      <c r="A32" s="174">
        <f>SUBTOTAL(103,B$4:B32)</f>
        <v>0</v>
      </c>
      <c r="B32" s="192"/>
      <c r="C32" s="190"/>
      <c r="D32" s="199">
        <f t="shared" si="0"/>
        <v>0</v>
      </c>
      <c r="E32" s="190">
        <f>SUM($D$3:D32)</f>
        <v>0</v>
      </c>
      <c r="F32" s="154">
        <f t="shared" si="1"/>
        <v>0</v>
      </c>
    </row>
    <row r="33" spans="1:6" ht="19.5">
      <c r="A33" s="174">
        <f>SUBTOTAL(103,B$4:B33)</f>
        <v>0</v>
      </c>
      <c r="B33" s="192"/>
      <c r="C33" s="190"/>
      <c r="D33" s="199">
        <f t="shared" si="0"/>
        <v>0</v>
      </c>
      <c r="E33" s="190">
        <f>SUM($D$3:D33)</f>
        <v>0</v>
      </c>
      <c r="F33" s="154">
        <f t="shared" si="1"/>
        <v>0</v>
      </c>
    </row>
    <row r="34" spans="1:6" ht="19.5">
      <c r="A34" s="174">
        <f>SUBTOTAL(103,B$4:B34)</f>
        <v>0</v>
      </c>
      <c r="B34" s="192"/>
      <c r="C34" s="190"/>
      <c r="D34" s="199">
        <f t="shared" si="0"/>
        <v>0</v>
      </c>
      <c r="E34" s="190">
        <f>SUM($D$3:D34)</f>
        <v>0</v>
      </c>
      <c r="F34" s="154">
        <f t="shared" si="1"/>
        <v>0</v>
      </c>
    </row>
    <row r="35" spans="1:6" ht="19.5">
      <c r="A35" s="174">
        <f>SUBTOTAL(103,B$4:B35)</f>
        <v>0</v>
      </c>
      <c r="B35" s="192"/>
      <c r="C35" s="190"/>
      <c r="D35" s="199">
        <f t="shared" si="0"/>
        <v>0</v>
      </c>
      <c r="E35" s="190">
        <f>SUM($D$3:D35)</f>
        <v>0</v>
      </c>
      <c r="F35" s="154">
        <f t="shared" si="1"/>
        <v>0</v>
      </c>
    </row>
    <row r="36" spans="1:6" ht="19.5">
      <c r="A36" s="174">
        <f>SUBTOTAL(103,B$4:B36)</f>
        <v>0</v>
      </c>
      <c r="B36" s="192"/>
      <c r="C36" s="190"/>
      <c r="D36" s="199">
        <f t="shared" si="0"/>
        <v>0</v>
      </c>
      <c r="E36" s="190">
        <f>SUM($D$3:D36)</f>
        <v>0</v>
      </c>
      <c r="F36" s="154">
        <f t="shared" si="1"/>
        <v>0</v>
      </c>
    </row>
    <row r="37" spans="1:6" ht="19.5">
      <c r="A37" s="174">
        <f>SUBTOTAL(103,B$4:B37)</f>
        <v>0</v>
      </c>
      <c r="B37" s="192"/>
      <c r="C37" s="190"/>
      <c r="D37" s="199">
        <f t="shared" si="0"/>
        <v>0</v>
      </c>
      <c r="E37" s="190">
        <f>SUM($D$3:D37)</f>
        <v>0</v>
      </c>
      <c r="F37" s="154">
        <f t="shared" si="1"/>
        <v>0</v>
      </c>
    </row>
    <row r="38" spans="1:6" ht="19.5">
      <c r="A38" s="174">
        <f>SUBTOTAL(103,B$4:B38)</f>
        <v>0</v>
      </c>
      <c r="B38" s="192"/>
      <c r="C38" s="190"/>
      <c r="D38" s="199">
        <f t="shared" si="0"/>
        <v>0</v>
      </c>
      <c r="E38" s="190">
        <f>SUM($D$3:D38)</f>
        <v>0</v>
      </c>
      <c r="F38" s="154">
        <f t="shared" si="1"/>
        <v>0</v>
      </c>
    </row>
    <row r="39" spans="1:6" ht="19.5">
      <c r="A39" s="174">
        <f>SUBTOTAL(103,B$4:B39)</f>
        <v>0</v>
      </c>
      <c r="B39" s="192"/>
      <c r="C39" s="190"/>
      <c r="D39" s="199">
        <f t="shared" si="0"/>
        <v>0</v>
      </c>
      <c r="E39" s="190">
        <f>SUM($D$3:D39)</f>
        <v>0</v>
      </c>
      <c r="F39" s="154">
        <f t="shared" si="1"/>
        <v>0</v>
      </c>
    </row>
    <row r="40" spans="1:6" ht="19.5">
      <c r="A40" s="174">
        <f>SUBTOTAL(103,B$4:B40)</f>
        <v>0</v>
      </c>
      <c r="B40" s="192"/>
      <c r="C40" s="190"/>
      <c r="D40" s="199">
        <f t="shared" si="0"/>
        <v>0</v>
      </c>
      <c r="E40" s="190">
        <f>SUM($D$3:D40)</f>
        <v>0</v>
      </c>
      <c r="F40" s="154">
        <f t="shared" si="1"/>
        <v>0</v>
      </c>
    </row>
    <row r="41" spans="1:6" ht="19.5">
      <c r="A41" s="174">
        <f>SUBTOTAL(103,B$4:B41)</f>
        <v>0</v>
      </c>
      <c r="B41" s="192"/>
      <c r="C41" s="190"/>
      <c r="D41" s="199">
        <f t="shared" si="0"/>
        <v>0</v>
      </c>
      <c r="E41" s="190">
        <f>SUM($D$3:D41)</f>
        <v>0</v>
      </c>
      <c r="F41" s="154">
        <f t="shared" si="1"/>
        <v>0</v>
      </c>
    </row>
    <row r="42" spans="1:6" ht="19.5">
      <c r="A42" s="174">
        <f>SUBTOTAL(103,B$4:B42)</f>
        <v>0</v>
      </c>
      <c r="B42" s="192"/>
      <c r="C42" s="190"/>
      <c r="D42" s="199">
        <f t="shared" si="0"/>
        <v>0</v>
      </c>
      <c r="E42" s="190">
        <f>SUM($D$3:D42)</f>
        <v>0</v>
      </c>
      <c r="F42" s="154">
        <f t="shared" si="1"/>
        <v>0</v>
      </c>
    </row>
    <row r="43" spans="1:6" ht="19.5">
      <c r="A43" s="174">
        <f>SUBTOTAL(103,B$4:B43)</f>
        <v>0</v>
      </c>
      <c r="B43" s="192"/>
      <c r="C43" s="190"/>
      <c r="D43" s="199">
        <f t="shared" si="0"/>
        <v>0</v>
      </c>
      <c r="E43" s="190">
        <f>SUM($D$3:D43)</f>
        <v>0</v>
      </c>
      <c r="F43" s="154">
        <f t="shared" si="1"/>
        <v>0</v>
      </c>
    </row>
    <row r="44" spans="1:6" ht="19.5">
      <c r="A44" s="174">
        <f>SUBTOTAL(103,B$4:B44)</f>
        <v>0</v>
      </c>
      <c r="B44" s="192"/>
      <c r="C44" s="190"/>
      <c r="D44" s="199">
        <f t="shared" si="0"/>
        <v>0</v>
      </c>
      <c r="E44" s="190">
        <f>SUM($D$3:D44)</f>
        <v>0</v>
      </c>
      <c r="F44" s="154">
        <f t="shared" si="1"/>
        <v>0</v>
      </c>
    </row>
    <row r="45" spans="1:6" ht="19.5">
      <c r="A45" s="174">
        <f>SUBTOTAL(103,B$4:B45)</f>
        <v>0</v>
      </c>
      <c r="B45" s="192"/>
      <c r="C45" s="190"/>
      <c r="D45" s="199">
        <f t="shared" si="0"/>
        <v>0</v>
      </c>
      <c r="E45" s="190">
        <f>SUM($D$3:D45)</f>
        <v>0</v>
      </c>
      <c r="F45" s="154">
        <f t="shared" si="1"/>
        <v>0</v>
      </c>
    </row>
    <row r="46" spans="1:6" ht="19.5">
      <c r="A46" s="174">
        <f>SUBTOTAL(103,B$4:B46)</f>
        <v>0</v>
      </c>
      <c r="B46" s="192"/>
      <c r="C46" s="190"/>
      <c r="D46" s="199">
        <f t="shared" si="0"/>
        <v>0</v>
      </c>
      <c r="E46" s="190">
        <f>SUM($D$3:D46)</f>
        <v>0</v>
      </c>
      <c r="F46" s="154">
        <f t="shared" si="1"/>
        <v>0</v>
      </c>
    </row>
    <row r="47" spans="1:6" ht="19.5">
      <c r="A47" s="174">
        <f>SUBTOTAL(103,B$4:B47)</f>
        <v>0</v>
      </c>
      <c r="B47" s="192"/>
      <c r="C47" s="190"/>
      <c r="D47" s="199">
        <f t="shared" si="0"/>
        <v>0</v>
      </c>
      <c r="E47" s="190">
        <f>SUM($D$3:D47)</f>
        <v>0</v>
      </c>
      <c r="F47" s="154">
        <f t="shared" si="1"/>
        <v>0</v>
      </c>
    </row>
    <row r="48" spans="1:6" ht="19.5">
      <c r="A48" s="174">
        <f>SUBTOTAL(103,B$4:B48)</f>
        <v>0</v>
      </c>
      <c r="B48" s="192"/>
      <c r="C48" s="190"/>
      <c r="D48" s="199">
        <f t="shared" si="0"/>
        <v>0</v>
      </c>
      <c r="E48" s="190">
        <f>SUM($D$3:D48)</f>
        <v>0</v>
      </c>
      <c r="F48" s="154">
        <f t="shared" si="1"/>
        <v>0</v>
      </c>
    </row>
    <row r="49" spans="1:6" ht="19.5">
      <c r="A49" s="174">
        <f>SUBTOTAL(103,B$4:B49)</f>
        <v>0</v>
      </c>
      <c r="B49" s="192"/>
      <c r="C49" s="190"/>
      <c r="D49" s="199">
        <f t="shared" si="0"/>
        <v>0</v>
      </c>
      <c r="E49" s="190">
        <f>SUM($D$3:D49)</f>
        <v>0</v>
      </c>
      <c r="F49" s="154">
        <f t="shared" si="1"/>
        <v>0</v>
      </c>
    </row>
    <row r="50" spans="1:6" ht="19.5">
      <c r="A50" s="174">
        <f>SUBTOTAL(103,B$4:B50)</f>
        <v>0</v>
      </c>
      <c r="B50" s="192"/>
      <c r="C50" s="190"/>
      <c r="D50" s="199">
        <f t="shared" si="0"/>
        <v>0</v>
      </c>
      <c r="E50" s="190">
        <f>SUM($D$3:D50)</f>
        <v>0</v>
      </c>
      <c r="F50" s="154">
        <f t="shared" si="1"/>
        <v>0</v>
      </c>
    </row>
    <row r="51" spans="1:6" ht="19.5">
      <c r="A51" s="165"/>
      <c r="B51" s="156" t="s">
        <v>243</v>
      </c>
      <c r="C51" s="157">
        <f>SUM(C4:C50)</f>
        <v>0</v>
      </c>
      <c r="D51" s="200"/>
      <c r="E51" s="196"/>
    </row>
    <row r="52" spans="1:6" ht="19.5">
      <c r="A52" s="520" t="s">
        <v>471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45882</v>
      </c>
    </row>
    <row r="2" spans="1:6" ht="31.5" customHeight="1">
      <c r="A2" s="519" t="s">
        <v>460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29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297"/>
      <c r="C5" s="190"/>
      <c r="D5" s="151">
        <f t="shared" ref="D5:D50" si="0">C5</f>
        <v>0</v>
      </c>
      <c r="E5" s="164">
        <f>SUM($D$3:D5)</f>
        <v>0</v>
      </c>
      <c r="F5" s="154">
        <f t="shared" ref="F5:F25" si="1">A5</f>
        <v>0</v>
      </c>
    </row>
    <row r="6" spans="1:6">
      <c r="A6" s="174">
        <f>SUBTOTAL(103,B$4:B6)</f>
        <v>0</v>
      </c>
      <c r="B6" s="29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29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29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297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29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297"/>
      <c r="C11" s="190"/>
      <c r="D11" s="151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297"/>
      <c r="C12" s="190"/>
      <c r="D12" s="151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91"/>
      <c r="C13" s="157"/>
      <c r="D13" s="151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51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91"/>
      <c r="C18" s="157"/>
      <c r="D18" s="151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83"/>
      <c r="C26" s="190"/>
      <c r="D26" s="151">
        <f t="shared" si="0"/>
        <v>0</v>
      </c>
      <c r="E26" s="164">
        <f>SUM($D$3:D26)</f>
        <v>0</v>
      </c>
      <c r="F26" s="154">
        <f>A26</f>
        <v>0</v>
      </c>
    </row>
    <row r="27" spans="1:6">
      <c r="A27" s="174">
        <f>SUBTOTAL(103,B$4:B27)</f>
        <v>0</v>
      </c>
      <c r="B27" s="390"/>
      <c r="C27" s="190"/>
      <c r="D27" s="151">
        <f t="shared" si="0"/>
        <v>0</v>
      </c>
      <c r="E27" s="164">
        <f>SUM($D$3:D27)</f>
        <v>0</v>
      </c>
      <c r="F27" s="154">
        <f>A27</f>
        <v>0</v>
      </c>
    </row>
    <row r="28" spans="1:6">
      <c r="A28" s="174">
        <f>SUBTOTAL(103,B$4:B28)</f>
        <v>0</v>
      </c>
      <c r="B28" s="391"/>
      <c r="C28" s="190"/>
      <c r="D28" s="151">
        <f t="shared" si="0"/>
        <v>0</v>
      </c>
      <c r="E28" s="164">
        <f>SUM($D$3:D28)</f>
        <v>0</v>
      </c>
      <c r="F28" s="154">
        <f t="shared" ref="F28:F49" si="2">A28</f>
        <v>0</v>
      </c>
    </row>
    <row r="29" spans="1:6">
      <c r="A29" s="174">
        <f>SUBTOTAL(103,B$4:B29)</f>
        <v>0</v>
      </c>
      <c r="B29" s="391"/>
      <c r="C29" s="190"/>
      <c r="D29" s="151">
        <f t="shared" si="0"/>
        <v>0</v>
      </c>
      <c r="E29" s="164">
        <f>SUM($D$3:D29)</f>
        <v>0</v>
      </c>
      <c r="F29" s="154">
        <f t="shared" si="2"/>
        <v>0</v>
      </c>
    </row>
    <row r="30" spans="1:6">
      <c r="A30" s="174">
        <f>SUBTOTAL(103,B$4:B30)</f>
        <v>0</v>
      </c>
      <c r="B30" s="391"/>
      <c r="C30" s="190"/>
      <c r="D30" s="151">
        <f t="shared" si="0"/>
        <v>0</v>
      </c>
      <c r="E30" s="164">
        <f>SUM($D$3:D30)</f>
        <v>0</v>
      </c>
      <c r="F30" s="154">
        <f t="shared" si="2"/>
        <v>0</v>
      </c>
    </row>
    <row r="31" spans="1:6">
      <c r="A31" s="174">
        <f>SUBTOTAL(103,B$4:B31)</f>
        <v>0</v>
      </c>
      <c r="B31" s="391"/>
      <c r="C31" s="190"/>
      <c r="D31" s="151">
        <f t="shared" si="0"/>
        <v>0</v>
      </c>
      <c r="E31" s="164">
        <f>SUM($D$3:D31)</f>
        <v>0</v>
      </c>
      <c r="F31" s="154">
        <f t="shared" si="2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64">
        <f>SUM($D$3:D32)</f>
        <v>0</v>
      </c>
      <c r="F32" s="154">
        <f t="shared" si="2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64">
        <f>SUM($D$3:D33)</f>
        <v>0</v>
      </c>
      <c r="F33" s="154">
        <f t="shared" si="2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64">
        <f>SUM($D$3:D34)</f>
        <v>0</v>
      </c>
      <c r="F34" s="154">
        <f t="shared" si="2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64">
        <f>SUM($D$3:D35)</f>
        <v>0</v>
      </c>
      <c r="F35" s="154">
        <f t="shared" si="2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64">
        <f>SUM($D$3:D36)</f>
        <v>0</v>
      </c>
      <c r="F36" s="154">
        <f t="shared" si="2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64">
        <f>SUM($D$3:D37)</f>
        <v>0</v>
      </c>
      <c r="F37" s="154">
        <f t="shared" si="2"/>
        <v>0</v>
      </c>
    </row>
    <row r="38" spans="1:6">
      <c r="A38" s="174">
        <f>SUBTOTAL(103,B$4:B38)</f>
        <v>0</v>
      </c>
      <c r="B38" s="391"/>
      <c r="C38" s="190"/>
      <c r="D38" s="151">
        <f t="shared" si="0"/>
        <v>0</v>
      </c>
      <c r="E38" s="164">
        <f>SUM($D$3:D38)</f>
        <v>0</v>
      </c>
      <c r="F38" s="154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54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54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54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54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54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54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54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54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54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54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54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54">
        <f>A50</f>
        <v>0</v>
      </c>
    </row>
    <row r="51" spans="1:6">
      <c r="A51" s="165"/>
      <c r="B51" s="156" t="s">
        <v>243</v>
      </c>
      <c r="C51" s="157">
        <f>SUM(C4:C50)</f>
        <v>0</v>
      </c>
    </row>
    <row r="52" spans="1:6">
      <c r="A52" s="516" t="s">
        <v>472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4" sqref="B4:C9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45883</v>
      </c>
    </row>
    <row r="2" spans="1:6" ht="33" customHeight="1">
      <c r="A2" s="519" t="s">
        <v>461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0</v>
      </c>
      <c r="B4" s="147"/>
      <c r="C4" s="190"/>
      <c r="D4" s="151">
        <f>C4</f>
        <v>0</v>
      </c>
      <c r="E4" s="171">
        <f>SUM($D$3:D4)</f>
        <v>0</v>
      </c>
      <c r="F4" s="172">
        <f>A4</f>
        <v>0</v>
      </c>
    </row>
    <row r="5" spans="1:6" ht="19.5">
      <c r="A5" s="174">
        <f>SUBTOTAL(103,B$4:B5)</f>
        <v>0</v>
      </c>
      <c r="B5" s="147"/>
      <c r="C5" s="190"/>
      <c r="D5" s="151">
        <f t="shared" ref="D5:D50" si="0">C5</f>
        <v>0</v>
      </c>
      <c r="E5" s="171">
        <f>SUM($D$3:D5)</f>
        <v>0</v>
      </c>
      <c r="F5" s="172">
        <f t="shared" ref="F5:F49" si="1">A5</f>
        <v>0</v>
      </c>
    </row>
    <row r="6" spans="1:6" ht="19.5">
      <c r="A6" s="174">
        <f>SUBTOTAL(103,B$4:B6)</f>
        <v>0</v>
      </c>
      <c r="B6" s="147"/>
      <c r="C6" s="190"/>
      <c r="D6" s="151">
        <f t="shared" si="0"/>
        <v>0</v>
      </c>
      <c r="E6" s="171">
        <f>SUM($D$3:D6)</f>
        <v>0</v>
      </c>
      <c r="F6" s="172">
        <f t="shared" si="1"/>
        <v>0</v>
      </c>
    </row>
    <row r="7" spans="1:6" ht="19.5">
      <c r="A7" s="174">
        <f>SUBTOTAL(103,B$4:B7)</f>
        <v>0</v>
      </c>
      <c r="B7" s="383"/>
      <c r="C7" s="190"/>
      <c r="D7" s="151">
        <f t="shared" si="0"/>
        <v>0</v>
      </c>
      <c r="E7" s="171">
        <f>SUM($D$3:D7)</f>
        <v>0</v>
      </c>
      <c r="F7" s="172">
        <f t="shared" si="1"/>
        <v>0</v>
      </c>
    </row>
    <row r="8" spans="1:6" ht="19.5">
      <c r="A8" s="174">
        <f>SUBTOTAL(103,B$4:B8)</f>
        <v>0</v>
      </c>
      <c r="B8" s="147"/>
      <c r="C8" s="190"/>
      <c r="D8" s="151">
        <f>C8</f>
        <v>0</v>
      </c>
      <c r="E8" s="171">
        <f>SUM($D$3:D8)</f>
        <v>0</v>
      </c>
      <c r="F8" s="172">
        <f t="shared" si="1"/>
        <v>0</v>
      </c>
    </row>
    <row r="9" spans="1:6" ht="19.5">
      <c r="A9" s="174">
        <f>SUBTOTAL(103,B$4:B9)</f>
        <v>0</v>
      </c>
      <c r="B9" s="147"/>
      <c r="C9" s="190"/>
      <c r="D9" s="151">
        <f t="shared" si="0"/>
        <v>0</v>
      </c>
      <c r="E9" s="171">
        <f>SUM($D$3:D9)</f>
        <v>0</v>
      </c>
      <c r="F9" s="172">
        <f t="shared" si="1"/>
        <v>0</v>
      </c>
    </row>
    <row r="10" spans="1:6" ht="19.5">
      <c r="A10" s="174">
        <f>SUBTOTAL(103,B$4:B10)</f>
        <v>0</v>
      </c>
      <c r="B10" s="147"/>
      <c r="C10" s="190"/>
      <c r="D10" s="151">
        <f t="shared" si="0"/>
        <v>0</v>
      </c>
      <c r="E10" s="171">
        <f>SUM($D$3:D10)</f>
        <v>0</v>
      </c>
      <c r="F10" s="172">
        <f t="shared" si="1"/>
        <v>0</v>
      </c>
    </row>
    <row r="11" spans="1:6" ht="19.5">
      <c r="A11" s="174">
        <f>SUBTOTAL(103,B$4:B11)</f>
        <v>0</v>
      </c>
      <c r="B11" s="147"/>
      <c r="C11" s="190"/>
      <c r="D11" s="151">
        <f t="shared" si="0"/>
        <v>0</v>
      </c>
      <c r="E11" s="171">
        <f>SUM($D$3:D11)</f>
        <v>0</v>
      </c>
      <c r="F11" s="172">
        <f t="shared" si="1"/>
        <v>0</v>
      </c>
    </row>
    <row r="12" spans="1:6" ht="19.5">
      <c r="A12" s="174">
        <f>SUBTOTAL(103,B$4:B12)</f>
        <v>0</v>
      </c>
      <c r="B12" s="147"/>
      <c r="C12" s="190"/>
      <c r="D12" s="151">
        <f t="shared" si="0"/>
        <v>0</v>
      </c>
      <c r="E12" s="171">
        <f>SUM($D$3:D12)</f>
        <v>0</v>
      </c>
      <c r="F12" s="172">
        <f t="shared" si="1"/>
        <v>0</v>
      </c>
    </row>
    <row r="13" spans="1:6" ht="19.5">
      <c r="A13" s="174">
        <f>SUBTOTAL(103,B$4:B13)</f>
        <v>0</v>
      </c>
      <c r="B13" s="147"/>
      <c r="C13" s="190"/>
      <c r="D13" s="151">
        <f t="shared" si="0"/>
        <v>0</v>
      </c>
      <c r="E13" s="171">
        <f>SUM($D$3:D13)</f>
        <v>0</v>
      </c>
      <c r="F13" s="172">
        <f t="shared" si="1"/>
        <v>0</v>
      </c>
    </row>
    <row r="14" spans="1:6" ht="19.5">
      <c r="A14" s="174">
        <f>SUBTOTAL(103,B$4:B14)</f>
        <v>0</v>
      </c>
      <c r="B14" s="147"/>
      <c r="C14" s="190"/>
      <c r="D14" s="151">
        <f t="shared" si="0"/>
        <v>0</v>
      </c>
      <c r="E14" s="171">
        <f>SUM($D$3:D14)</f>
        <v>0</v>
      </c>
      <c r="F14" s="172">
        <f t="shared" si="1"/>
        <v>0</v>
      </c>
    </row>
    <row r="15" spans="1:6" ht="19.5">
      <c r="A15" s="174">
        <f>SUBTOTAL(103,B$4:B15)</f>
        <v>0</v>
      </c>
      <c r="B15" s="147"/>
      <c r="C15" s="190"/>
      <c r="D15" s="151">
        <f t="shared" si="0"/>
        <v>0</v>
      </c>
      <c r="E15" s="171">
        <f>SUM($D$3:D15)</f>
        <v>0</v>
      </c>
      <c r="F15" s="172">
        <f t="shared" si="1"/>
        <v>0</v>
      </c>
    </row>
    <row r="16" spans="1:6" ht="19.5">
      <c r="A16" s="174">
        <f>SUBTOTAL(103,B$4:B16)</f>
        <v>0</v>
      </c>
      <c r="B16" s="147"/>
      <c r="C16" s="190"/>
      <c r="D16" s="151">
        <f t="shared" si="0"/>
        <v>0</v>
      </c>
      <c r="E16" s="171">
        <f>SUM($D$3:D16)</f>
        <v>0</v>
      </c>
      <c r="F16" s="172">
        <f t="shared" si="1"/>
        <v>0</v>
      </c>
    </row>
    <row r="17" spans="1:6" ht="19.5">
      <c r="A17" s="174">
        <f>SUBTOTAL(103,B$4:B17)</f>
        <v>0</v>
      </c>
      <c r="B17" s="147"/>
      <c r="C17" s="190"/>
      <c r="D17" s="151">
        <f t="shared" si="0"/>
        <v>0</v>
      </c>
      <c r="E17" s="171">
        <f>SUM($D$3:D17)</f>
        <v>0</v>
      </c>
      <c r="F17" s="172">
        <f t="shared" si="1"/>
        <v>0</v>
      </c>
    </row>
    <row r="18" spans="1:6" ht="19.5">
      <c r="A18" s="174">
        <f>SUBTOTAL(103,B$4:B18)</f>
        <v>0</v>
      </c>
      <c r="B18" s="147"/>
      <c r="C18" s="190"/>
      <c r="D18" s="151">
        <f t="shared" si="0"/>
        <v>0</v>
      </c>
      <c r="E18" s="171">
        <f>SUM($D$3:D18)</f>
        <v>0</v>
      </c>
      <c r="F18" s="172">
        <f t="shared" si="1"/>
        <v>0</v>
      </c>
    </row>
    <row r="19" spans="1:6" ht="19.5">
      <c r="A19" s="174">
        <f>SUBTOTAL(103,B$4:B19)</f>
        <v>0</v>
      </c>
      <c r="B19" s="147"/>
      <c r="C19" s="190"/>
      <c r="D19" s="151">
        <f t="shared" si="0"/>
        <v>0</v>
      </c>
      <c r="E19" s="171">
        <f>SUM($D$3:D19)</f>
        <v>0</v>
      </c>
      <c r="F19" s="172">
        <f t="shared" si="1"/>
        <v>0</v>
      </c>
    </row>
    <row r="20" spans="1:6" ht="19.5">
      <c r="A20" s="174">
        <f>SUBTOTAL(103,B$4:B20)</f>
        <v>0</v>
      </c>
      <c r="B20" s="147"/>
      <c r="C20" s="190"/>
      <c r="D20" s="151">
        <f t="shared" si="0"/>
        <v>0</v>
      </c>
      <c r="E20" s="171">
        <f>SUM($D$3:D20)</f>
        <v>0</v>
      </c>
      <c r="F20" s="172">
        <f t="shared" si="1"/>
        <v>0</v>
      </c>
    </row>
    <row r="21" spans="1:6" ht="19.5">
      <c r="A21" s="174">
        <f>SUBTOTAL(103,B$4:B21)</f>
        <v>0</v>
      </c>
      <c r="B21" s="147"/>
      <c r="C21" s="190"/>
      <c r="D21" s="151">
        <f t="shared" si="0"/>
        <v>0</v>
      </c>
      <c r="E21" s="171">
        <f>SUM($D$3:D21)</f>
        <v>0</v>
      </c>
      <c r="F21" s="172">
        <f t="shared" si="1"/>
        <v>0</v>
      </c>
    </row>
    <row r="22" spans="1:6" ht="19.5">
      <c r="A22" s="174">
        <f>SUBTOTAL(103,B$4:B22)</f>
        <v>0</v>
      </c>
      <c r="B22" s="191"/>
      <c r="C22" s="190"/>
      <c r="D22" s="151">
        <f t="shared" si="0"/>
        <v>0</v>
      </c>
      <c r="E22" s="171">
        <f>SUM($D$3:D22)</f>
        <v>0</v>
      </c>
      <c r="F22" s="172">
        <f t="shared" si="1"/>
        <v>0</v>
      </c>
    </row>
    <row r="23" spans="1:6" ht="19.5">
      <c r="A23" s="174">
        <f>SUBTOTAL(103,B$4:B23)</f>
        <v>0</v>
      </c>
      <c r="B23" s="147"/>
      <c r="C23" s="190"/>
      <c r="D23" s="151">
        <f t="shared" si="0"/>
        <v>0</v>
      </c>
      <c r="E23" s="171">
        <f>SUM($D$3:D23)</f>
        <v>0</v>
      </c>
      <c r="F23" s="172">
        <f t="shared" si="1"/>
        <v>0</v>
      </c>
    </row>
    <row r="24" spans="1:6" ht="19.5">
      <c r="A24" s="174">
        <f>SUBTOTAL(103,B$4:B24)</f>
        <v>0</v>
      </c>
      <c r="B24" s="222"/>
      <c r="C24" s="190"/>
      <c r="D24" s="151">
        <f t="shared" si="0"/>
        <v>0</v>
      </c>
      <c r="E24" s="171">
        <f>SUM($D$3:D24)</f>
        <v>0</v>
      </c>
      <c r="F24" s="172">
        <f t="shared" si="1"/>
        <v>0</v>
      </c>
    </row>
    <row r="25" spans="1:6" ht="19.5">
      <c r="A25" s="174">
        <f>SUBTOTAL(103,B$4:B25)</f>
        <v>0</v>
      </c>
      <c r="B25" s="222"/>
      <c r="C25" s="190"/>
      <c r="D25" s="151">
        <f t="shared" si="0"/>
        <v>0</v>
      </c>
      <c r="E25" s="171">
        <f>SUM($D$3:D25)</f>
        <v>0</v>
      </c>
      <c r="F25" s="172">
        <f t="shared" si="1"/>
        <v>0</v>
      </c>
    </row>
    <row r="26" spans="1:6" ht="19.5">
      <c r="A26" s="174">
        <f>SUBTOTAL(103,B$4:B26)</f>
        <v>0</v>
      </c>
      <c r="B26" s="222"/>
      <c r="C26" s="190"/>
      <c r="D26" s="151">
        <f t="shared" si="0"/>
        <v>0</v>
      </c>
      <c r="E26" s="171">
        <f>SUM($D$3:D26)</f>
        <v>0</v>
      </c>
      <c r="F26" s="172">
        <f t="shared" si="1"/>
        <v>0</v>
      </c>
    </row>
    <row r="27" spans="1:6" ht="19.5">
      <c r="A27" s="174">
        <f>SUBTOTAL(103,B$4:B27)</f>
        <v>0</v>
      </c>
      <c r="B27" s="147"/>
      <c r="C27" s="190"/>
      <c r="D27" s="151">
        <f t="shared" si="0"/>
        <v>0</v>
      </c>
      <c r="E27" s="171">
        <f>SUM($D$3:D27)</f>
        <v>0</v>
      </c>
      <c r="F27" s="172">
        <f t="shared" si="1"/>
        <v>0</v>
      </c>
    </row>
    <row r="28" spans="1:6" ht="19.5">
      <c r="A28" s="174">
        <f>SUBTOTAL(103,B$4:B28)</f>
        <v>0</v>
      </c>
      <c r="B28" s="224"/>
      <c r="C28" s="190"/>
      <c r="D28" s="151">
        <f t="shared" si="0"/>
        <v>0</v>
      </c>
      <c r="E28" s="171">
        <f>SUM($D$3:D28)</f>
        <v>0</v>
      </c>
      <c r="F28" s="172">
        <f t="shared" si="1"/>
        <v>0</v>
      </c>
    </row>
    <row r="29" spans="1:6" ht="19.5">
      <c r="A29" s="174">
        <f>SUBTOTAL(103,B$4:B29)</f>
        <v>0</v>
      </c>
      <c r="B29" s="391"/>
      <c r="C29" s="190"/>
      <c r="D29" s="151">
        <f t="shared" si="0"/>
        <v>0</v>
      </c>
      <c r="E29" s="171">
        <f>SUM($D$3:D29)</f>
        <v>0</v>
      </c>
      <c r="F29" s="172">
        <f t="shared" si="1"/>
        <v>0</v>
      </c>
    </row>
    <row r="30" spans="1:6" ht="19.5">
      <c r="A30" s="174">
        <f>SUBTOTAL(103,B$4:B30)</f>
        <v>0</v>
      </c>
      <c r="B30" s="391"/>
      <c r="C30" s="190"/>
      <c r="D30" s="151">
        <f t="shared" si="0"/>
        <v>0</v>
      </c>
      <c r="E30" s="171">
        <f>SUM($D$3:D30)</f>
        <v>0</v>
      </c>
      <c r="F30" s="172">
        <f t="shared" si="1"/>
        <v>0</v>
      </c>
    </row>
    <row r="31" spans="1:6" ht="19.5">
      <c r="A31" s="174">
        <f>SUBTOTAL(103,B$4:B31)</f>
        <v>0</v>
      </c>
      <c r="B31" s="391"/>
      <c r="C31" s="190"/>
      <c r="D31" s="151">
        <f t="shared" si="0"/>
        <v>0</v>
      </c>
      <c r="E31" s="171">
        <f>SUM($D$3:D31)</f>
        <v>0</v>
      </c>
      <c r="F31" s="172">
        <f t="shared" si="1"/>
        <v>0</v>
      </c>
    </row>
    <row r="32" spans="1:6" ht="19.5">
      <c r="A32" s="174">
        <f>SUBTOTAL(103,B$4:B32)</f>
        <v>0</v>
      </c>
      <c r="B32" s="391"/>
      <c r="C32" s="190"/>
      <c r="D32" s="151">
        <f t="shared" si="0"/>
        <v>0</v>
      </c>
      <c r="E32" s="171">
        <f>SUM($D$3:D32)</f>
        <v>0</v>
      </c>
      <c r="F32" s="172">
        <f t="shared" si="1"/>
        <v>0</v>
      </c>
    </row>
    <row r="33" spans="1:6" ht="19.5">
      <c r="A33" s="174">
        <f>SUBTOTAL(103,B$4:B33)</f>
        <v>0</v>
      </c>
      <c r="B33" s="391"/>
      <c r="C33" s="190"/>
      <c r="D33" s="151">
        <f t="shared" si="0"/>
        <v>0</v>
      </c>
      <c r="E33" s="171">
        <f>SUM($D$3:D33)</f>
        <v>0</v>
      </c>
      <c r="F33" s="172">
        <f t="shared" si="1"/>
        <v>0</v>
      </c>
    </row>
    <row r="34" spans="1:6" ht="19.5">
      <c r="A34" s="174">
        <f>SUBTOTAL(103,B$4:B34)</f>
        <v>0</v>
      </c>
      <c r="B34" s="391"/>
      <c r="C34" s="190"/>
      <c r="D34" s="151">
        <f t="shared" si="0"/>
        <v>0</v>
      </c>
      <c r="E34" s="171">
        <f>SUM($D$3:D34)</f>
        <v>0</v>
      </c>
      <c r="F34" s="172">
        <f t="shared" si="1"/>
        <v>0</v>
      </c>
    </row>
    <row r="35" spans="1:6" ht="19.5">
      <c r="A35" s="174">
        <f>SUBTOTAL(103,B$4:B35)</f>
        <v>0</v>
      </c>
      <c r="B35" s="391"/>
      <c r="C35" s="190"/>
      <c r="D35" s="151">
        <f t="shared" si="0"/>
        <v>0</v>
      </c>
      <c r="E35" s="171">
        <f>SUM($D$3:D35)</f>
        <v>0</v>
      </c>
      <c r="F35" s="172">
        <f t="shared" si="1"/>
        <v>0</v>
      </c>
    </row>
    <row r="36" spans="1:6" ht="19.5">
      <c r="A36" s="174">
        <f>SUBTOTAL(103,B$4:B36)</f>
        <v>0</v>
      </c>
      <c r="B36" s="391"/>
      <c r="C36" s="190"/>
      <c r="D36" s="151">
        <f t="shared" si="0"/>
        <v>0</v>
      </c>
      <c r="E36" s="171">
        <f>SUM($D$3:D36)</f>
        <v>0</v>
      </c>
      <c r="F36" s="172">
        <f t="shared" si="1"/>
        <v>0</v>
      </c>
    </row>
    <row r="37" spans="1:6" ht="19.5">
      <c r="A37" s="174">
        <f>SUBTOTAL(103,B$4:B37)</f>
        <v>0</v>
      </c>
      <c r="B37" s="391"/>
      <c r="C37" s="190"/>
      <c r="D37" s="151">
        <f t="shared" si="0"/>
        <v>0</v>
      </c>
      <c r="E37" s="171">
        <f>SUM($D$3:D37)</f>
        <v>0</v>
      </c>
      <c r="F37" s="172">
        <f t="shared" si="1"/>
        <v>0</v>
      </c>
    </row>
    <row r="38" spans="1:6" ht="19.5">
      <c r="A38" s="174">
        <f>SUBTOTAL(103,B$4:B38)</f>
        <v>0</v>
      </c>
      <c r="B38" s="391"/>
      <c r="C38" s="190"/>
      <c r="D38" s="151">
        <f t="shared" si="0"/>
        <v>0</v>
      </c>
      <c r="E38" s="171">
        <f>SUM($D$3:D38)</f>
        <v>0</v>
      </c>
      <c r="F38" s="172">
        <f t="shared" si="1"/>
        <v>0</v>
      </c>
    </row>
    <row r="39" spans="1:6" ht="19.5">
      <c r="A39" s="174">
        <f>SUBTOTAL(103,B$4:B39)</f>
        <v>0</v>
      </c>
      <c r="B39" s="391"/>
      <c r="C39" s="190"/>
      <c r="D39" s="151">
        <f t="shared" si="0"/>
        <v>0</v>
      </c>
      <c r="E39" s="171">
        <f>SUM($D$3:D39)</f>
        <v>0</v>
      </c>
      <c r="F39" s="172">
        <f t="shared" si="1"/>
        <v>0</v>
      </c>
    </row>
    <row r="40" spans="1:6" ht="19.5">
      <c r="A40" s="174">
        <f>SUBTOTAL(103,B$4:B40)</f>
        <v>0</v>
      </c>
      <c r="B40" s="391"/>
      <c r="C40" s="190"/>
      <c r="D40" s="151">
        <f t="shared" si="0"/>
        <v>0</v>
      </c>
      <c r="E40" s="171">
        <f>SUM($D$3:D40)</f>
        <v>0</v>
      </c>
      <c r="F40" s="172">
        <f t="shared" si="1"/>
        <v>0</v>
      </c>
    </row>
    <row r="41" spans="1:6" ht="19.5">
      <c r="A41" s="174">
        <f>SUBTOTAL(103,B$4:B41)</f>
        <v>0</v>
      </c>
      <c r="B41" s="391"/>
      <c r="C41" s="190"/>
      <c r="D41" s="151">
        <f t="shared" si="0"/>
        <v>0</v>
      </c>
      <c r="E41" s="171">
        <f>SUM($D$3:D41)</f>
        <v>0</v>
      </c>
      <c r="F41" s="172">
        <f t="shared" si="1"/>
        <v>0</v>
      </c>
    </row>
    <row r="42" spans="1:6" ht="19.5">
      <c r="A42" s="174">
        <f>SUBTOTAL(103,B$4:B42)</f>
        <v>0</v>
      </c>
      <c r="B42" s="391"/>
      <c r="C42" s="190"/>
      <c r="D42" s="151">
        <f t="shared" si="0"/>
        <v>0</v>
      </c>
      <c r="E42" s="171">
        <f>SUM($D$3:D42)</f>
        <v>0</v>
      </c>
      <c r="F42" s="172">
        <f t="shared" si="1"/>
        <v>0</v>
      </c>
    </row>
    <row r="43" spans="1:6" ht="19.5">
      <c r="A43" s="174">
        <f>SUBTOTAL(103,B$4:B43)</f>
        <v>0</v>
      </c>
      <c r="B43" s="391"/>
      <c r="C43" s="190"/>
      <c r="D43" s="151">
        <f t="shared" si="0"/>
        <v>0</v>
      </c>
      <c r="E43" s="171">
        <f>SUM($D$3:D43)</f>
        <v>0</v>
      </c>
      <c r="F43" s="172">
        <f t="shared" si="1"/>
        <v>0</v>
      </c>
    </row>
    <row r="44" spans="1:6" ht="19.5">
      <c r="A44" s="174">
        <f>SUBTOTAL(103,B$4:B44)</f>
        <v>0</v>
      </c>
      <c r="B44" s="391"/>
      <c r="C44" s="190"/>
      <c r="D44" s="151">
        <f t="shared" si="0"/>
        <v>0</v>
      </c>
      <c r="E44" s="171">
        <f>SUM($D$3:D44)</f>
        <v>0</v>
      </c>
      <c r="F44" s="172">
        <f t="shared" si="1"/>
        <v>0</v>
      </c>
    </row>
    <row r="45" spans="1:6" ht="19.5">
      <c r="A45" s="174">
        <f>SUBTOTAL(103,B$4:B45)</f>
        <v>0</v>
      </c>
      <c r="B45" s="391"/>
      <c r="C45" s="190"/>
      <c r="D45" s="151">
        <f t="shared" si="0"/>
        <v>0</v>
      </c>
      <c r="E45" s="171">
        <f>SUM($D$3:D45)</f>
        <v>0</v>
      </c>
      <c r="F45" s="172">
        <f t="shared" si="1"/>
        <v>0</v>
      </c>
    </row>
    <row r="46" spans="1:6" ht="19.5">
      <c r="A46" s="174">
        <f>SUBTOTAL(103,B$4:B46)</f>
        <v>0</v>
      </c>
      <c r="B46" s="391"/>
      <c r="C46" s="190"/>
      <c r="D46" s="151">
        <f t="shared" si="0"/>
        <v>0</v>
      </c>
      <c r="E46" s="171">
        <f>SUM($D$3:D46)</f>
        <v>0</v>
      </c>
      <c r="F46" s="172">
        <f t="shared" si="1"/>
        <v>0</v>
      </c>
    </row>
    <row r="47" spans="1:6" ht="19.5">
      <c r="A47" s="174">
        <f>SUBTOTAL(103,B$4:B47)</f>
        <v>0</v>
      </c>
      <c r="B47" s="391"/>
      <c r="C47" s="190"/>
      <c r="D47" s="151">
        <f t="shared" si="0"/>
        <v>0</v>
      </c>
      <c r="E47" s="171">
        <f>SUM($D$3:D47)</f>
        <v>0</v>
      </c>
      <c r="F47" s="172">
        <f t="shared" si="1"/>
        <v>0</v>
      </c>
    </row>
    <row r="48" spans="1:6" ht="19.5">
      <c r="A48" s="174">
        <f>SUBTOTAL(103,B$4:B48)</f>
        <v>0</v>
      </c>
      <c r="B48" s="391"/>
      <c r="C48" s="190"/>
      <c r="D48" s="151">
        <f t="shared" si="0"/>
        <v>0</v>
      </c>
      <c r="E48" s="171">
        <f>SUM($D$3:D48)</f>
        <v>0</v>
      </c>
      <c r="F48" s="172">
        <f t="shared" si="1"/>
        <v>0</v>
      </c>
    </row>
    <row r="49" spans="1:6" ht="19.5">
      <c r="A49" s="174">
        <f>SUBTOTAL(103,B$4:B49)</f>
        <v>0</v>
      </c>
      <c r="B49" s="391"/>
      <c r="C49" s="190"/>
      <c r="D49" s="151">
        <f t="shared" si="0"/>
        <v>0</v>
      </c>
      <c r="E49" s="171">
        <f>SUM($D$3:D49)</f>
        <v>0</v>
      </c>
      <c r="F49" s="172">
        <f t="shared" si="1"/>
        <v>0</v>
      </c>
    </row>
    <row r="50" spans="1:6" ht="19.5">
      <c r="A50" s="174">
        <f>SUBTOTAL(103,B$4:B50)</f>
        <v>0</v>
      </c>
      <c r="B50" s="223"/>
      <c r="C50" s="190"/>
      <c r="D50" s="151">
        <f t="shared" si="0"/>
        <v>0</v>
      </c>
      <c r="E50" s="171">
        <f>SUM($D$3:D50)</f>
        <v>0</v>
      </c>
      <c r="F50" s="172">
        <f>A50</f>
        <v>0</v>
      </c>
    </row>
    <row r="51" spans="1:6" ht="19.5">
      <c r="A51" s="174"/>
      <c r="B51" s="156" t="s">
        <v>243</v>
      </c>
      <c r="C51" s="193">
        <f>SUM(C4:C50)</f>
        <v>0</v>
      </c>
    </row>
    <row r="52" spans="1:6" ht="19.5">
      <c r="A52" s="516" t="s">
        <v>473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45884</v>
      </c>
    </row>
    <row r="2" spans="1:6" ht="29.25" customHeight="1">
      <c r="A2" s="519" t="s">
        <v>462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14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147"/>
      <c r="C5" s="190"/>
      <c r="D5" s="151">
        <f t="shared" ref="D5:D50" si="0">C5</f>
        <v>0</v>
      </c>
      <c r="E5" s="164">
        <f>SUM($D$3:D5)</f>
        <v>0</v>
      </c>
      <c r="F5" s="154">
        <f t="shared" ref="F5:F50" si="1">A5</f>
        <v>0</v>
      </c>
    </row>
    <row r="6" spans="1:6">
      <c r="A6" s="174">
        <f>SUBTOTAL(103,B$4:B6)</f>
        <v>0</v>
      </c>
      <c r="B6" s="14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14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302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147"/>
      <c r="C11" s="190"/>
      <c r="D11" s="173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147"/>
      <c r="C12" s="190"/>
      <c r="D12" s="173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47"/>
      <c r="C13" s="190"/>
      <c r="D13" s="173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73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73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73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73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73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73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73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237"/>
      <c r="C21" s="190"/>
      <c r="D21" s="173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237"/>
      <c r="C22" s="190"/>
      <c r="D22" s="173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91"/>
      <c r="C23" s="190"/>
      <c r="D23" s="173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91"/>
      <c r="C24" s="190"/>
      <c r="D24" s="173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91"/>
      <c r="C25" s="190"/>
      <c r="D25" s="173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91"/>
      <c r="C26" s="190"/>
      <c r="D26" s="173">
        <f t="shared" si="0"/>
        <v>0</v>
      </c>
      <c r="E26" s="164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91"/>
      <c r="C27" s="190"/>
      <c r="D27" s="173">
        <f t="shared" si="0"/>
        <v>0</v>
      </c>
      <c r="E27" s="164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91"/>
      <c r="C28" s="190"/>
      <c r="D28" s="173">
        <f t="shared" si="0"/>
        <v>0</v>
      </c>
      <c r="E28" s="164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91"/>
      <c r="C29" s="190"/>
      <c r="D29" s="173">
        <f t="shared" si="0"/>
        <v>0</v>
      </c>
      <c r="E29" s="164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91"/>
      <c r="C30" s="190"/>
      <c r="D30" s="173">
        <f t="shared" si="0"/>
        <v>0</v>
      </c>
      <c r="E30" s="164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91"/>
      <c r="C31" s="190"/>
      <c r="D31" s="173">
        <f t="shared" si="0"/>
        <v>0</v>
      </c>
      <c r="E31" s="164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73">
        <f t="shared" si="0"/>
        <v>0</v>
      </c>
      <c r="E32" s="164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73">
        <f t="shared" si="0"/>
        <v>0</v>
      </c>
      <c r="E33" s="164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73">
        <f t="shared" si="0"/>
        <v>0</v>
      </c>
      <c r="E34" s="164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73">
        <f t="shared" si="0"/>
        <v>0</v>
      </c>
      <c r="E35" s="164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73">
        <f t="shared" si="0"/>
        <v>0</v>
      </c>
      <c r="E36" s="164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73">
        <f t="shared" si="0"/>
        <v>0</v>
      </c>
      <c r="E37" s="164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91"/>
      <c r="C38" s="190"/>
      <c r="D38" s="173">
        <f t="shared" si="0"/>
        <v>0</v>
      </c>
      <c r="E38" s="164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91"/>
      <c r="C39" s="190"/>
      <c r="D39" s="173">
        <f t="shared" si="0"/>
        <v>0</v>
      </c>
      <c r="E39" s="164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73">
        <f t="shared" si="0"/>
        <v>0</v>
      </c>
      <c r="E40" s="164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73">
        <f t="shared" si="0"/>
        <v>0</v>
      </c>
      <c r="E41" s="164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73">
        <f t="shared" si="0"/>
        <v>0</v>
      </c>
      <c r="E42" s="164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73">
        <f t="shared" si="0"/>
        <v>0</v>
      </c>
      <c r="E43" s="164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73">
        <f t="shared" si="0"/>
        <v>0</v>
      </c>
      <c r="E44" s="164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73">
        <f t="shared" si="0"/>
        <v>0</v>
      </c>
      <c r="E45" s="164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73">
        <f t="shared" si="0"/>
        <v>0</v>
      </c>
      <c r="E46" s="164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73">
        <f t="shared" si="0"/>
        <v>0</v>
      </c>
      <c r="E47" s="164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391"/>
      <c r="C48" s="190"/>
      <c r="D48" s="173">
        <f t="shared" si="0"/>
        <v>0</v>
      </c>
      <c r="E48" s="164">
        <f>SUM($D$3:D48)</f>
        <v>0</v>
      </c>
      <c r="F48" s="154">
        <f t="shared" si="1"/>
        <v>0</v>
      </c>
    </row>
    <row r="49" spans="1:6">
      <c r="A49" s="174">
        <f>SUBTOTAL(103,B$4:B49)</f>
        <v>0</v>
      </c>
      <c r="B49" s="391"/>
      <c r="C49" s="190"/>
      <c r="D49" s="173">
        <f t="shared" si="0"/>
        <v>0</v>
      </c>
      <c r="E49" s="164">
        <f>SUM($D$3:D49)</f>
        <v>0</v>
      </c>
      <c r="F49" s="154">
        <f t="shared" si="1"/>
        <v>0</v>
      </c>
    </row>
    <row r="50" spans="1:6">
      <c r="A50" s="174">
        <f>SUBTOTAL(103,B$4:B50)</f>
        <v>0</v>
      </c>
      <c r="B50" s="237"/>
      <c r="C50" s="190"/>
      <c r="D50" s="173">
        <f t="shared" si="0"/>
        <v>0</v>
      </c>
      <c r="E50" s="164">
        <f>SUM($D$3:D50)</f>
        <v>0</v>
      </c>
      <c r="F50" s="154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:C10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45885</v>
      </c>
    </row>
    <row r="2" spans="1:7" ht="39.75" customHeight="1">
      <c r="A2" s="519" t="s">
        <v>463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0</v>
      </c>
      <c r="B4" s="303"/>
      <c r="C4" s="190"/>
      <c r="D4" s="163">
        <f>C4</f>
        <v>0</v>
      </c>
      <c r="E4" s="164">
        <f>SUM($D$3:D4)</f>
        <v>0</v>
      </c>
      <c r="F4" s="176">
        <f>A4</f>
        <v>0</v>
      </c>
      <c r="G4" s="177"/>
    </row>
    <row r="5" spans="1:7" ht="19.5">
      <c r="A5" s="174">
        <f>SUBTOTAL(103,B$4:B5)</f>
        <v>0</v>
      </c>
      <c r="B5" s="303"/>
      <c r="C5" s="190"/>
      <c r="D5" s="163">
        <f t="shared" ref="D5:D50" si="0">C5</f>
        <v>0</v>
      </c>
      <c r="E5" s="164">
        <f>SUM($D$3:D5)</f>
        <v>0</v>
      </c>
      <c r="F5" s="176">
        <f t="shared" ref="F5:F50" si="1">A5</f>
        <v>0</v>
      </c>
    </row>
    <row r="6" spans="1:7" ht="19.5">
      <c r="A6" s="174">
        <f>SUBTOTAL(103,B$4:B6)</f>
        <v>0</v>
      </c>
      <c r="B6" s="303"/>
      <c r="C6" s="190"/>
      <c r="D6" s="163">
        <f t="shared" si="0"/>
        <v>0</v>
      </c>
      <c r="E6" s="164">
        <f>SUM($D$3:D6)</f>
        <v>0</v>
      </c>
      <c r="F6" s="176">
        <f t="shared" si="1"/>
        <v>0</v>
      </c>
    </row>
    <row r="7" spans="1:7" ht="19.5">
      <c r="A7" s="174">
        <f>SUBTOTAL(103,B$4:B7)</f>
        <v>0</v>
      </c>
      <c r="B7" s="303"/>
      <c r="C7" s="190"/>
      <c r="D7" s="163">
        <f t="shared" si="0"/>
        <v>0</v>
      </c>
      <c r="E7" s="164">
        <f>SUM($D$3:D7)</f>
        <v>0</v>
      </c>
      <c r="F7" s="176">
        <f t="shared" si="1"/>
        <v>0</v>
      </c>
    </row>
    <row r="8" spans="1:7" ht="19.5">
      <c r="A8" s="174">
        <f>SUBTOTAL(103,B$4:B8)</f>
        <v>0</v>
      </c>
      <c r="B8" s="303"/>
      <c r="C8" s="190"/>
      <c r="D8" s="163">
        <f t="shared" si="0"/>
        <v>0</v>
      </c>
      <c r="E8" s="164">
        <f>SUM($D$3:D8)</f>
        <v>0</v>
      </c>
      <c r="F8" s="176">
        <f t="shared" si="1"/>
        <v>0</v>
      </c>
    </row>
    <row r="9" spans="1:7" ht="19.5">
      <c r="A9" s="174">
        <f>SUBTOTAL(103,B$4:B9)</f>
        <v>0</v>
      </c>
      <c r="B9" s="303"/>
      <c r="C9" s="190"/>
      <c r="D9" s="163">
        <f t="shared" si="0"/>
        <v>0</v>
      </c>
      <c r="E9" s="164">
        <f>SUM($D$3:D9)</f>
        <v>0</v>
      </c>
      <c r="F9" s="176">
        <f t="shared" si="1"/>
        <v>0</v>
      </c>
    </row>
    <row r="10" spans="1:7" ht="19.5">
      <c r="A10" s="174">
        <f>SUBTOTAL(103,B$4:B10)</f>
        <v>0</v>
      </c>
      <c r="B10" s="147"/>
      <c r="C10" s="190"/>
      <c r="D10" s="163">
        <f t="shared" si="0"/>
        <v>0</v>
      </c>
      <c r="E10" s="164">
        <f>SUM($D$3:D10)</f>
        <v>0</v>
      </c>
      <c r="F10" s="176">
        <f t="shared" si="1"/>
        <v>0</v>
      </c>
    </row>
    <row r="11" spans="1:7" ht="19.5">
      <c r="A11" s="174">
        <f>SUBTOTAL(103,B$4:B11)</f>
        <v>0</v>
      </c>
      <c r="B11" s="147"/>
      <c r="C11" s="190"/>
      <c r="D11" s="163">
        <f t="shared" si="0"/>
        <v>0</v>
      </c>
      <c r="E11" s="164">
        <f>SUM($D$3:D11)</f>
        <v>0</v>
      </c>
      <c r="F11" s="176">
        <f t="shared" si="1"/>
        <v>0</v>
      </c>
    </row>
    <row r="12" spans="1:7" ht="19.5">
      <c r="A12" s="174">
        <f>SUBTOTAL(103,B$4:B12)</f>
        <v>0</v>
      </c>
      <c r="B12" s="147"/>
      <c r="C12" s="190"/>
      <c r="D12" s="163">
        <f t="shared" si="0"/>
        <v>0</v>
      </c>
      <c r="E12" s="164">
        <f>SUM($D$3:D12)</f>
        <v>0</v>
      </c>
      <c r="F12" s="176">
        <f t="shared" si="1"/>
        <v>0</v>
      </c>
    </row>
    <row r="13" spans="1:7" ht="19.5">
      <c r="A13" s="174">
        <f>SUBTOTAL(103,B$4:B13)</f>
        <v>0</v>
      </c>
      <c r="B13" s="147"/>
      <c r="C13" s="190"/>
      <c r="D13" s="163">
        <f t="shared" si="0"/>
        <v>0</v>
      </c>
      <c r="E13" s="164">
        <f>SUM($D$3:D13)</f>
        <v>0</v>
      </c>
      <c r="F13" s="176">
        <f t="shared" si="1"/>
        <v>0</v>
      </c>
    </row>
    <row r="14" spans="1:7" ht="19.5">
      <c r="A14" s="174">
        <f>SUBTOTAL(103,B$4:B14)</f>
        <v>0</v>
      </c>
      <c r="B14" s="147"/>
      <c r="C14" s="190"/>
      <c r="D14" s="163">
        <f t="shared" si="0"/>
        <v>0</v>
      </c>
      <c r="E14" s="164">
        <f>SUM($D$3:D14)</f>
        <v>0</v>
      </c>
      <c r="F14" s="176">
        <f t="shared" si="1"/>
        <v>0</v>
      </c>
    </row>
    <row r="15" spans="1:7" ht="19.5">
      <c r="A15" s="174">
        <f>SUBTOTAL(103,B$4:B15)</f>
        <v>0</v>
      </c>
      <c r="B15" s="147"/>
      <c r="C15" s="190"/>
      <c r="D15" s="163">
        <f t="shared" si="0"/>
        <v>0</v>
      </c>
      <c r="E15" s="164">
        <f>SUM($D$3:D15)</f>
        <v>0</v>
      </c>
      <c r="F15" s="176">
        <f t="shared" si="1"/>
        <v>0</v>
      </c>
    </row>
    <row r="16" spans="1:7" ht="19.5">
      <c r="A16" s="174">
        <f>SUBTOTAL(103,B$4:B16)</f>
        <v>0</v>
      </c>
      <c r="B16" s="147"/>
      <c r="C16" s="190"/>
      <c r="D16" s="163">
        <f t="shared" si="0"/>
        <v>0</v>
      </c>
      <c r="E16" s="164">
        <f>SUM($D$3:D16)</f>
        <v>0</v>
      </c>
      <c r="F16" s="176">
        <f t="shared" si="1"/>
        <v>0</v>
      </c>
    </row>
    <row r="17" spans="1:6" ht="19.5">
      <c r="A17" s="174">
        <f>SUBTOTAL(103,B$4:B17)</f>
        <v>0</v>
      </c>
      <c r="B17" s="147"/>
      <c r="C17" s="190"/>
      <c r="D17" s="163">
        <f t="shared" si="0"/>
        <v>0</v>
      </c>
      <c r="E17" s="164">
        <f>SUM($D$3:D17)</f>
        <v>0</v>
      </c>
      <c r="F17" s="176">
        <f t="shared" si="1"/>
        <v>0</v>
      </c>
    </row>
    <row r="18" spans="1:6" ht="19.5">
      <c r="A18" s="174">
        <f>SUBTOTAL(103,B$4:B18)</f>
        <v>0</v>
      </c>
      <c r="B18" s="147"/>
      <c r="C18" s="190"/>
      <c r="D18" s="163">
        <f t="shared" si="0"/>
        <v>0</v>
      </c>
      <c r="E18" s="164">
        <f>SUM($D$3:D18)</f>
        <v>0</v>
      </c>
      <c r="F18" s="176">
        <f t="shared" si="1"/>
        <v>0</v>
      </c>
    </row>
    <row r="19" spans="1:6" ht="19.5">
      <c r="A19" s="174">
        <f>SUBTOTAL(103,B$4:B19)</f>
        <v>0</v>
      </c>
      <c r="B19" s="391"/>
      <c r="C19" s="190"/>
      <c r="D19" s="163">
        <f t="shared" si="0"/>
        <v>0</v>
      </c>
      <c r="E19" s="164">
        <f>SUM($D$3:D19)</f>
        <v>0</v>
      </c>
      <c r="F19" s="176">
        <f t="shared" si="1"/>
        <v>0</v>
      </c>
    </row>
    <row r="20" spans="1:6" ht="19.5">
      <c r="A20" s="174">
        <f>SUBTOTAL(103,B$4:B20)</f>
        <v>0</v>
      </c>
      <c r="B20" s="391"/>
      <c r="C20" s="190"/>
      <c r="D20" s="163">
        <f t="shared" si="0"/>
        <v>0</v>
      </c>
      <c r="E20" s="164">
        <f>SUM($D$3:D20)</f>
        <v>0</v>
      </c>
      <c r="F20" s="176">
        <f t="shared" si="1"/>
        <v>0</v>
      </c>
    </row>
    <row r="21" spans="1:6" ht="19.5">
      <c r="A21" s="174">
        <f>SUBTOTAL(103,B$4:B21)</f>
        <v>0</v>
      </c>
      <c r="B21" s="391"/>
      <c r="C21" s="190"/>
      <c r="D21" s="163">
        <f t="shared" si="0"/>
        <v>0</v>
      </c>
      <c r="E21" s="164">
        <f>SUM($D$3:D21)</f>
        <v>0</v>
      </c>
      <c r="F21" s="176">
        <f t="shared" si="1"/>
        <v>0</v>
      </c>
    </row>
    <row r="22" spans="1:6" ht="19.5">
      <c r="A22" s="174">
        <f>SUBTOTAL(103,B$4:B22)</f>
        <v>0</v>
      </c>
      <c r="B22" s="391"/>
      <c r="C22" s="190"/>
      <c r="D22" s="163">
        <f t="shared" si="0"/>
        <v>0</v>
      </c>
      <c r="E22" s="164">
        <f>SUM($D$3:D22)</f>
        <v>0</v>
      </c>
      <c r="F22" s="176">
        <f t="shared" si="1"/>
        <v>0</v>
      </c>
    </row>
    <row r="23" spans="1:6" ht="19.5">
      <c r="A23" s="174">
        <f>SUBTOTAL(103,B$4:B23)</f>
        <v>0</v>
      </c>
      <c r="B23" s="391"/>
      <c r="C23" s="190"/>
      <c r="D23" s="163">
        <f t="shared" si="0"/>
        <v>0</v>
      </c>
      <c r="E23" s="164">
        <f>SUM($D$3:D23)</f>
        <v>0</v>
      </c>
      <c r="F23" s="176">
        <f t="shared" si="1"/>
        <v>0</v>
      </c>
    </row>
    <row r="24" spans="1:6" ht="19.5">
      <c r="A24" s="174">
        <f>SUBTOTAL(103,B$4:B24)</f>
        <v>0</v>
      </c>
      <c r="B24" s="391"/>
      <c r="C24" s="190"/>
      <c r="D24" s="163">
        <f t="shared" si="0"/>
        <v>0</v>
      </c>
      <c r="E24" s="164">
        <f>SUM($D$3:D24)</f>
        <v>0</v>
      </c>
      <c r="F24" s="176">
        <f t="shared" si="1"/>
        <v>0</v>
      </c>
    </row>
    <row r="25" spans="1:6" ht="19.5">
      <c r="A25" s="174">
        <f>SUBTOTAL(103,B$4:B25)</f>
        <v>0</v>
      </c>
      <c r="B25" s="391"/>
      <c r="C25" s="190"/>
      <c r="D25" s="163">
        <f t="shared" si="0"/>
        <v>0</v>
      </c>
      <c r="E25" s="164">
        <f>SUM($D$3:D25)</f>
        <v>0</v>
      </c>
      <c r="F25" s="176">
        <f t="shared" si="1"/>
        <v>0</v>
      </c>
    </row>
    <row r="26" spans="1:6" ht="19.5">
      <c r="A26" s="174">
        <f>SUBTOTAL(103,B$4:B26)</f>
        <v>0</v>
      </c>
      <c r="B26" s="391"/>
      <c r="C26" s="190"/>
      <c r="D26" s="163">
        <f t="shared" si="0"/>
        <v>0</v>
      </c>
      <c r="E26" s="164">
        <f>SUM($D$3:D26)</f>
        <v>0</v>
      </c>
      <c r="F26" s="176">
        <f t="shared" si="1"/>
        <v>0</v>
      </c>
    </row>
    <row r="27" spans="1:6" ht="19.5">
      <c r="A27" s="174">
        <f>SUBTOTAL(103,B$4:B27)</f>
        <v>0</v>
      </c>
      <c r="B27" s="391"/>
      <c r="C27" s="190"/>
      <c r="D27" s="163">
        <f t="shared" si="0"/>
        <v>0</v>
      </c>
      <c r="E27" s="164">
        <f>SUM($D$3:D27)</f>
        <v>0</v>
      </c>
      <c r="F27" s="176">
        <f t="shared" si="1"/>
        <v>0</v>
      </c>
    </row>
    <row r="28" spans="1:6" ht="19.5">
      <c r="A28" s="174">
        <f>SUBTOTAL(103,B$4:B28)</f>
        <v>0</v>
      </c>
      <c r="B28" s="391"/>
      <c r="C28" s="190"/>
      <c r="D28" s="163">
        <f t="shared" si="0"/>
        <v>0</v>
      </c>
      <c r="E28" s="164">
        <f>SUM($D$3:D28)</f>
        <v>0</v>
      </c>
      <c r="F28" s="176">
        <f t="shared" si="1"/>
        <v>0</v>
      </c>
    </row>
    <row r="29" spans="1:6" ht="19.5">
      <c r="A29" s="174">
        <f>SUBTOTAL(103,B$4:B29)</f>
        <v>0</v>
      </c>
      <c r="B29" s="391"/>
      <c r="C29" s="190"/>
      <c r="D29" s="163">
        <f t="shared" si="0"/>
        <v>0</v>
      </c>
      <c r="E29" s="164">
        <f>SUM($D$3:D29)</f>
        <v>0</v>
      </c>
      <c r="F29" s="176">
        <f t="shared" si="1"/>
        <v>0</v>
      </c>
    </row>
    <row r="30" spans="1:6" ht="19.5">
      <c r="A30" s="174">
        <f>SUBTOTAL(103,B$4:B30)</f>
        <v>0</v>
      </c>
      <c r="B30" s="391"/>
      <c r="C30" s="190"/>
      <c r="D30" s="163">
        <f t="shared" si="0"/>
        <v>0</v>
      </c>
      <c r="E30" s="164">
        <f>SUM($D$3:D30)</f>
        <v>0</v>
      </c>
      <c r="F30" s="176">
        <f t="shared" si="1"/>
        <v>0</v>
      </c>
    </row>
    <row r="31" spans="1:6" ht="19.5">
      <c r="A31" s="174">
        <f>SUBTOTAL(103,B$4:B31)</f>
        <v>0</v>
      </c>
      <c r="B31" s="391"/>
      <c r="C31" s="190"/>
      <c r="D31" s="163">
        <f t="shared" si="0"/>
        <v>0</v>
      </c>
      <c r="E31" s="164">
        <f>SUM($D$3:D31)</f>
        <v>0</v>
      </c>
      <c r="F31" s="176">
        <f t="shared" si="1"/>
        <v>0</v>
      </c>
    </row>
    <row r="32" spans="1:6" ht="19.5">
      <c r="A32" s="174">
        <f>SUBTOTAL(103,B$4:B32)</f>
        <v>0</v>
      </c>
      <c r="B32" s="391"/>
      <c r="C32" s="190"/>
      <c r="D32" s="163">
        <f t="shared" si="0"/>
        <v>0</v>
      </c>
      <c r="E32" s="164">
        <f>SUM($D$3:D32)</f>
        <v>0</v>
      </c>
      <c r="F32" s="176">
        <f t="shared" si="1"/>
        <v>0</v>
      </c>
    </row>
    <row r="33" spans="1:6" ht="19.5">
      <c r="A33" s="174">
        <f>SUBTOTAL(103,B$4:B33)</f>
        <v>0</v>
      </c>
      <c r="B33" s="391"/>
      <c r="C33" s="190"/>
      <c r="D33" s="163">
        <f t="shared" si="0"/>
        <v>0</v>
      </c>
      <c r="E33" s="164">
        <f>SUM($D$3:D33)</f>
        <v>0</v>
      </c>
      <c r="F33" s="176">
        <f t="shared" si="1"/>
        <v>0</v>
      </c>
    </row>
    <row r="34" spans="1:6" ht="19.5">
      <c r="A34" s="174">
        <f>SUBTOTAL(103,B$4:B34)</f>
        <v>0</v>
      </c>
      <c r="B34" s="391"/>
      <c r="C34" s="190"/>
      <c r="D34" s="163">
        <f t="shared" si="0"/>
        <v>0</v>
      </c>
      <c r="E34" s="164">
        <f>SUM($D$3:D34)</f>
        <v>0</v>
      </c>
      <c r="F34" s="176">
        <f t="shared" si="1"/>
        <v>0</v>
      </c>
    </row>
    <row r="35" spans="1:6" ht="19.5">
      <c r="A35" s="174">
        <f>SUBTOTAL(103,B$4:B35)</f>
        <v>0</v>
      </c>
      <c r="B35" s="391"/>
      <c r="C35" s="190"/>
      <c r="D35" s="163">
        <f t="shared" si="0"/>
        <v>0</v>
      </c>
      <c r="E35" s="164">
        <f>SUM($D$3:D35)</f>
        <v>0</v>
      </c>
      <c r="F35" s="176">
        <f t="shared" si="1"/>
        <v>0</v>
      </c>
    </row>
    <row r="36" spans="1:6" ht="19.5">
      <c r="A36" s="174">
        <f>SUBTOTAL(103,B$4:B36)</f>
        <v>0</v>
      </c>
      <c r="B36" s="391"/>
      <c r="C36" s="190"/>
      <c r="D36" s="163">
        <f t="shared" si="0"/>
        <v>0</v>
      </c>
      <c r="E36" s="164">
        <f>SUM($D$3:D36)</f>
        <v>0</v>
      </c>
      <c r="F36" s="176">
        <f t="shared" si="1"/>
        <v>0</v>
      </c>
    </row>
    <row r="37" spans="1:6" ht="19.5">
      <c r="A37" s="174">
        <f>SUBTOTAL(103,B$4:B37)</f>
        <v>0</v>
      </c>
      <c r="B37" s="391"/>
      <c r="C37" s="190"/>
      <c r="D37" s="163">
        <f t="shared" si="0"/>
        <v>0</v>
      </c>
      <c r="E37" s="164">
        <f>SUM($D$3:D37)</f>
        <v>0</v>
      </c>
      <c r="F37" s="176">
        <f t="shared" si="1"/>
        <v>0</v>
      </c>
    </row>
    <row r="38" spans="1:6" ht="19.5">
      <c r="A38" s="174">
        <f>SUBTOTAL(103,B$4:B38)</f>
        <v>0</v>
      </c>
      <c r="B38" s="391"/>
      <c r="C38" s="190"/>
      <c r="D38" s="163">
        <f t="shared" si="0"/>
        <v>0</v>
      </c>
      <c r="E38" s="164">
        <f>SUM($D$3:D38)</f>
        <v>0</v>
      </c>
      <c r="F38" s="176">
        <f t="shared" si="1"/>
        <v>0</v>
      </c>
    </row>
    <row r="39" spans="1:6" ht="19.5">
      <c r="A39" s="174">
        <f>SUBTOTAL(103,B$4:B39)</f>
        <v>0</v>
      </c>
      <c r="B39" s="391"/>
      <c r="C39" s="190"/>
      <c r="D39" s="163">
        <f t="shared" si="0"/>
        <v>0</v>
      </c>
      <c r="E39" s="164">
        <f>SUM($D$3:D39)</f>
        <v>0</v>
      </c>
      <c r="F39" s="176">
        <f t="shared" si="1"/>
        <v>0</v>
      </c>
    </row>
    <row r="40" spans="1:6" ht="19.5">
      <c r="A40" s="174">
        <f>SUBTOTAL(103,B$4:B40)</f>
        <v>0</v>
      </c>
      <c r="B40" s="391"/>
      <c r="C40" s="190"/>
      <c r="D40" s="163">
        <f t="shared" si="0"/>
        <v>0</v>
      </c>
      <c r="E40" s="164">
        <f>SUM($D$3:D40)</f>
        <v>0</v>
      </c>
      <c r="F40" s="176">
        <f t="shared" si="1"/>
        <v>0</v>
      </c>
    </row>
    <row r="41" spans="1:6" ht="19.5">
      <c r="A41" s="174">
        <f>SUBTOTAL(103,B$4:B41)</f>
        <v>0</v>
      </c>
      <c r="B41" s="391"/>
      <c r="C41" s="190"/>
      <c r="D41" s="163">
        <f t="shared" si="0"/>
        <v>0</v>
      </c>
      <c r="E41" s="164">
        <f>SUM($D$3:D41)</f>
        <v>0</v>
      </c>
      <c r="F41" s="176">
        <f t="shared" si="1"/>
        <v>0</v>
      </c>
    </row>
    <row r="42" spans="1:6" ht="19.5">
      <c r="A42" s="174">
        <f>SUBTOTAL(103,B$4:B42)</f>
        <v>0</v>
      </c>
      <c r="B42" s="391"/>
      <c r="C42" s="190"/>
      <c r="D42" s="163">
        <f t="shared" si="0"/>
        <v>0</v>
      </c>
      <c r="E42" s="164">
        <f>SUM($D$3:D42)</f>
        <v>0</v>
      </c>
      <c r="F42" s="176">
        <f t="shared" si="1"/>
        <v>0</v>
      </c>
    </row>
    <row r="43" spans="1:6" ht="19.5">
      <c r="A43" s="174">
        <f>SUBTOTAL(103,B$4:B43)</f>
        <v>0</v>
      </c>
      <c r="B43" s="391"/>
      <c r="C43" s="190"/>
      <c r="D43" s="163">
        <f t="shared" si="0"/>
        <v>0</v>
      </c>
      <c r="E43" s="164">
        <f>SUM($D$3:D43)</f>
        <v>0</v>
      </c>
      <c r="F43" s="176">
        <f t="shared" si="1"/>
        <v>0</v>
      </c>
    </row>
    <row r="44" spans="1:6" ht="19.5">
      <c r="A44" s="174">
        <f>SUBTOTAL(103,B$4:B44)</f>
        <v>0</v>
      </c>
      <c r="B44" s="391"/>
      <c r="C44" s="190"/>
      <c r="D44" s="163">
        <f t="shared" si="0"/>
        <v>0</v>
      </c>
      <c r="E44" s="164">
        <f>SUM($D$3:D44)</f>
        <v>0</v>
      </c>
      <c r="F44" s="176">
        <f t="shared" si="1"/>
        <v>0</v>
      </c>
    </row>
    <row r="45" spans="1:6" ht="19.5">
      <c r="A45" s="174">
        <f>SUBTOTAL(103,B$4:B45)</f>
        <v>0</v>
      </c>
      <c r="B45" s="391"/>
      <c r="C45" s="190"/>
      <c r="D45" s="163">
        <f t="shared" si="0"/>
        <v>0</v>
      </c>
      <c r="E45" s="164">
        <f>SUM($D$3:D45)</f>
        <v>0</v>
      </c>
      <c r="F45" s="176">
        <f t="shared" si="1"/>
        <v>0</v>
      </c>
    </row>
    <row r="46" spans="1:6" ht="19.5">
      <c r="A46" s="174">
        <f>SUBTOTAL(103,B$4:B46)</f>
        <v>0</v>
      </c>
      <c r="B46" s="391"/>
      <c r="C46" s="190"/>
      <c r="D46" s="163">
        <f t="shared" si="0"/>
        <v>0</v>
      </c>
      <c r="E46" s="164">
        <f>SUM($D$3:D46)</f>
        <v>0</v>
      </c>
      <c r="F46" s="176">
        <f t="shared" si="1"/>
        <v>0</v>
      </c>
    </row>
    <row r="47" spans="1:6" ht="19.5">
      <c r="A47" s="174">
        <f>SUBTOTAL(103,B$4:B47)</f>
        <v>0</v>
      </c>
      <c r="B47" s="391"/>
      <c r="C47" s="190"/>
      <c r="D47" s="163">
        <f t="shared" si="0"/>
        <v>0</v>
      </c>
      <c r="E47" s="164">
        <f>SUM($D$3:D47)</f>
        <v>0</v>
      </c>
      <c r="F47" s="176">
        <f t="shared" si="1"/>
        <v>0</v>
      </c>
    </row>
    <row r="48" spans="1:6" ht="19.5">
      <c r="A48" s="174">
        <f>SUBTOTAL(103,B$4:B48)</f>
        <v>0</v>
      </c>
      <c r="B48" s="391"/>
      <c r="C48" s="190"/>
      <c r="D48" s="163">
        <f t="shared" si="0"/>
        <v>0</v>
      </c>
      <c r="E48" s="164">
        <f>SUM($D$3:D48)</f>
        <v>0</v>
      </c>
      <c r="F48" s="176">
        <f t="shared" si="1"/>
        <v>0</v>
      </c>
    </row>
    <row r="49" spans="1:6" ht="19.5">
      <c r="A49" s="174">
        <f>SUBTOTAL(103,B$4:B49)</f>
        <v>0</v>
      </c>
      <c r="B49" s="391"/>
      <c r="C49" s="190"/>
      <c r="D49" s="163">
        <f t="shared" si="0"/>
        <v>0</v>
      </c>
      <c r="E49" s="164">
        <f>SUM($D$3:D49)</f>
        <v>0</v>
      </c>
      <c r="F49" s="176">
        <f t="shared" si="1"/>
        <v>0</v>
      </c>
    </row>
    <row r="50" spans="1:6" ht="19.5">
      <c r="A50" s="174">
        <f>SUBTOTAL(103,B$4:B50)</f>
        <v>0</v>
      </c>
      <c r="B50" s="147"/>
      <c r="C50" s="190"/>
      <c r="D50" s="163">
        <f t="shared" si="0"/>
        <v>0</v>
      </c>
      <c r="E50" s="164">
        <f>SUM($D$3:D50)</f>
        <v>0</v>
      </c>
      <c r="F50" s="176">
        <f t="shared" si="1"/>
        <v>0</v>
      </c>
    </row>
    <row r="51" spans="1:6" ht="19.5">
      <c r="A51" s="174"/>
      <c r="B51" s="156" t="s">
        <v>243</v>
      </c>
      <c r="C51" s="157">
        <f>SUM(C4:C50)</f>
        <v>0</v>
      </c>
    </row>
    <row r="52" spans="1:6" ht="19.5">
      <c r="A52" s="516" t="s">
        <v>475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45886</v>
      </c>
    </row>
    <row r="2" spans="1:7" ht="31.5" customHeight="1">
      <c r="A2" s="519" t="s">
        <v>464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6" t="s">
        <v>476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45887</v>
      </c>
    </row>
    <row r="2" spans="1:7" ht="34.5" customHeight="1">
      <c r="A2" s="519" t="s">
        <v>465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45888</v>
      </c>
    </row>
    <row r="2" spans="1:7" ht="34.5" customHeight="1">
      <c r="A2" s="519" t="s">
        <v>466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478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45889</v>
      </c>
    </row>
    <row r="2" spans="1:7" ht="34.5" customHeight="1">
      <c r="A2" s="519" t="s">
        <v>467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479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45890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45888.467476851853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45880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0</v>
      </c>
      <c r="F21" s="441"/>
    </row>
    <row r="22" spans="2:6">
      <c r="B22"/>
      <c r="C22"/>
      <c r="D22" s="71" t="s">
        <v>237</v>
      </c>
      <c r="E22" s="441">
        <f>'R'!J254</f>
        <v>168477.86640688396</v>
      </c>
      <c r="F22" s="441"/>
    </row>
    <row r="23" spans="2:6">
      <c r="B23"/>
      <c r="C23"/>
      <c r="D23" s="71" t="s">
        <v>238</v>
      </c>
      <c r="E23" s="441">
        <f>'R'!L254</f>
        <v>168477.86640688396</v>
      </c>
      <c r="F23" s="441"/>
    </row>
    <row r="24" spans="2:6">
      <c r="B24"/>
      <c r="C24"/>
      <c r="D24" s="79" t="s">
        <v>239</v>
      </c>
      <c r="E24" s="441">
        <f>'R'!F254</f>
        <v>0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45891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45892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45893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45895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45895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0" zoomScaleNormal="100" workbookViewId="0">
      <selection activeCell="D20" sqref="D20:E2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2" t="s">
        <v>245</v>
      </c>
      <c r="B1" s="512"/>
      <c r="C1" s="512"/>
      <c r="D1" s="512"/>
      <c r="E1" s="512"/>
    </row>
    <row r="2" spans="1:6" ht="54" customHeight="1">
      <c r="A2" s="519" t="s">
        <v>490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45880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0</v>
      </c>
      <c r="E4" s="11" t="s">
        <v>480</v>
      </c>
      <c r="F4" s="24">
        <f>'1'!F48</f>
        <v>0</v>
      </c>
    </row>
    <row r="5" spans="1:6" ht="36">
      <c r="A5" s="21">
        <f>SUBTOTAL(103,B$4:B5)</f>
        <v>2</v>
      </c>
      <c r="B5" s="194">
        <f>P!F3</f>
        <v>45881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0</v>
      </c>
      <c r="E5" s="11" t="s">
        <v>481</v>
      </c>
      <c r="F5" s="24">
        <f>'2'!F50</f>
        <v>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0</v>
      </c>
      <c r="E6" s="11" t="s">
        <v>482</v>
      </c>
      <c r="F6" s="24">
        <f>'3'!F50</f>
        <v>0</v>
      </c>
    </row>
    <row r="7" spans="1:6" ht="36">
      <c r="A7" s="21">
        <f>SUBTOTAL(103,B$4:B7)</f>
        <v>4</v>
      </c>
      <c r="B7" s="194">
        <f>P!J3</f>
        <v>45883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0</v>
      </c>
      <c r="E7" s="11" t="s">
        <v>483</v>
      </c>
      <c r="F7" s="24">
        <f>'4'!F50</f>
        <v>0</v>
      </c>
    </row>
    <row r="8" spans="1:6" ht="36">
      <c r="A8" s="21">
        <f>SUBTOTAL(103,B$4:B8)</f>
        <v>5</v>
      </c>
      <c r="B8" s="194">
        <f>P!L3</f>
        <v>45884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0</v>
      </c>
      <c r="E8" s="11" t="s">
        <v>484</v>
      </c>
      <c r="F8" s="24">
        <f>'5'!F50</f>
        <v>0</v>
      </c>
    </row>
    <row r="9" spans="1:6" ht="36">
      <c r="A9" s="21">
        <f>SUBTOTAL(103,B$4:B9)</f>
        <v>6</v>
      </c>
      <c r="B9" s="194">
        <f>P!N3</f>
        <v>45885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0</v>
      </c>
      <c r="E9" s="11" t="s">
        <v>485</v>
      </c>
      <c r="F9" s="24">
        <f>'6'!F50</f>
        <v>0</v>
      </c>
    </row>
    <row r="10" spans="1:6" ht="36">
      <c r="A10" s="21">
        <f>SUBTOTAL(103,B$4:B10)</f>
        <v>7</v>
      </c>
      <c r="B10" s="194">
        <f>P!P3</f>
        <v>45886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486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45887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487</v>
      </c>
      <c r="F11" s="24">
        <f>'8'!F50</f>
        <v>0</v>
      </c>
    </row>
    <row r="12" spans="1:6" ht="36">
      <c r="A12" s="21">
        <f>SUBTOTAL(103,B$4:B12)</f>
        <v>9</v>
      </c>
      <c r="B12" s="194">
        <f>P!T3</f>
        <v>45888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488</v>
      </c>
      <c r="F12" s="24">
        <f>'9'!F50</f>
        <v>0</v>
      </c>
    </row>
    <row r="13" spans="1:6" ht="36">
      <c r="A13" s="21">
        <f>SUBTOTAL(103,B$4:B13)</f>
        <v>10</v>
      </c>
      <c r="B13" s="194">
        <f>P!V3</f>
        <v>45889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489</v>
      </c>
      <c r="F13" s="24">
        <f>'10'!F50</f>
        <v>0</v>
      </c>
    </row>
    <row r="14" spans="1:6" ht="36" hidden="1">
      <c r="A14" s="21">
        <f>SUBTOTAL(103,B$4:B14)</f>
        <v>10</v>
      </c>
      <c r="B14" s="194">
        <f>P!X3</f>
        <v>45890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45891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45892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45893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45894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45895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0</v>
      </c>
      <c r="E20" s="523"/>
      <c r="F20" s="160"/>
    </row>
    <row r="21" spans="1:6" ht="19.5">
      <c r="C21" s="521" t="s">
        <v>469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451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452</v>
      </c>
      <c r="E3" s="524"/>
      <c r="F3" s="525" t="s">
        <v>453</v>
      </c>
      <c r="G3" s="525"/>
      <c r="H3" s="524" t="s">
        <v>454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450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45880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0</v>
      </c>
      <c r="F186" s="287" t="str">
        <f t="shared" si="4"/>
        <v>হ্যা</v>
      </c>
      <c r="G186" s="309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0</v>
      </c>
      <c r="F190" s="287" t="str">
        <f t="shared" si="4"/>
        <v>হ্যা</v>
      </c>
      <c r="G190" s="309" t="str">
        <f t="shared" si="5"/>
        <v>--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0</v>
      </c>
      <c r="F193" s="287" t="str">
        <f t="shared" si="4"/>
        <v>হ্যা</v>
      </c>
      <c r="G193" s="309" t="str">
        <f t="shared" si="5"/>
        <v>--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 ht="58.5">
      <c r="A247" s="322">
        <f>P!A249</f>
        <v>245</v>
      </c>
      <c r="B247" s="3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0</v>
      </c>
      <c r="F250" s="333"/>
      <c r="G250" s="309" t="str">
        <f t="shared" si="7"/>
        <v>OK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0</v>
      </c>
      <c r="F251" s="333"/>
      <c r="G251" s="309" t="str">
        <f t="shared" si="7"/>
        <v>OK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R231" activePane="bottomRight" state="frozen"/>
      <selection pane="topRight" activeCell="P1" sqref="P1"/>
      <selection pane="bottomLeft" activeCell="A3" sqref="A3"/>
      <selection pane="bottomRight" activeCell="G236" sqref="G236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3" t="s">
        <v>493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168477.86640688396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168477.86640688396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2" t="s">
        <v>455</v>
      </c>
      <c r="T3" s="2" t="s">
        <v>456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86.3</v>
      </c>
      <c r="J6" s="44">
        <f>I6*S!D5</f>
        <v>9502.6504946490786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9502.6504946490786</v>
      </c>
      <c r="O6" s="46">
        <f t="shared" si="4"/>
        <v>9502.6504946490786</v>
      </c>
      <c r="P6" s="47" t="b">
        <f t="shared" si="5"/>
        <v>1</v>
      </c>
      <c r="Q6" s="204" t="str">
        <f t="shared" si="6"/>
        <v>OK</v>
      </c>
      <c r="S6" s="437">
        <f t="shared" si="7"/>
        <v>110.11182496696499</v>
      </c>
      <c r="T6" s="437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98</v>
      </c>
      <c r="J7" s="44">
        <f>I7*S!D6</f>
        <v>11850.316219030705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120.92159407174188</v>
      </c>
      <c r="N7" s="46">
        <f t="shared" si="3"/>
        <v>11850.316219030705</v>
      </c>
      <c r="O7" s="46">
        <f t="shared" si="4"/>
        <v>11850.316219030705</v>
      </c>
      <c r="P7" s="47" t="b">
        <f t="shared" si="5"/>
        <v>1</v>
      </c>
      <c r="Q7" s="204" t="str">
        <f t="shared" si="6"/>
        <v>OK</v>
      </c>
      <c r="S7" s="437">
        <f t="shared" si="7"/>
        <v>120.92159407174188</v>
      </c>
      <c r="T7" s="437">
        <f t="shared" si="8"/>
        <v>98</v>
      </c>
      <c r="AJ7" s="64">
        <f t="shared" si="9"/>
        <v>120.92159407174188</v>
      </c>
      <c r="AK7" s="64">
        <f t="shared" si="10"/>
        <v>98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25.770000000000014</v>
      </c>
      <c r="J9" s="44">
        <f>I9*S!D8</f>
        <v>3763.1192444013882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3763.1192444013882</v>
      </c>
      <c r="O9" s="46">
        <f t="shared" si="4"/>
        <v>3763.1192444013882</v>
      </c>
      <c r="P9" s="47" t="b">
        <f t="shared" si="5"/>
        <v>1</v>
      </c>
      <c r="Q9" s="204" t="str">
        <f t="shared" si="6"/>
        <v>OK</v>
      </c>
      <c r="S9" s="437">
        <f t="shared" si="7"/>
        <v>146.02713404739566</v>
      </c>
      <c r="T9" s="437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46.970000000000006</v>
      </c>
      <c r="J10" s="44">
        <f>I10*S!D9</f>
        <v>7515.1169977178879</v>
      </c>
      <c r="K10" s="44">
        <f t="shared" si="1"/>
        <v>46.970000000000006</v>
      </c>
      <c r="L10" s="44">
        <f t="shared" si="2"/>
        <v>7515.1169977178879</v>
      </c>
      <c r="M10" s="45">
        <f>IF(ISERR((J10+H10)/(G10+I10)),P!AK11,(J10+H10)/(G10+I10))</f>
        <v>159.99823286603976</v>
      </c>
      <c r="N10" s="46">
        <f t="shared" si="3"/>
        <v>7515.1169977178879</v>
      </c>
      <c r="O10" s="46">
        <f t="shared" si="4"/>
        <v>7515.1169977178879</v>
      </c>
      <c r="P10" s="47" t="b">
        <f t="shared" si="5"/>
        <v>1</v>
      </c>
      <c r="Q10" s="204" t="str">
        <f t="shared" si="6"/>
        <v>OK</v>
      </c>
      <c r="S10" s="437">
        <f t="shared" si="7"/>
        <v>159.99823286603976</v>
      </c>
      <c r="T10" s="437">
        <f t="shared" si="8"/>
        <v>46.970000000000006</v>
      </c>
      <c r="AJ10" s="64">
        <f t="shared" si="9"/>
        <v>159.99823286603976</v>
      </c>
      <c r="AK10" s="64">
        <f t="shared" si="10"/>
        <v>46.970000000000006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6.6500000000000057</v>
      </c>
      <c r="J11" s="44">
        <f>I11*S!D10</f>
        <v>870.17606776678065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870.17606776678065</v>
      </c>
      <c r="O11" s="46">
        <f t="shared" si="4"/>
        <v>870.17606776678065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4" t="str">
        <f t="shared" si="6"/>
        <v>OK</v>
      </c>
      <c r="S13" s="437">
        <f t="shared" si="7"/>
        <v>58.246913580246918</v>
      </c>
      <c r="T13" s="437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40</v>
      </c>
      <c r="J14" s="44">
        <f>I14*S!D13</f>
        <v>7197.5</v>
      </c>
      <c r="K14" s="44">
        <f t="shared" si="1"/>
        <v>40</v>
      </c>
      <c r="L14" s="44">
        <f t="shared" si="2"/>
        <v>7197.5</v>
      </c>
      <c r="M14" s="45">
        <f>IF(ISERR((J14+H14)/(G14+I14)),P!AK15,(J14+H14)/(G14+I14))</f>
        <v>179.9375</v>
      </c>
      <c r="N14" s="46">
        <f t="shared" si="3"/>
        <v>7197.5</v>
      </c>
      <c r="O14" s="46">
        <f t="shared" si="4"/>
        <v>7197.5</v>
      </c>
      <c r="P14" s="47" t="b">
        <f t="shared" si="5"/>
        <v>1</v>
      </c>
      <c r="Q14" s="204" t="str">
        <f t="shared" si="6"/>
        <v>OK</v>
      </c>
      <c r="S14" s="437">
        <f t="shared" si="7"/>
        <v>179.9375</v>
      </c>
      <c r="T14" s="437">
        <f t="shared" si="8"/>
        <v>40</v>
      </c>
      <c r="AJ14" s="64">
        <f t="shared" si="9"/>
        <v>179.9375</v>
      </c>
      <c r="AK14" s="64">
        <f t="shared" si="10"/>
        <v>40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0.86999999999999833</v>
      </c>
      <c r="J15" s="44">
        <f>I15*S!D14</f>
        <v>274.29605474477938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274.29605474477938</v>
      </c>
      <c r="O15" s="46">
        <f t="shared" si="4"/>
        <v>274.29605474477938</v>
      </c>
      <c r="P15" s="47" t="b">
        <f t="shared" si="5"/>
        <v>1</v>
      </c>
      <c r="Q15" s="204" t="str">
        <f t="shared" si="6"/>
        <v>OK</v>
      </c>
      <c r="S15" s="437">
        <f t="shared" si="7"/>
        <v>315.28282154572406</v>
      </c>
      <c r="T15" s="437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40</v>
      </c>
      <c r="J16" s="44">
        <f>I16*S!D15</f>
        <v>1599.9990998717572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1599.9990998717572</v>
      </c>
      <c r="O16" s="46">
        <f t="shared" si="4"/>
        <v>1599.9990998717572</v>
      </c>
      <c r="P16" s="47" t="b">
        <f t="shared" si="5"/>
        <v>1</v>
      </c>
      <c r="Q16" s="204" t="str">
        <f t="shared" si="6"/>
        <v>OK</v>
      </c>
      <c r="S16" s="437">
        <f t="shared" si="7"/>
        <v>39.999977496793932</v>
      </c>
      <c r="T16" s="437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7">
        <f t="shared" si="7"/>
        <v>450</v>
      </c>
      <c r="T18" s="437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33</v>
      </c>
      <c r="J20" s="44">
        <f>I20*S!D19</f>
        <v>1979.999998322608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1979.999998322608</v>
      </c>
      <c r="O20" s="46">
        <f t="shared" si="4"/>
        <v>1979.999998322608</v>
      </c>
      <c r="P20" s="47" t="b">
        <f t="shared" si="5"/>
        <v>1</v>
      </c>
      <c r="Q20" s="204" t="str">
        <f t="shared" si="6"/>
        <v>OK</v>
      </c>
      <c r="S20" s="437">
        <f t="shared" si="7"/>
        <v>59.99999994916994</v>
      </c>
      <c r="T20" s="437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1.5699999999999985</v>
      </c>
      <c r="J21" s="44">
        <f>I21*S!D20</f>
        <v>1444.6543253173002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1444.6543253173002</v>
      </c>
      <c r="O21" s="46">
        <f t="shared" si="4"/>
        <v>1444.6543253173002</v>
      </c>
      <c r="P21" s="47" t="b">
        <f t="shared" si="5"/>
        <v>1</v>
      </c>
      <c r="Q21" s="204" t="str">
        <f t="shared" si="6"/>
        <v>OK</v>
      </c>
      <c r="S21" s="437">
        <f t="shared" si="7"/>
        <v>920.16199064796274</v>
      </c>
      <c r="T21" s="437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4" t="str">
        <f t="shared" si="6"/>
        <v>OK</v>
      </c>
      <c r="S22" s="437">
        <f t="shared" si="7"/>
        <v>197.84722222222223</v>
      </c>
      <c r="T22" s="437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1457</v>
      </c>
      <c r="J23" s="44">
        <f>I23*S!D22</f>
        <v>3982.8116180406332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3982.8116180406332</v>
      </c>
      <c r="O23" s="46">
        <f t="shared" si="4"/>
        <v>3982.8116180406332</v>
      </c>
      <c r="P23" s="47" t="b">
        <f t="shared" si="5"/>
        <v>1</v>
      </c>
      <c r="Q23" s="204" t="str">
        <f t="shared" si="6"/>
        <v>OK</v>
      </c>
      <c r="S23" s="437">
        <f t="shared" si="7"/>
        <v>2.7335700878796385</v>
      </c>
      <c r="T23" s="437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0</v>
      </c>
      <c r="O32" s="46">
        <f t="shared" si="4"/>
        <v>0</v>
      </c>
      <c r="P32" s="47" t="b">
        <f t="shared" si="5"/>
        <v>1</v>
      </c>
      <c r="Q32" s="204" t="str">
        <f t="shared" si="6"/>
        <v>×</v>
      </c>
      <c r="S32" s="437">
        <f t="shared" si="7"/>
        <v>120.00000000000001</v>
      </c>
      <c r="T32" s="437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50</v>
      </c>
      <c r="J35" s="44">
        <f>I35*S!D34</f>
        <v>6899.9442979113628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6899.9442979113628</v>
      </c>
      <c r="O35" s="46">
        <f t="shared" si="4"/>
        <v>6899.9442979113628</v>
      </c>
      <c r="P35" s="47" t="b">
        <f t="shared" si="5"/>
        <v>1</v>
      </c>
      <c r="Q35" s="204" t="str">
        <f t="shared" si="6"/>
        <v>OK</v>
      </c>
      <c r="S35" s="437">
        <f t="shared" si="7"/>
        <v>137.99888595822725</v>
      </c>
      <c r="T35" s="437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231.24215317011914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231.24215317011914</v>
      </c>
      <c r="O37" s="46">
        <f t="shared" si="4"/>
        <v>231.24215317011914</v>
      </c>
      <c r="P37" s="47" t="b">
        <f t="shared" si="5"/>
        <v>1</v>
      </c>
      <c r="Q37" s="204" t="str">
        <f t="shared" si="6"/>
        <v>OK</v>
      </c>
      <c r="S37" s="437">
        <f t="shared" si="7"/>
        <v>544.09918392969234</v>
      </c>
      <c r="T37" s="437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4" t="str">
        <f t="shared" si="6"/>
        <v>×</v>
      </c>
      <c r="S39" s="437">
        <f t="shared" si="7"/>
        <v>120</v>
      </c>
      <c r="T39" s="437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7">
        <f t="shared" si="7"/>
        <v>80</v>
      </c>
      <c r="T40" s="437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437">
        <f t="shared" si="7"/>
        <v>85</v>
      </c>
      <c r="T41" s="437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605</v>
      </c>
      <c r="J42" s="44">
        <f>I42*S!D41</f>
        <v>4840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4840</v>
      </c>
      <c r="O42" s="46">
        <f t="shared" si="4"/>
        <v>4840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2165</v>
      </c>
      <c r="J46" s="44">
        <f>I46*S!D45</f>
        <v>23406.376501223956</v>
      </c>
      <c r="K46" s="44">
        <f t="shared" si="1"/>
        <v>2165</v>
      </c>
      <c r="L46" s="44">
        <f t="shared" si="2"/>
        <v>23406.376501223956</v>
      </c>
      <c r="M46" s="45">
        <f>IF(ISERR((J46+H46)/(G46+I46)),P!AK47,(J46+H46)/(G46+I46))</f>
        <v>10.811259353914068</v>
      </c>
      <c r="N46" s="46">
        <f t="shared" si="3"/>
        <v>23406.376501223956</v>
      </c>
      <c r="O46" s="46">
        <f t="shared" si="4"/>
        <v>23406.376501223956</v>
      </c>
      <c r="P46" s="47" t="b">
        <f t="shared" si="5"/>
        <v>1</v>
      </c>
      <c r="Q46" s="204" t="str">
        <f t="shared" si="6"/>
        <v>OK</v>
      </c>
      <c r="S46" s="437">
        <f t="shared" si="7"/>
        <v>10.811259353914068</v>
      </c>
      <c r="T46" s="437">
        <f t="shared" si="8"/>
        <v>2165</v>
      </c>
      <c r="AJ46" s="64">
        <f t="shared" si="9"/>
        <v>10.811259353914068</v>
      </c>
      <c r="AK46" s="64">
        <f t="shared" si="10"/>
        <v>2165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7">
        <f t="shared" si="7"/>
        <v>5.2</v>
      </c>
      <c r="T49" s="437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5</v>
      </c>
      <c r="J51" s="44">
        <f>I51*S!D50</f>
        <v>300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300</v>
      </c>
      <c r="O51" s="46">
        <f t="shared" si="4"/>
        <v>300</v>
      </c>
      <c r="P51" s="47" t="b">
        <f t="shared" si="5"/>
        <v>1</v>
      </c>
      <c r="Q51" s="204" t="str">
        <f t="shared" si="6"/>
        <v>OK</v>
      </c>
      <c r="S51" s="437">
        <f t="shared" si="7"/>
        <v>60</v>
      </c>
      <c r="T51" s="437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7">
        <f t="shared" si="7"/>
        <v>80</v>
      </c>
      <c r="T52" s="437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15</v>
      </c>
      <c r="J55" s="44">
        <f>I55*S!D54</f>
        <v>11.960010139114615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0.79733400927430764</v>
      </c>
      <c r="N55" s="46">
        <f t="shared" si="3"/>
        <v>11.960010139114615</v>
      </c>
      <c r="O55" s="46">
        <f t="shared" si="4"/>
        <v>11.960010139114615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0.79733400927430764</v>
      </c>
      <c r="T55" s="437">
        <f t="shared" si="8"/>
        <v>15</v>
      </c>
      <c r="AJ55" s="64">
        <f t="shared" si="9"/>
        <v>0.79733400927430764</v>
      </c>
      <c r="AK55" s="64">
        <f t="shared" si="10"/>
        <v>15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1</v>
      </c>
      <c r="J57" s="44">
        <f>I57*S!D56</f>
        <v>19.583333333333332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19.583333333333332</v>
      </c>
      <c r="O57" s="46">
        <f t="shared" si="4"/>
        <v>19.583333333333332</v>
      </c>
      <c r="P57" s="47" t="b">
        <f t="shared" si="5"/>
        <v>1</v>
      </c>
      <c r="Q57" s="204" t="str">
        <f t="shared" si="6"/>
        <v>OK</v>
      </c>
      <c r="S57" s="437">
        <f t="shared" si="7"/>
        <v>19.583333333333332</v>
      </c>
      <c r="T57" s="437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7">
        <f t="shared" si="7"/>
        <v>1003.6363636363636</v>
      </c>
      <c r="T58" s="437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8</v>
      </c>
      <c r="J59" s="44">
        <f>I59*S!D58</f>
        <v>2140.4444444444443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2140.4444444444443</v>
      </c>
      <c r="O59" s="46">
        <f t="shared" si="4"/>
        <v>2140.4444444444443</v>
      </c>
      <c r="P59" s="47" t="b">
        <f t="shared" si="5"/>
        <v>1</v>
      </c>
      <c r="Q59" s="204" t="str">
        <f t="shared" si="6"/>
        <v>OK</v>
      </c>
      <c r="S59" s="437">
        <f t="shared" si="7"/>
        <v>267.55555555555554</v>
      </c>
      <c r="T59" s="437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125.41666666666667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125.41666666666667</v>
      </c>
      <c r="O60" s="46">
        <f t="shared" si="4"/>
        <v>125.41666666666667</v>
      </c>
      <c r="P60" s="47" t="b">
        <f t="shared" si="5"/>
        <v>1</v>
      </c>
      <c r="Q60" s="204" t="str">
        <f t="shared" si="6"/>
        <v>OK</v>
      </c>
      <c r="S60" s="437">
        <f t="shared" si="7"/>
        <v>125.41666666666667</v>
      </c>
      <c r="T60" s="437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0</v>
      </c>
      <c r="J61" s="44">
        <f>I61*S!D60</f>
        <v>0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0</v>
      </c>
      <c r="O61" s="46">
        <f t="shared" si="4"/>
        <v>0</v>
      </c>
      <c r="P61" s="47" t="b">
        <f t="shared" si="5"/>
        <v>1</v>
      </c>
      <c r="Q61" s="204" t="str">
        <f t="shared" si="6"/>
        <v>×</v>
      </c>
      <c r="S61" s="437">
        <f t="shared" si="7"/>
        <v>110</v>
      </c>
      <c r="T61" s="437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</v>
      </c>
      <c r="J62" s="44">
        <f>I62*S!D61</f>
        <v>0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620.00566893424036</v>
      </c>
      <c r="N62" s="46">
        <f t="shared" si="3"/>
        <v>0</v>
      </c>
      <c r="O62" s="46">
        <f t="shared" si="4"/>
        <v>0</v>
      </c>
      <c r="P62" s="47" t="b">
        <f t="shared" si="5"/>
        <v>1</v>
      </c>
      <c r="Q62" s="204" t="str">
        <f t="shared" si="6"/>
        <v>×</v>
      </c>
      <c r="S62" s="437">
        <f t="shared" si="7"/>
        <v>620.00566893424036</v>
      </c>
      <c r="T62" s="437">
        <f t="shared" si="8"/>
        <v>0</v>
      </c>
      <c r="AJ62" s="64">
        <f t="shared" si="9"/>
        <v>620.00566893424036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2.3600000000000012</v>
      </c>
      <c r="J63" s="44">
        <f>I63*S!D62</f>
        <v>1510.4059748370021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1510.4059748370021</v>
      </c>
      <c r="O63" s="46">
        <f t="shared" si="4"/>
        <v>1510.4059748370021</v>
      </c>
      <c r="P63" s="47" t="b">
        <f t="shared" si="5"/>
        <v>1</v>
      </c>
      <c r="Q63" s="204" t="str">
        <f t="shared" si="6"/>
        <v>OK</v>
      </c>
      <c r="S63" s="437">
        <f t="shared" si="7"/>
        <v>640.00253171059376</v>
      </c>
      <c r="T63" s="437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416.66666666666669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04" t="str">
        <f t="shared" si="6"/>
        <v>×</v>
      </c>
      <c r="S64" s="437">
        <f t="shared" si="7"/>
        <v>416.66666666666669</v>
      </c>
      <c r="T64" s="437">
        <f t="shared" si="8"/>
        <v>0</v>
      </c>
      <c r="AJ64" s="64">
        <f t="shared" si="9"/>
        <v>416.66666666666669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1.18</v>
      </c>
      <c r="J66" s="44">
        <f>I66*S!D65</f>
        <v>1004.9032258064516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1004.9032258064516</v>
      </c>
      <c r="O66" s="46">
        <f t="shared" si="4"/>
        <v>1004.9032258064516</v>
      </c>
      <c r="P66" s="47" t="b">
        <f t="shared" si="5"/>
        <v>1</v>
      </c>
      <c r="Q66" s="204" t="str">
        <f t="shared" si="6"/>
        <v>OK</v>
      </c>
      <c r="S66" s="437">
        <f t="shared" si="7"/>
        <v>851.61290322580646</v>
      </c>
      <c r="T66" s="437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6.9600000000000009</v>
      </c>
      <c r="J67" s="44">
        <f>I67*S!D66</f>
        <v>125.28000000000002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125.28000000000002</v>
      </c>
      <c r="O67" s="46">
        <f t="shared" si="4"/>
        <v>125.28000000000002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6.9899999999999984</v>
      </c>
      <c r="J68" s="44">
        <f>I68*S!D67</f>
        <v>125.81999999999996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125.81999999999996</v>
      </c>
      <c r="O68" s="46">
        <f t="shared" si="4"/>
        <v>125.81999999999996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8.5714285709999949E-2</v>
      </c>
      <c r="J69" s="44">
        <f>I69*S!D68</f>
        <v>494.34889687902592</v>
      </c>
      <c r="K69" s="44">
        <f t="shared" ref="K69:K132" si="12">(G69+I69)-E69</f>
        <v>8.5714285709999949E-2</v>
      </c>
      <c r="L69" s="44">
        <f t="shared" ref="L69:L132" si="13">K69*M69</f>
        <v>494.34889687902592</v>
      </c>
      <c r="M69" s="45">
        <f>IF(ISERR((J69+H69)/(G69+I69)),P!AK70,(J69+H69)/(G69+I69))</f>
        <v>5767.4037972103424</v>
      </c>
      <c r="N69" s="46">
        <f t="shared" ref="N69:N132" si="14">J69+H69</f>
        <v>494.34889687902592</v>
      </c>
      <c r="O69" s="46">
        <f t="shared" ref="O69:O132" si="15">L69+F69</f>
        <v>494.34889687902592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5767.4037972103424</v>
      </c>
      <c r="T69" s="437">
        <f t="shared" ref="T69:T132" si="19">K69</f>
        <v>8.5714285709999949E-2</v>
      </c>
      <c r="AJ69" s="64">
        <f t="shared" ref="AJ69:AJ132" si="20">M69</f>
        <v>5767.4037972103424</v>
      </c>
      <c r="AK69" s="64">
        <f t="shared" ref="AK69:AK132" si="21">K69</f>
        <v>8.5714285709999949E-2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0.25999999999999979</v>
      </c>
      <c r="J70" s="44">
        <f>I70*S!D69</f>
        <v>153.15598562657371</v>
      </c>
      <c r="K70" s="44">
        <f t="shared" si="12"/>
        <v>0.25999999999999979</v>
      </c>
      <c r="L70" s="44">
        <f t="shared" si="13"/>
        <v>153.15598562657371</v>
      </c>
      <c r="M70" s="45">
        <f>IF(ISERR((J70+H70)/(G70+I70)),P!AK71,(J70+H70)/(G70+I70))</f>
        <v>589.06148317913016</v>
      </c>
      <c r="N70" s="46">
        <f t="shared" si="14"/>
        <v>153.15598562657371</v>
      </c>
      <c r="O70" s="46">
        <f t="shared" si="15"/>
        <v>153.15598562657371</v>
      </c>
      <c r="P70" s="47" t="b">
        <f t="shared" si="16"/>
        <v>1</v>
      </c>
      <c r="Q70" s="204" t="str">
        <f t="shared" si="17"/>
        <v>OK</v>
      </c>
      <c r="S70" s="437">
        <f t="shared" si="18"/>
        <v>589.06148317913016</v>
      </c>
      <c r="T70" s="437">
        <f t="shared" si="19"/>
        <v>0.25999999999999979</v>
      </c>
      <c r="AJ70" s="64">
        <f t="shared" si="20"/>
        <v>589.06148317913016</v>
      </c>
      <c r="AK70" s="64">
        <f t="shared" si="21"/>
        <v>0.25999999999999979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0.14000000000000001</v>
      </c>
      <c r="J71" s="44">
        <f>I71*S!D70</f>
        <v>240.64785788923723</v>
      </c>
      <c r="K71" s="44">
        <f t="shared" si="12"/>
        <v>0.14000000000000001</v>
      </c>
      <c r="L71" s="44">
        <f t="shared" si="13"/>
        <v>240.64785788923723</v>
      </c>
      <c r="M71" s="45">
        <f>IF(ISERR((J71+H71)/(G71+I71)),P!AK72,(J71+H71)/(G71+I71))</f>
        <v>1718.9132706374087</v>
      </c>
      <c r="N71" s="46">
        <f t="shared" si="14"/>
        <v>240.64785788923723</v>
      </c>
      <c r="O71" s="46">
        <f t="shared" si="15"/>
        <v>240.64785788923723</v>
      </c>
      <c r="P71" s="47" t="b">
        <f t="shared" si="16"/>
        <v>1</v>
      </c>
      <c r="Q71" s="204" t="str">
        <f t="shared" si="17"/>
        <v>OK</v>
      </c>
      <c r="S71" s="437">
        <f t="shared" si="18"/>
        <v>1718.9132706374087</v>
      </c>
      <c r="T71" s="437">
        <f t="shared" si="19"/>
        <v>0.14000000000000001</v>
      </c>
      <c r="AJ71" s="64">
        <f t="shared" si="20"/>
        <v>1718.9132706374087</v>
      </c>
      <c r="AK71" s="64">
        <f t="shared" si="21"/>
        <v>0.14000000000000001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17</v>
      </c>
      <c r="J72" s="44">
        <f>I72*S!D71</f>
        <v>136</v>
      </c>
      <c r="K72" s="44">
        <f t="shared" si="12"/>
        <v>17</v>
      </c>
      <c r="L72" s="44">
        <f t="shared" si="13"/>
        <v>136</v>
      </c>
      <c r="M72" s="45">
        <f>IF(ISERR((J72+H72)/(G72+I72)),P!AK73,(J72+H72)/(G72+I72))</f>
        <v>8</v>
      </c>
      <c r="N72" s="46">
        <f t="shared" si="14"/>
        <v>136</v>
      </c>
      <c r="O72" s="46">
        <f t="shared" si="15"/>
        <v>136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17</v>
      </c>
      <c r="AJ72" s="64">
        <f t="shared" si="20"/>
        <v>8</v>
      </c>
      <c r="AK72" s="64">
        <f t="shared" si="21"/>
        <v>17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437">
        <f t="shared" si="18"/>
        <v>710</v>
      </c>
      <c r="T73" s="437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437">
        <f t="shared" si="18"/>
        <v>640</v>
      </c>
      <c r="T74" s="437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1.25</v>
      </c>
      <c r="J76" s="44">
        <f>I76*S!D75</f>
        <v>2114.9635036496352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2114.9635036496352</v>
      </c>
      <c r="O76" s="46">
        <f t="shared" si="15"/>
        <v>2114.9635036496352</v>
      </c>
      <c r="P76" s="47" t="b">
        <f t="shared" si="16"/>
        <v>1</v>
      </c>
      <c r="Q76" s="204" t="str">
        <f t="shared" si="17"/>
        <v>OK</v>
      </c>
      <c r="S76" s="437">
        <f t="shared" si="18"/>
        <v>1691.9708029197081</v>
      </c>
      <c r="T76" s="437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101.79713837541544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101.79713837541544</v>
      </c>
      <c r="O78" s="46">
        <f t="shared" si="15"/>
        <v>101.79713837541544</v>
      </c>
      <c r="P78" s="47" t="b">
        <f t="shared" si="16"/>
        <v>1</v>
      </c>
      <c r="Q78" s="204" t="str">
        <f t="shared" si="17"/>
        <v>OK</v>
      </c>
      <c r="S78" s="437">
        <f t="shared" si="18"/>
        <v>3393.2379458471783</v>
      </c>
      <c r="T78" s="437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0</v>
      </c>
      <c r="O79" s="46">
        <f t="shared" si="15"/>
        <v>0</v>
      </c>
      <c r="P79" s="47" t="b">
        <f t="shared" si="16"/>
        <v>1</v>
      </c>
      <c r="Q79" s="204" t="str">
        <f t="shared" si="17"/>
        <v>×</v>
      </c>
      <c r="S79" s="437">
        <f t="shared" si="18"/>
        <v>570.83333333333337</v>
      </c>
      <c r="T79" s="437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7">
        <f t="shared" si="18"/>
        <v>300</v>
      </c>
      <c r="T80" s="437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3.6499999999999986</v>
      </c>
      <c r="J81" s="44">
        <f>I81*S!D80</f>
        <v>623.50190857911014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623.50190857911014</v>
      </c>
      <c r="O81" s="46">
        <f t="shared" si="15"/>
        <v>623.50190857911014</v>
      </c>
      <c r="P81" s="47" t="b">
        <f t="shared" si="16"/>
        <v>1</v>
      </c>
      <c r="Q81" s="204" t="str">
        <f t="shared" si="17"/>
        <v>OK</v>
      </c>
      <c r="S81" s="437">
        <f t="shared" si="18"/>
        <v>170.82244070660559</v>
      </c>
      <c r="T81" s="437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4" t="str">
        <f t="shared" si="17"/>
        <v>OK</v>
      </c>
      <c r="S85" s="437">
        <f t="shared" si="18"/>
        <v>2960</v>
      </c>
      <c r="T85" s="437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0.68000000000000016</v>
      </c>
      <c r="J87" s="44">
        <f>I87*S!D86</f>
        <v>1223.9434124084944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1799.9167829536677</v>
      </c>
      <c r="N87" s="46">
        <f t="shared" si="14"/>
        <v>1223.9434124084944</v>
      </c>
      <c r="O87" s="46">
        <f t="shared" si="15"/>
        <v>1223.9434124084944</v>
      </c>
      <c r="P87" s="47" t="b">
        <f t="shared" si="16"/>
        <v>1</v>
      </c>
      <c r="Q87" s="204" t="str">
        <f t="shared" si="17"/>
        <v>OK</v>
      </c>
      <c r="S87" s="437">
        <f t="shared" si="18"/>
        <v>1799.9167829536677</v>
      </c>
      <c r="T87" s="437">
        <f t="shared" si="19"/>
        <v>0.68000000000000016</v>
      </c>
      <c r="AJ87" s="64">
        <f t="shared" si="20"/>
        <v>1799.9167829536677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33.5</v>
      </c>
      <c r="J88" s="44">
        <f>I88*S!D87</f>
        <v>2244.4999864852825</v>
      </c>
      <c r="K88" s="44">
        <f t="shared" si="12"/>
        <v>33.5</v>
      </c>
      <c r="L88" s="44">
        <f t="shared" si="13"/>
        <v>2244.4999864852825</v>
      </c>
      <c r="M88" s="45">
        <f>IF(ISERR((J88+H88)/(G88+I88)),P!AK89,(J88+H88)/(G88+I88))</f>
        <v>66.999999596575591</v>
      </c>
      <c r="N88" s="46">
        <f t="shared" si="14"/>
        <v>2244.4999864852825</v>
      </c>
      <c r="O88" s="46">
        <f t="shared" si="15"/>
        <v>2244.4999864852825</v>
      </c>
      <c r="P88" s="47" t="b">
        <f t="shared" si="16"/>
        <v>1</v>
      </c>
      <c r="Q88" s="204" t="str">
        <f t="shared" si="17"/>
        <v>OK</v>
      </c>
      <c r="S88" s="437">
        <f t="shared" si="18"/>
        <v>66.999999596575591</v>
      </c>
      <c r="T88" s="437">
        <f t="shared" si="19"/>
        <v>33.5</v>
      </c>
      <c r="AJ88" s="64">
        <f t="shared" si="20"/>
        <v>66.999999596575591</v>
      </c>
      <c r="AK88" s="64">
        <f t="shared" si="21"/>
        <v>33.5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8.9999999999999893</v>
      </c>
      <c r="J89" s="44">
        <f>I89*S!D88</f>
        <v>1035.0627725955499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1035.0627725955499</v>
      </c>
      <c r="O89" s="46">
        <f t="shared" si="15"/>
        <v>1035.0627725955499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5</v>
      </c>
      <c r="J90" s="44">
        <f>I90*S!D89</f>
        <v>56.262077294685994</v>
      </c>
      <c r="K90" s="44">
        <f t="shared" si="12"/>
        <v>5</v>
      </c>
      <c r="L90" s="44">
        <f t="shared" si="13"/>
        <v>56.262077294685994</v>
      </c>
      <c r="M90" s="45">
        <f>IF(ISERR((J90+H90)/(G90+I90)),P!AK91,(J90+H90)/(G90+I90))</f>
        <v>11.252415458937199</v>
      </c>
      <c r="N90" s="46">
        <f t="shared" si="14"/>
        <v>56.262077294685994</v>
      </c>
      <c r="O90" s="46">
        <f t="shared" si="15"/>
        <v>56.262077294685994</v>
      </c>
      <c r="P90" s="47" t="b">
        <f t="shared" si="16"/>
        <v>1</v>
      </c>
      <c r="Q90" s="204" t="str">
        <f t="shared" si="17"/>
        <v>OK</v>
      </c>
      <c r="S90" s="437">
        <f t="shared" si="18"/>
        <v>11.252415458937199</v>
      </c>
      <c r="T90" s="437">
        <f t="shared" si="19"/>
        <v>5</v>
      </c>
      <c r="AJ90" s="64">
        <f t="shared" si="20"/>
        <v>11.252415458937199</v>
      </c>
      <c r="AK90" s="64">
        <f t="shared" si="21"/>
        <v>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220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0.5</v>
      </c>
      <c r="J96" s="44">
        <f>I96*S!D95</f>
        <v>42.3</v>
      </c>
      <c r="K96" s="44">
        <f t="shared" si="12"/>
        <v>0.5</v>
      </c>
      <c r="L96" s="44">
        <f t="shared" si="13"/>
        <v>42.3</v>
      </c>
      <c r="M96" s="45">
        <f>IF(ISERR((J96+H96)/(G96+I96)),P!AK97,(J96+H96)/(G96+I96))</f>
        <v>84.6</v>
      </c>
      <c r="N96" s="46">
        <f t="shared" si="14"/>
        <v>42.3</v>
      </c>
      <c r="O96" s="46">
        <f t="shared" si="15"/>
        <v>42.3</v>
      </c>
      <c r="P96" s="47" t="b">
        <f t="shared" si="16"/>
        <v>1</v>
      </c>
      <c r="Q96" s="204" t="str">
        <f t="shared" si="17"/>
        <v>OK</v>
      </c>
      <c r="S96" s="437">
        <f t="shared" si="18"/>
        <v>84.6</v>
      </c>
      <c r="T96" s="437">
        <f t="shared" si="19"/>
        <v>0.5</v>
      </c>
      <c r="AJ96" s="64">
        <f t="shared" si="20"/>
        <v>84.6</v>
      </c>
      <c r="AK96" s="64">
        <f t="shared" si="21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7">
        <f t="shared" si="18"/>
        <v>520</v>
      </c>
      <c r="T98" s="437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3</v>
      </c>
      <c r="J99" s="44">
        <f>I99*S!D98</f>
        <v>529.11764705882354</v>
      </c>
      <c r="K99" s="44">
        <f t="shared" si="12"/>
        <v>3</v>
      </c>
      <c r="L99" s="44">
        <f t="shared" si="13"/>
        <v>529.11764705882354</v>
      </c>
      <c r="M99" s="45">
        <f>IF(ISERR((J99+H99)/(G99+I99)),P!AK100,(J99+H99)/(G99+I99))</f>
        <v>176.37254901960785</v>
      </c>
      <c r="N99" s="46">
        <f t="shared" si="14"/>
        <v>529.11764705882354</v>
      </c>
      <c r="O99" s="46">
        <f t="shared" si="15"/>
        <v>529.11764705882354</v>
      </c>
      <c r="P99" s="47" t="b">
        <f t="shared" si="16"/>
        <v>1</v>
      </c>
      <c r="Q99" s="204" t="str">
        <f t="shared" si="17"/>
        <v>OK</v>
      </c>
      <c r="S99" s="437">
        <f t="shared" si="18"/>
        <v>176.37254901960785</v>
      </c>
      <c r="T99" s="437">
        <f t="shared" si="19"/>
        <v>3</v>
      </c>
      <c r="AJ99" s="64">
        <f t="shared" si="20"/>
        <v>176.37254901960785</v>
      </c>
      <c r="AK99" s="64">
        <f t="shared" si="21"/>
        <v>3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0</v>
      </c>
      <c r="J105" s="44">
        <f>I105*S!D104</f>
        <v>0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161.59663865546219</v>
      </c>
      <c r="N105" s="46">
        <f t="shared" si="14"/>
        <v>0</v>
      </c>
      <c r="O105" s="46">
        <f t="shared" si="15"/>
        <v>0</v>
      </c>
      <c r="P105" s="47" t="b">
        <f t="shared" si="16"/>
        <v>1</v>
      </c>
      <c r="Q105" s="204" t="str">
        <f t="shared" si="17"/>
        <v>×</v>
      </c>
      <c r="S105" s="437">
        <f t="shared" si="18"/>
        <v>161.59663865546219</v>
      </c>
      <c r="T105" s="437">
        <f t="shared" si="19"/>
        <v>0</v>
      </c>
      <c r="AJ105" s="64">
        <f t="shared" si="20"/>
        <v>161.59663865546219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2</v>
      </c>
      <c r="J110" s="44">
        <f>I110*S!D109</f>
        <v>533.77777777777771</v>
      </c>
      <c r="K110" s="44">
        <f t="shared" si="12"/>
        <v>2</v>
      </c>
      <c r="L110" s="44">
        <f t="shared" si="13"/>
        <v>533.77777777777771</v>
      </c>
      <c r="M110" s="45">
        <f>IF(ISERR((J110+H110)/(G110+I110)),P!AK111,(J110+H110)/(G110+I110))</f>
        <v>266.88888888888886</v>
      </c>
      <c r="N110" s="46">
        <f t="shared" si="14"/>
        <v>533.77777777777771</v>
      </c>
      <c r="O110" s="46">
        <f t="shared" si="15"/>
        <v>533.77777777777771</v>
      </c>
      <c r="P110" s="47" t="b">
        <f t="shared" si="16"/>
        <v>1</v>
      </c>
      <c r="Q110" s="204" t="str">
        <f t="shared" si="17"/>
        <v>OK</v>
      </c>
      <c r="S110" s="437">
        <f t="shared" si="18"/>
        <v>266.88888888888886</v>
      </c>
      <c r="T110" s="437">
        <f t="shared" si="19"/>
        <v>2</v>
      </c>
      <c r="AJ110" s="64">
        <f t="shared" si="20"/>
        <v>266.88888888888886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1.25</v>
      </c>
      <c r="J113" s="44">
        <f>I113*S!D112</f>
        <v>2802.7777777777778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2802.7777777777778</v>
      </c>
      <c r="O113" s="46">
        <f t="shared" si="15"/>
        <v>2802.7777777777778</v>
      </c>
      <c r="P113" s="47" t="b">
        <f t="shared" si="16"/>
        <v>1</v>
      </c>
      <c r="Q113" s="204" t="str">
        <f t="shared" si="17"/>
        <v>OK</v>
      </c>
      <c r="S113" s="437">
        <f t="shared" si="18"/>
        <v>2242.2222222222222</v>
      </c>
      <c r="T113" s="437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27</v>
      </c>
      <c r="J117" s="44">
        <f>I117*S!D116</f>
        <v>235.92770362105028</v>
      </c>
      <c r="K117" s="44">
        <f t="shared" si="12"/>
        <v>27</v>
      </c>
      <c r="L117" s="44">
        <f t="shared" si="13"/>
        <v>235.92770362105028</v>
      </c>
      <c r="M117" s="45">
        <f>IF(ISERR((J117+H117)/(G117+I117)),P!AK118,(J117+H117)/(G117+I117))</f>
        <v>8.738063097075937</v>
      </c>
      <c r="N117" s="46">
        <f t="shared" si="14"/>
        <v>235.92770362105028</v>
      </c>
      <c r="O117" s="46">
        <f t="shared" si="15"/>
        <v>235.92770362105028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27</v>
      </c>
      <c r="AJ117" s="64">
        <f t="shared" si="20"/>
        <v>8.738063097075937</v>
      </c>
      <c r="AK117" s="64">
        <f t="shared" si="21"/>
        <v>27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4" t="str">
        <f t="shared" si="17"/>
        <v>×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4" t="str">
        <f t="shared" si="17"/>
        <v>×</v>
      </c>
      <c r="S127" s="437">
        <f t="shared" si="18"/>
        <v>120.96</v>
      </c>
      <c r="T127" s="437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4" t="str">
        <f t="shared" si="17"/>
        <v>×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4" t="str">
        <f t="shared" si="17"/>
        <v>×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×</v>
      </c>
      <c r="S133" s="437">
        <f t="shared" ref="S133:S196" si="29">M133</f>
        <v>187.35340729001587</v>
      </c>
      <c r="T133" s="437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437">
        <f t="shared" si="29"/>
        <v>180</v>
      </c>
      <c r="T134" s="437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4" t="str">
        <f t="shared" si="28"/>
        <v>×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0</v>
      </c>
      <c r="O142" s="46">
        <f t="shared" si="26"/>
        <v>0</v>
      </c>
      <c r="P142" s="47" t="b">
        <f t="shared" si="27"/>
        <v>1</v>
      </c>
      <c r="Q142" s="204" t="str">
        <f t="shared" si="28"/>
        <v>×</v>
      </c>
      <c r="S142" s="437">
        <f t="shared" si="29"/>
        <v>18.248887954463651</v>
      </c>
      <c r="T142" s="437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4" t="str">
        <f t="shared" si="28"/>
        <v>×</v>
      </c>
      <c r="S144" s="437">
        <f t="shared" si="29"/>
        <v>1100.9493670886077</v>
      </c>
      <c r="T144" s="437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4" t="str">
        <f t="shared" si="28"/>
        <v>×</v>
      </c>
      <c r="S146" s="437">
        <f t="shared" si="29"/>
        <v>800</v>
      </c>
      <c r="T146" s="437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7">
        <f t="shared" si="29"/>
        <v>1200</v>
      </c>
      <c r="T147" s="437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28.490000000000236</v>
      </c>
      <c r="J151" s="44">
        <f>I151*S!D150</f>
        <v>7696.6638767918985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7696.6638767918985</v>
      </c>
      <c r="O151" s="46">
        <f t="shared" si="26"/>
        <v>7696.6638767918985</v>
      </c>
      <c r="P151" s="47" t="b">
        <f t="shared" si="27"/>
        <v>1</v>
      </c>
      <c r="Q151" s="204" t="str">
        <f t="shared" si="28"/>
        <v>OK</v>
      </c>
      <c r="S151" s="437">
        <f t="shared" si="29"/>
        <v>270.15317222856561</v>
      </c>
      <c r="T151" s="437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2.3999999999999848</v>
      </c>
      <c r="J153" s="44">
        <f>I153*S!D152</f>
        <v>442.33896141911771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442.33896141911771</v>
      </c>
      <c r="O153" s="46">
        <f t="shared" si="26"/>
        <v>442.33896141911771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6.9800000000000324</v>
      </c>
      <c r="J154" s="44">
        <f>I154*S!D153</f>
        <v>2803.1803972090033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2803.1803972090033</v>
      </c>
      <c r="O154" s="46">
        <f t="shared" si="26"/>
        <v>2803.1803972090033</v>
      </c>
      <c r="P154" s="47" t="b">
        <f t="shared" si="27"/>
        <v>1</v>
      </c>
      <c r="Q154" s="204" t="str">
        <f t="shared" si="28"/>
        <v>OK</v>
      </c>
      <c r="S154" s="437">
        <f t="shared" si="29"/>
        <v>401.60177610443986</v>
      </c>
      <c r="T154" s="437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2.8999999999999986</v>
      </c>
      <c r="J155" s="44">
        <f>I155*S!D154</f>
        <v>1230.4285714285709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424.28571428571428</v>
      </c>
      <c r="N155" s="46">
        <f t="shared" si="25"/>
        <v>1230.4285714285709</v>
      </c>
      <c r="O155" s="46">
        <f t="shared" si="26"/>
        <v>1230.4285714285709</v>
      </c>
      <c r="P155" s="47" t="b">
        <f t="shared" si="27"/>
        <v>1</v>
      </c>
      <c r="Q155" s="204" t="str">
        <f t="shared" si="28"/>
        <v>OK</v>
      </c>
      <c r="S155" s="437">
        <f t="shared" si="29"/>
        <v>424.28571428571428</v>
      </c>
      <c r="T155" s="437">
        <f t="shared" si="30"/>
        <v>2.8999999999999986</v>
      </c>
      <c r="AJ155" s="64">
        <f t="shared" si="31"/>
        <v>424.28571428571428</v>
      </c>
      <c r="AK155" s="64">
        <f t="shared" si="32"/>
        <v>2.8999999999999986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700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4" t="str">
        <f t="shared" si="28"/>
        <v>×</v>
      </c>
      <c r="S161" s="437">
        <f t="shared" si="29"/>
        <v>700</v>
      </c>
      <c r="T161" s="437">
        <f t="shared" si="30"/>
        <v>0</v>
      </c>
      <c r="AJ161" s="64">
        <f t="shared" si="31"/>
        <v>700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0</v>
      </c>
      <c r="O162" s="46">
        <f t="shared" si="26"/>
        <v>0</v>
      </c>
      <c r="P162" s="47" t="b">
        <f t="shared" si="27"/>
        <v>1</v>
      </c>
      <c r="Q162" s="204" t="str">
        <f t="shared" si="28"/>
        <v>×</v>
      </c>
      <c r="S162" s="437">
        <f t="shared" si="29"/>
        <v>700</v>
      </c>
      <c r="T162" s="437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765.83333333333337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4" t="str">
        <f t="shared" si="28"/>
        <v>×</v>
      </c>
      <c r="S169" s="437">
        <f t="shared" si="29"/>
        <v>765.83333333333337</v>
      </c>
      <c r="T169" s="437">
        <f t="shared" si="30"/>
        <v>0</v>
      </c>
      <c r="AJ169" s="64">
        <f t="shared" si="31"/>
        <v>765.83333333333337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4" t="str">
        <f t="shared" si="28"/>
        <v>×</v>
      </c>
      <c r="S170" s="437">
        <f t="shared" si="29"/>
        <v>440</v>
      </c>
      <c r="T170" s="437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4" t="str">
        <f t="shared" si="28"/>
        <v>×</v>
      </c>
      <c r="S178" s="437">
        <f t="shared" si="29"/>
        <v>22.398843930635838</v>
      </c>
      <c r="T178" s="437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4" t="str">
        <f t="shared" si="28"/>
        <v>×</v>
      </c>
      <c r="S179" s="437">
        <f t="shared" si="29"/>
        <v>75.154545454545456</v>
      </c>
      <c r="T179" s="437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4" t="str">
        <f t="shared" si="28"/>
        <v>×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4" t="str">
        <f t="shared" si="28"/>
        <v>×</v>
      </c>
      <c r="S181" s="437">
        <f t="shared" si="29"/>
        <v>175.75757575757575</v>
      </c>
      <c r="T181" s="437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4" t="str">
        <f t="shared" si="28"/>
        <v>×</v>
      </c>
      <c r="S182" s="437">
        <f t="shared" si="29"/>
        <v>164.4</v>
      </c>
      <c r="T182" s="437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4" t="str">
        <f t="shared" si="28"/>
        <v>×</v>
      </c>
      <c r="S183" s="437">
        <f t="shared" si="29"/>
        <v>6.1335078534031418</v>
      </c>
      <c r="T183" s="437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4" t="str">
        <f t="shared" si="28"/>
        <v>×</v>
      </c>
      <c r="S184" s="437">
        <f t="shared" si="29"/>
        <v>62.96</v>
      </c>
      <c r="T184" s="437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4" t="str">
        <f t="shared" si="28"/>
        <v>×</v>
      </c>
      <c r="S185" s="437">
        <f t="shared" si="29"/>
        <v>84.8</v>
      </c>
      <c r="T185" s="437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4" t="str">
        <f t="shared" si="28"/>
        <v>×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4" t="str">
        <f t="shared" si="28"/>
        <v>×</v>
      </c>
      <c r="S187" s="437">
        <f t="shared" si="29"/>
        <v>135.60606060606059</v>
      </c>
      <c r="T187" s="437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4" t="str">
        <f t="shared" si="28"/>
        <v>×</v>
      </c>
      <c r="S188" s="437">
        <f t="shared" si="29"/>
        <v>57.5</v>
      </c>
      <c r="T188" s="437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4" t="str">
        <f t="shared" si="28"/>
        <v>×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4" t="str">
        <f t="shared" si="28"/>
        <v>×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4" t="str">
        <f t="shared" si="28"/>
        <v>×</v>
      </c>
      <c r="S194" s="437">
        <f t="shared" si="29"/>
        <v>41.666666666666664</v>
      </c>
      <c r="T194" s="437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4" t="str">
        <f t="shared" si="28"/>
        <v>×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4" t="str">
        <f t="shared" si="28"/>
        <v>×</v>
      </c>
      <c r="S196" s="437">
        <f t="shared" si="29"/>
        <v>24.210526315789473</v>
      </c>
      <c r="T196" s="437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×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4" t="str">
        <f t="shared" si="38"/>
        <v>×</v>
      </c>
      <c r="S198" s="437">
        <f t="shared" si="39"/>
        <v>147.27272727272728</v>
      </c>
      <c r="T198" s="437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4" t="str">
        <f t="shared" si="38"/>
        <v>×</v>
      </c>
      <c r="S199" s="437">
        <f t="shared" si="39"/>
        <v>73.611111111111114</v>
      </c>
      <c r="T199" s="437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7">
        <f t="shared" si="39"/>
        <v>250</v>
      </c>
      <c r="T200" s="437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4" t="str">
        <f t="shared" si="38"/>
        <v>×</v>
      </c>
      <c r="S204" s="437">
        <f t="shared" si="39"/>
        <v>43.333333333333336</v>
      </c>
      <c r="T204" s="437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4" t="str">
        <f t="shared" si="38"/>
        <v>×</v>
      </c>
      <c r="S207" s="437">
        <f t="shared" si="39"/>
        <v>51.666666666666664</v>
      </c>
      <c r="T207" s="437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437">
        <f t="shared" si="39"/>
        <v>80</v>
      </c>
      <c r="T208" s="437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4" t="str">
        <f t="shared" si="38"/>
        <v>×</v>
      </c>
      <c r="S212" s="437">
        <f t="shared" si="39"/>
        <v>50.333333333333336</v>
      </c>
      <c r="T212" s="437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75.48571428571428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4" t="str">
        <f t="shared" si="38"/>
        <v>×</v>
      </c>
      <c r="S215" s="437">
        <f t="shared" si="39"/>
        <v>75.48571428571428</v>
      </c>
      <c r="T215" s="437">
        <f t="shared" si="40"/>
        <v>0</v>
      </c>
      <c r="AJ215" s="64">
        <f t="shared" si="41"/>
        <v>75.48571428571428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4" t="str">
        <f t="shared" si="38"/>
        <v>×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42.449999999999989</v>
      </c>
      <c r="J231" s="44">
        <f>I231*S!D230</f>
        <v>39166.918657633214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922.66003904907473</v>
      </c>
      <c r="N231" s="46">
        <f t="shared" si="35"/>
        <v>39166.918657633214</v>
      </c>
      <c r="O231" s="46">
        <f t="shared" si="36"/>
        <v>39166.918657633214</v>
      </c>
      <c r="P231" s="47" t="b">
        <f t="shared" si="37"/>
        <v>1</v>
      </c>
      <c r="Q231" s="204" t="str">
        <f t="shared" si="38"/>
        <v>OK</v>
      </c>
      <c r="S231" s="437">
        <f t="shared" si="39"/>
        <v>922.66003904907473</v>
      </c>
      <c r="T231" s="437">
        <f t="shared" si="40"/>
        <v>42.449999999999989</v>
      </c>
      <c r="AJ231" s="64">
        <f t="shared" si="41"/>
        <v>922.66003904907473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3970</v>
      </c>
      <c r="J232" s="44">
        <f>I232*S!D231</f>
        <v>5558.0150095404342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5558.0150095404342</v>
      </c>
      <c r="O232" s="46">
        <f t="shared" si="36"/>
        <v>5558.0150095404342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1.4000037807406636</v>
      </c>
      <c r="T232" s="437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0</v>
      </c>
      <c r="J233" s="44">
        <f>I233*S!D232</f>
        <v>0</v>
      </c>
      <c r="K233" s="44">
        <f t="shared" si="34"/>
        <v>0</v>
      </c>
      <c r="L233" s="44">
        <f t="shared" si="43"/>
        <v>0</v>
      </c>
      <c r="M233" s="45">
        <f>IF(ISERR((J233+H233)/(G233+I233)),P!AK234,(J233+H233)/(G233+I233))</f>
        <v>26.405321721388994</v>
      </c>
      <c r="N233" s="46">
        <f t="shared" si="35"/>
        <v>0</v>
      </c>
      <c r="O233" s="46">
        <f t="shared" si="36"/>
        <v>0</v>
      </c>
      <c r="P233" s="47" t="b">
        <f t="shared" si="37"/>
        <v>1</v>
      </c>
      <c r="Q233" s="204" t="str">
        <f t="shared" si="38"/>
        <v>×</v>
      </c>
      <c r="S233" s="437">
        <f t="shared" si="39"/>
        <v>26.405321721388994</v>
      </c>
      <c r="T233" s="437">
        <f t="shared" si="40"/>
        <v>0</v>
      </c>
      <c r="AJ233" s="64">
        <f t="shared" si="41"/>
        <v>26.405321721388994</v>
      </c>
      <c r="AK233" s="64">
        <f t="shared" si="42"/>
        <v>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7">
        <f t="shared" si="39"/>
        <v>380</v>
      </c>
      <c r="T240" s="437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7">
        <f t="shared" si="39"/>
        <v>280</v>
      </c>
      <c r="T243" s="437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4" t="str">
        <f t="shared" si="38"/>
        <v>×</v>
      </c>
      <c r="S244" s="437">
        <f t="shared" si="39"/>
        <v>9.4471544715447155</v>
      </c>
      <c r="T244" s="437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6.75</v>
      </c>
      <c r="J246" s="44">
        <f>I246*S!D245</f>
        <v>2362.4921101100331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2362.4921101100331</v>
      </c>
      <c r="O246" s="46">
        <f t="shared" si="36"/>
        <v>2362.4921101100331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8">
        <f>S!AN247</f>
        <v>0</v>
      </c>
      <c r="F248" s="218">
        <f t="shared" si="33"/>
        <v>0</v>
      </c>
      <c r="G248" s="218">
        <f>P!AJ249</f>
        <v>0</v>
      </c>
      <c r="H248" s="218">
        <f>G248*P!AK249</f>
        <v>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0</v>
      </c>
      <c r="O248" s="298">
        <f t="shared" si="36"/>
        <v>0</v>
      </c>
      <c r="P248" s="299" t="b">
        <f t="shared" si="37"/>
        <v>1</v>
      </c>
      <c r="Q248" s="220" t="str">
        <f t="shared" si="38"/>
        <v>×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4" t="str">
        <f t="shared" si="38"/>
        <v>×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4" t="str">
        <f t="shared" si="38"/>
        <v>×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4" t="str">
        <f t="shared" si="38"/>
        <v>×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4" t="str">
        <f t="shared" si="38"/>
        <v>×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0</v>
      </c>
      <c r="G254" s="145"/>
      <c r="H254" s="144">
        <f>SUM(H4:H253)</f>
        <v>0</v>
      </c>
      <c r="I254" s="145"/>
      <c r="J254" s="144">
        <f>SUM(J4:J253)</f>
        <v>168477.86640688396</v>
      </c>
      <c r="K254" s="146"/>
      <c r="L254" s="144">
        <f>SUM(L4:L253)</f>
        <v>168477.86640688396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0</v>
      </c>
      <c r="F211" s="287" t="str">
        <f t="shared" si="6"/>
        <v>হ্যা</v>
      </c>
      <c r="G211" s="309" t="str">
        <f t="shared" si="7"/>
        <v>--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S!J247</f>
        <v>0</v>
      </c>
      <c r="E247" s="334">
        <f>P!F249</f>
        <v>0</v>
      </c>
      <c r="F247" s="333"/>
      <c r="G247" s="335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0</v>
      </c>
      <c r="F248" s="333"/>
      <c r="G248" s="335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0</v>
      </c>
      <c r="F250" s="333"/>
      <c r="G250" s="335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0</v>
      </c>
      <c r="F251" s="333"/>
      <c r="G251" s="335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45882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0</v>
      </c>
      <c r="F98" s="287" t="str">
        <f t="shared" si="2"/>
        <v>হ্যা</v>
      </c>
      <c r="G98" s="309" t="str">
        <f t="shared" si="3"/>
        <v>OK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0</v>
      </c>
      <c r="F187" s="287" t="str">
        <f t="shared" si="4"/>
        <v>হ্যা</v>
      </c>
      <c r="G187" s="309" t="str">
        <f t="shared" si="5"/>
        <v>--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0</v>
      </c>
      <c r="F203" s="287" t="str">
        <f t="shared" si="6"/>
        <v>হ্যা</v>
      </c>
      <c r="G203" s="309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0</v>
      </c>
      <c r="F248" s="333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0</v>
      </c>
      <c r="F250" s="333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0</v>
      </c>
      <c r="F251" s="333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45883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0</v>
      </c>
      <c r="F193" s="287" t="str">
        <f t="shared" si="4"/>
        <v>হ্যা</v>
      </c>
      <c r="G193" s="309" t="str">
        <f t="shared" si="5"/>
        <v>--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0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0</v>
      </c>
      <c r="F206" s="287" t="str">
        <f t="shared" si="6"/>
        <v>হ্যা</v>
      </c>
      <c r="G206" s="309" t="str">
        <f t="shared" si="7"/>
        <v>--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0</v>
      </c>
      <c r="F252" s="287"/>
      <c r="G252" s="309" t="str">
        <f t="shared" si="7"/>
        <v>OK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45884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0</v>
      </c>
      <c r="F185" s="287" t="str">
        <f t="shared" si="4"/>
        <v>হ্যা</v>
      </c>
      <c r="G185" s="309" t="str">
        <f t="shared" si="5"/>
        <v>--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0</v>
      </c>
      <c r="F187" s="287" t="str">
        <f t="shared" si="4"/>
        <v>হ্যা</v>
      </c>
      <c r="G187" s="309" t="str">
        <f t="shared" si="5"/>
        <v>--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0</v>
      </c>
      <c r="F203" s="287" t="str">
        <f t="shared" si="6"/>
        <v>হ্যা</v>
      </c>
      <c r="G203" s="309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0</v>
      </c>
      <c r="F252" s="287"/>
      <c r="G252" s="309" t="str">
        <f t="shared" si="7"/>
        <v>OK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45885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0</v>
      </c>
      <c r="F130" s="287" t="str">
        <f t="shared" si="2"/>
        <v>হ্যা</v>
      </c>
      <c r="G130" s="309" t="str">
        <f t="shared" si="3"/>
        <v>OK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0</v>
      </c>
      <c r="F186" s="287" t="str">
        <f t="shared" si="4"/>
        <v>হ্যা</v>
      </c>
      <c r="G186" s="309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45886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0</v>
      </c>
      <c r="F206" s="287" t="str">
        <f t="shared" si="6"/>
        <v>হ্যা</v>
      </c>
      <c r="G206" s="309" t="str">
        <f t="shared" si="7"/>
        <v>--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0</v>
      </c>
      <c r="F207" s="287" t="str">
        <f t="shared" si="6"/>
        <v>হ্যা</v>
      </c>
      <c r="G207" s="309" t="str">
        <f t="shared" si="7"/>
        <v>--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45887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0</v>
      </c>
      <c r="F185" s="287" t="str">
        <f t="shared" si="4"/>
        <v>হ্যা</v>
      </c>
      <c r="G185" s="309" t="str">
        <f t="shared" si="5"/>
        <v>--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0</v>
      </c>
      <c r="F186" s="287" t="str">
        <f t="shared" si="4"/>
        <v>হ্যা</v>
      </c>
      <c r="G186" s="309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0</v>
      </c>
      <c r="F193" s="287" t="str">
        <f t="shared" si="4"/>
        <v>হ্যা</v>
      </c>
      <c r="G193" s="309" t="str">
        <f t="shared" si="5"/>
        <v>--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0</v>
      </c>
      <c r="F199" s="287" t="str">
        <f t="shared" si="6"/>
        <v>হ্যা</v>
      </c>
      <c r="G199" s="309" t="str">
        <f t="shared" si="7"/>
        <v>--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 hidden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45888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0</v>
      </c>
      <c r="F186" s="287" t="str">
        <f t="shared" si="4"/>
        <v>হ্যা</v>
      </c>
      <c r="G186" s="309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0</v>
      </c>
      <c r="F211" s="287" t="str">
        <f t="shared" si="6"/>
        <v>হ্যা</v>
      </c>
      <c r="G211" s="309" t="str">
        <f t="shared" si="7"/>
        <v>--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45889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0</v>
      </c>
      <c r="F183" s="287" t="str">
        <f t="shared" si="4"/>
        <v>হ্যা</v>
      </c>
      <c r="G183" s="309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0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0</v>
      </c>
      <c r="F187" s="287" t="str">
        <f t="shared" si="4"/>
        <v>হ্যা</v>
      </c>
      <c r="G187" s="309" t="str">
        <f t="shared" si="5"/>
        <v>--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0</v>
      </c>
      <c r="F197" s="287" t="str">
        <f t="shared" si="6"/>
        <v>হ্যা</v>
      </c>
      <c r="G197" s="309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0</v>
      </c>
      <c r="F203" s="287" t="str">
        <f t="shared" si="6"/>
        <v>হ্যা</v>
      </c>
      <c r="G203" s="309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45890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8" sqref="C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492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4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4" t="str">
        <f t="shared" si="0"/>
        <v>×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hidden="1" customHeight="1">
      <c r="A23" s="21">
        <f>SUBTOTAL(103,B$3:B23)</f>
        <v>13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13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13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13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13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14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hidden="1" customHeight="1">
      <c r="A31" s="21">
        <f>SUBTOTAL(103,B$3:B31)</f>
        <v>15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15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15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customHeight="1">
      <c r="A34" s="21">
        <f>SUBTOTAL(103,B$3:B34)</f>
        <v>16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4" t="str">
        <f t="shared" si="0"/>
        <v>×</v>
      </c>
    </row>
    <row r="35" spans="1:6" ht="18.75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18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18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4" t="str">
        <f t="shared" si="0"/>
        <v>×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customHeight="1">
      <c r="A41" s="21">
        <f>SUBTOTAL(103,B$3:B41)</f>
        <v>22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22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22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customHeight="1">
      <c r="A45" s="21">
        <f>SUBTOTAL(103,B$3:B45)</f>
        <v>23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customHeight="1">
      <c r="A48" s="21">
        <f>SUBTOTAL(103,B$3:B48)</f>
        <v>24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24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25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26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26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26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4" t="str">
        <f t="shared" si="0"/>
        <v>×</v>
      </c>
    </row>
    <row r="57" spans="1:6" ht="18.75" customHeight="1">
      <c r="A57" s="21">
        <f>SUBTOTAL(103,B$3:B57)</f>
        <v>28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29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customHeight="1">
      <c r="A59" s="21">
        <f>SUBTOTAL(103,B$3:B59)</f>
        <v>30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31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4" t="str">
        <f t="shared" si="0"/>
        <v>×</v>
      </c>
    </row>
    <row r="61" spans="1:6" ht="18.75" customHeight="1">
      <c r="A61" s="21">
        <f>SUBTOTAL(103,B$3:B61)</f>
        <v>32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4" t="str">
        <f t="shared" si="0"/>
        <v>×</v>
      </c>
    </row>
    <row r="62" spans="1:6" ht="18.75" customHeight="1">
      <c r="A62" s="21">
        <f>SUBTOTAL(103,B$3:B62)</f>
        <v>33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4" t="str">
        <f t="shared" si="0"/>
        <v>×</v>
      </c>
    </row>
    <row r="63" spans="1:6" ht="18.75" hidden="1" customHeight="1">
      <c r="A63" s="21">
        <f>SUBTOTAL(103,B$3:B63)</f>
        <v>33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33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34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4" t="str">
        <f t="shared" si="0"/>
        <v>×</v>
      </c>
    </row>
    <row r="66" spans="1:6" ht="18.75" customHeight="1">
      <c r="A66" s="21">
        <f>SUBTOTAL(103,B$3:B66)</f>
        <v>35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4" t="str">
        <f t="shared" ref="F68:F131" si="1">IF(E68&lt;&gt;0,"OK","×")</f>
        <v>×</v>
      </c>
    </row>
    <row r="69" spans="1:6" ht="18.75" customHeight="1">
      <c r="A69" s="21">
        <f>SUBTOTAL(103,B$3:B69)</f>
        <v>38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39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4" t="str">
        <f t="shared" si="1"/>
        <v>×</v>
      </c>
    </row>
    <row r="71" spans="1:6" ht="18.75" customHeight="1">
      <c r="A71" s="21">
        <f>SUBTOTAL(103,B$3:B71)</f>
        <v>40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41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42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4" t="str">
        <f t="shared" si="1"/>
        <v>×</v>
      </c>
    </row>
    <row r="76" spans="1:6" ht="18.75" hidden="1" customHeight="1">
      <c r="A76" s="21">
        <f>SUBTOTAL(103,B$3:B76)</f>
        <v>43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44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45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4" t="str">
        <f t="shared" si="1"/>
        <v>×</v>
      </c>
    </row>
    <row r="79" spans="1:6" ht="18.75" customHeight="1">
      <c r="A79" s="21">
        <f>SUBTOTAL(103,B$3:B79)</f>
        <v>46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47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4" t="str">
        <f t="shared" si="1"/>
        <v>×</v>
      </c>
    </row>
    <row r="81" spans="1:6" ht="18.75" hidden="1" customHeight="1">
      <c r="A81" s="21">
        <f>SUBTOTAL(103,B$3:B81)</f>
        <v>47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47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47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48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48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49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50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4" t="str">
        <f t="shared" si="1"/>
        <v>×</v>
      </c>
    </row>
    <row r="88" spans="1:6" ht="18.75" customHeight="1">
      <c r="A88" s="21">
        <f>SUBTOTAL(103,B$3:B88)</f>
        <v>51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4" t="str">
        <f t="shared" si="1"/>
        <v>×</v>
      </c>
    </row>
    <row r="89" spans="1:6" ht="18.75" customHeight="1">
      <c r="A89" s="21">
        <f>SUBTOTAL(103,B$3:B89)</f>
        <v>52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4" t="str">
        <f t="shared" si="1"/>
        <v>×</v>
      </c>
    </row>
    <row r="90" spans="1:6" ht="18.75" hidden="1" customHeight="1">
      <c r="A90" s="21">
        <f>SUBTOTAL(103,B$3:B90)</f>
        <v>52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52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customHeight="1">
      <c r="A92" s="21">
        <f>SUBTOTAL(103,B$3:B92)</f>
        <v>53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4" t="str">
        <f t="shared" si="1"/>
        <v>×</v>
      </c>
    </row>
    <row r="93" spans="1:6" ht="18.75" hidden="1" customHeight="1">
      <c r="A93" s="21">
        <f>SUBTOTAL(103,B$3:B93)</f>
        <v>53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hidden="1" customHeight="1">
      <c r="A94" s="21">
        <f>SUBTOTAL(103,B$3:B94)</f>
        <v>53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54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4" t="str">
        <f t="shared" si="1"/>
        <v>×</v>
      </c>
    </row>
    <row r="96" spans="1:6" ht="18.75" hidden="1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customHeight="1">
      <c r="A97" s="21">
        <f>SUBTOTAL(103,B$3:B97)</f>
        <v>55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4" t="str">
        <f t="shared" si="1"/>
        <v>×</v>
      </c>
    </row>
    <row r="99" spans="1:6" ht="18.75" hidden="1" customHeight="1">
      <c r="A99" s="21">
        <f>SUBTOTAL(103,B$3:B99)</f>
        <v>56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56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56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56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56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customHeight="1">
      <c r="A104" s="21">
        <f>SUBTOTAL(103,B$3:B104)</f>
        <v>57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57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57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hidden="1" customHeight="1">
      <c r="A110" s="21">
        <f>SUBTOTAL(103,B$3:B110)</f>
        <v>58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4" t="str">
        <f t="shared" si="1"/>
        <v>×</v>
      </c>
    </row>
    <row r="113" spans="1:6" ht="18.75" hidden="1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60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4" t="str">
        <f t="shared" si="1"/>
        <v>×</v>
      </c>
    </row>
    <row r="117" spans="1:6" ht="18.75" hidden="1" customHeight="1">
      <c r="A117" s="21">
        <f>SUBTOTAL(103,B$3:B117)</f>
        <v>60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60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60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60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60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60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hidden="1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4" t="str">
        <f t="shared" si="1"/>
        <v>×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4" t="str">
        <f t="shared" si="1"/>
        <v>×</v>
      </c>
    </row>
    <row r="127" spans="1:6" ht="18.75" hidden="1" customHeight="1">
      <c r="A127" s="21">
        <f>SUBTOTAL(103,B$3:B127)</f>
        <v>62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63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4" t="str">
        <f t="shared" si="1"/>
        <v>×</v>
      </c>
    </row>
    <row r="129" spans="1:6" ht="18.75" hidden="1" customHeight="1">
      <c r="A129" s="21">
        <f>SUBTOTAL(103,B$3:B129)</f>
        <v>63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64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4" t="str">
        <f t="shared" si="1"/>
        <v>×</v>
      </c>
    </row>
    <row r="131" spans="1:6" ht="18.75" hidden="1" customHeight="1">
      <c r="A131" s="21">
        <f>SUBTOTAL(103,B$3:B131)</f>
        <v>64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65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4" t="str">
        <f t="shared" ref="F132:F195" si="2">IF(E132&lt;&gt;0,"OK","×")</f>
        <v>×</v>
      </c>
    </row>
    <row r="133" spans="1:6" ht="18.75" customHeight="1">
      <c r="A133" s="21">
        <f>SUBTOTAL(103,B$3:B133)</f>
        <v>66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67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4" t="str">
        <f t="shared" si="2"/>
        <v>×</v>
      </c>
    </row>
    <row r="136" spans="1:6" ht="18.75" hidden="1" customHeight="1">
      <c r="A136" s="21">
        <f>SUBTOTAL(103,B$3:B136)</f>
        <v>67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hidden="1" customHeight="1">
      <c r="A137" s="21">
        <f>SUBTOTAL(103,B$3:B137)</f>
        <v>67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67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67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67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68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4" t="str">
        <f t="shared" si="2"/>
        <v>×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4" t="str">
        <f t="shared" si="2"/>
        <v>×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4" t="str">
        <f t="shared" si="2"/>
        <v>×</v>
      </c>
    </row>
    <row r="146" spans="1:6" ht="18.75" customHeight="1">
      <c r="A146" s="21">
        <f>SUBTOTAL(103,B$3:B146)</f>
        <v>71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71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71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hidden="1" customHeight="1">
      <c r="A149" s="21">
        <f>SUBTOTAL(103,B$3:B149)</f>
        <v>71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72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4" t="str">
        <f t="shared" si="2"/>
        <v>×</v>
      </c>
    </row>
    <row r="151" spans="1:6" ht="18.75" hidden="1" customHeight="1">
      <c r="A151" s="21">
        <f>SUBTOTAL(103,B$3:B151)</f>
        <v>72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4" t="str">
        <f t="shared" si="2"/>
        <v>×</v>
      </c>
    </row>
    <row r="153" spans="1:6" ht="18.75" customHeight="1">
      <c r="A153" s="21">
        <f>SUBTOTAL(103,B$3:B153)</f>
        <v>74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4" t="str">
        <f t="shared" si="2"/>
        <v>×</v>
      </c>
    </row>
    <row r="154" spans="1:6" ht="18.75" customHeight="1">
      <c r="A154" s="21">
        <f>SUBTOTAL(103,B$3:B154)</f>
        <v>75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4" t="str">
        <f t="shared" si="2"/>
        <v>×</v>
      </c>
    </row>
    <row r="155" spans="1:6" ht="18.75" hidden="1" customHeight="1">
      <c r="A155" s="21">
        <f>SUBTOTAL(103,B$3:B155)</f>
        <v>75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hidden="1" customHeight="1">
      <c r="A156" s="21">
        <f>SUBTOTAL(103,B$3:B156)</f>
        <v>75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75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75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75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customHeight="1">
      <c r="A160" s="21">
        <f>SUBTOTAL(103,B$3:B160)</f>
        <v>76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4" t="str">
        <f t="shared" si="2"/>
        <v>×</v>
      </c>
    </row>
    <row r="161" spans="1:6" ht="18.75" hidden="1" customHeight="1">
      <c r="A161" s="21">
        <f>SUBTOTAL(103,B$3:B161)</f>
        <v>76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hidden="1" customHeight="1">
      <c r="A162" s="21">
        <f>SUBTOTAL(103,B$3:B162)</f>
        <v>76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76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76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76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76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hidden="1" customHeight="1">
      <c r="A167" s="21">
        <f>SUBTOTAL(103,B$3:B167)</f>
        <v>76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77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4" t="str">
        <f t="shared" si="2"/>
        <v>×</v>
      </c>
    </row>
    <row r="169" spans="1:6" ht="18.75" customHeight="1">
      <c r="A169" s="21">
        <f>SUBTOTAL(103,B$3:B169)</f>
        <v>78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4" t="str">
        <f t="shared" si="2"/>
        <v>×</v>
      </c>
    </row>
    <row r="170" spans="1:6" ht="18.75" hidden="1" customHeight="1">
      <c r="A170" s="21">
        <f>SUBTOTAL(103,B$3:B170)</f>
        <v>78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78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hidden="1" customHeight="1">
      <c r="A172" s="21">
        <f>SUBTOTAL(103,B$3:B172)</f>
        <v>78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hidden="1" customHeight="1">
      <c r="A173" s="21">
        <f>SUBTOTAL(103,B$3:B173)</f>
        <v>78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78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78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78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79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4" t="str">
        <f t="shared" si="2"/>
        <v>×</v>
      </c>
    </row>
    <row r="178" spans="1:6" ht="18.75" customHeight="1">
      <c r="A178" s="21">
        <f>SUBTOTAL(103,B$3:B178)</f>
        <v>80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4" t="str">
        <f t="shared" si="2"/>
        <v>×</v>
      </c>
    </row>
    <row r="179" spans="1:6" ht="18.75" customHeight="1">
      <c r="A179" s="21">
        <f>SUBTOTAL(103,B$3:B179)</f>
        <v>81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4" t="str">
        <f t="shared" si="2"/>
        <v>×</v>
      </c>
    </row>
    <row r="180" spans="1:6" ht="18.75" customHeight="1">
      <c r="A180" s="21">
        <f>SUBTOTAL(103,B$3:B180)</f>
        <v>82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4" t="str">
        <f t="shared" si="2"/>
        <v>×</v>
      </c>
    </row>
    <row r="181" spans="1:6" ht="18.75" customHeight="1">
      <c r="A181" s="21">
        <f>SUBTOTAL(103,B$3:B181)</f>
        <v>83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4" t="str">
        <f t="shared" si="2"/>
        <v>×</v>
      </c>
    </row>
    <row r="182" spans="1:6" ht="18.75" customHeight="1">
      <c r="A182" s="21">
        <f>SUBTOTAL(103,B$3:B182)</f>
        <v>84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4" t="str">
        <f t="shared" si="2"/>
        <v>×</v>
      </c>
    </row>
    <row r="183" spans="1:6" ht="18.75" customHeight="1">
      <c r="A183" s="21">
        <f>SUBTOTAL(103,B$3:B183)</f>
        <v>85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4" t="str">
        <f t="shared" si="2"/>
        <v>×</v>
      </c>
    </row>
    <row r="184" spans="1:6" ht="18.75" customHeight="1">
      <c r="A184" s="21">
        <f>SUBTOTAL(103,B$3:B184)</f>
        <v>86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4" t="str">
        <f t="shared" si="2"/>
        <v>×</v>
      </c>
    </row>
    <row r="185" spans="1:6" ht="18.75" customHeight="1">
      <c r="A185" s="21">
        <f>SUBTOTAL(103,B$3:B185)</f>
        <v>87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4" t="str">
        <f t="shared" si="2"/>
        <v>×</v>
      </c>
    </row>
    <row r="186" spans="1:6" ht="18.75" customHeight="1">
      <c r="A186" s="21">
        <f>SUBTOTAL(103,B$3:B186)</f>
        <v>88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4" t="str">
        <f t="shared" si="2"/>
        <v>×</v>
      </c>
    </row>
    <row r="187" spans="1:6" ht="18.75" customHeight="1">
      <c r="A187" s="21">
        <f>SUBTOTAL(103,B$3:B187)</f>
        <v>89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4" t="str">
        <f t="shared" si="2"/>
        <v>×</v>
      </c>
    </row>
    <row r="188" spans="1:6" ht="18.75" customHeight="1">
      <c r="A188" s="21">
        <f>SUBTOTAL(103,B$3:B188)</f>
        <v>90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4" t="str">
        <f t="shared" si="2"/>
        <v>×</v>
      </c>
    </row>
    <row r="189" spans="1:6" ht="18.75" hidden="1" customHeight="1">
      <c r="A189" s="21">
        <f>SUBTOTAL(103,B$3:B189)</f>
        <v>90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91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4" t="str">
        <f t="shared" si="2"/>
        <v>×</v>
      </c>
    </row>
    <row r="191" spans="1:6" ht="18.75" hidden="1" customHeight="1">
      <c r="A191" s="21">
        <f>SUBTOTAL(103,B$3:B191)</f>
        <v>91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91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92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4" t="str">
        <f t="shared" si="2"/>
        <v>×</v>
      </c>
    </row>
    <row r="194" spans="1:6" ht="18.75" customHeight="1">
      <c r="A194" s="21">
        <f>SUBTOTAL(103,B$3:B194)</f>
        <v>93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4" t="str">
        <f t="shared" si="2"/>
        <v>×</v>
      </c>
    </row>
    <row r="195" spans="1:6" ht="18.75" customHeight="1">
      <c r="A195" s="21">
        <f>SUBTOTAL(103,B$3:B195)</f>
        <v>94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4" t="str">
        <f t="shared" si="2"/>
        <v>×</v>
      </c>
    </row>
    <row r="196" spans="1:6" ht="18.75" customHeight="1">
      <c r="A196" s="21">
        <f>SUBTOTAL(103,B$3:B196)</f>
        <v>95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4" t="str">
        <f t="shared" ref="F196:F252" si="3">IF(E196&lt;&gt;0,"OK","×")</f>
        <v>×</v>
      </c>
    </row>
    <row r="197" spans="1:6" ht="18.75" customHeight="1">
      <c r="A197" s="21">
        <f>SUBTOTAL(103,B$3:B197)</f>
        <v>96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4" t="str">
        <f t="shared" si="3"/>
        <v>×</v>
      </c>
    </row>
    <row r="198" spans="1:6" ht="18.75" customHeight="1">
      <c r="A198" s="21">
        <f>SUBTOTAL(103,B$3:B198)</f>
        <v>97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4" t="str">
        <f t="shared" si="3"/>
        <v>×</v>
      </c>
    </row>
    <row r="199" spans="1:6" ht="18.75" customHeight="1">
      <c r="A199" s="21">
        <f>SUBTOTAL(103,B$3:B199)</f>
        <v>98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hidden="1" customHeight="1">
      <c r="A200" s="21">
        <f>SUBTOTAL(103,B$3:B200)</f>
        <v>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hidden="1" customHeight="1">
      <c r="A201" s="21">
        <f>SUBTOTAL(103,B$3:B201)</f>
        <v>98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98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99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4" t="str">
        <f t="shared" si="3"/>
        <v>×</v>
      </c>
    </row>
    <row r="204" spans="1:6" ht="18.75" hidden="1" customHeight="1">
      <c r="A204" s="21">
        <f>SUBTOTAL(103,B$3:B204)</f>
        <v>99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hidden="1" customHeight="1">
      <c r="A205" s="21">
        <f>SUBTOTAL(103,B$3:B205)</f>
        <v>99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100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4" t="str">
        <f t="shared" si="3"/>
        <v>×</v>
      </c>
    </row>
    <row r="207" spans="1:6" ht="18.75" customHeight="1">
      <c r="A207" s="21">
        <f>SUBTOTAL(103,B$3:B207)</f>
        <v>101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101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101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101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102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4" t="str">
        <f t="shared" si="3"/>
        <v>×</v>
      </c>
    </row>
    <row r="212" spans="1:6" ht="18.75" hidden="1" customHeight="1">
      <c r="A212" s="21">
        <f>SUBTOTAL(103,B$3:B212)</f>
        <v>102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102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103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4" t="str">
        <f t="shared" si="3"/>
        <v>×</v>
      </c>
    </row>
    <row r="215" spans="1:6" ht="18.75" hidden="1" customHeight="1">
      <c r="A215" s="21">
        <f>SUBTOTAL(103,B$3:B215)</f>
        <v>103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103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103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103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103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103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103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103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103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103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103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103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103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103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104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4" t="str">
        <f t="shared" si="3"/>
        <v>×</v>
      </c>
    </row>
    <row r="230" spans="1:6" ht="18.75" customHeight="1">
      <c r="A230" s="21">
        <f>SUBTOTAL(103,B$3:B230)</f>
        <v>105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106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107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4" t="str">
        <f t="shared" si="3"/>
        <v>×</v>
      </c>
    </row>
    <row r="233" spans="1:6" ht="18.75" hidden="1" customHeight="1">
      <c r="A233" s="21">
        <f>SUBTOTAL(103,B$3:B233)</f>
        <v>107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hidden="1" customHeight="1">
      <c r="A234" s="21">
        <f>SUBTOTAL(103,B$3:B234)</f>
        <v>107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107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107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hidden="1" customHeight="1">
      <c r="A237" s="21">
        <f>SUBTOTAL(103,B$3:B237)</f>
        <v>107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hidden="1" customHeight="1">
      <c r="A238" s="21">
        <f>SUBTOTAL(103,B$3:B238)</f>
        <v>107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108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108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108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customHeight="1">
      <c r="A242" s="21">
        <f>SUBTOTAL(103,B$3:B242)</f>
        <v>109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110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4" t="str">
        <f t="shared" si="3"/>
        <v>×</v>
      </c>
    </row>
    <row r="244" spans="1:6" ht="18.75" hidden="1" customHeight="1">
      <c r="A244" s="21">
        <f>SUBTOTAL(103,B$3:B244)</f>
        <v>110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110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111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112</v>
      </c>
      <c r="B247" s="21">
        <f>P!A249</f>
        <v>245</v>
      </c>
      <c r="C247" s="307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0</v>
      </c>
      <c r="F247" s="204" t="str">
        <f t="shared" si="3"/>
        <v>×</v>
      </c>
    </row>
    <row r="248" spans="1:6" ht="18.75" customHeight="1">
      <c r="A248" s="21">
        <f>SUBTOTAL(103,B$3:B248)</f>
        <v>113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4" t="str">
        <f t="shared" si="3"/>
        <v>×</v>
      </c>
    </row>
    <row r="249" spans="1:6" ht="18.75" customHeight="1">
      <c r="A249" s="21">
        <f>SUBTOTAL(103,B$3:B249)</f>
        <v>114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115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4" t="str">
        <f t="shared" si="3"/>
        <v>×</v>
      </c>
    </row>
    <row r="251" spans="1:6" ht="18.75" customHeight="1">
      <c r="A251" s="21">
        <f>SUBTOTAL(103,B$3:B251)</f>
        <v>116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4" t="str">
        <f t="shared" si="3"/>
        <v>×</v>
      </c>
    </row>
    <row r="252" spans="1:6" ht="18.75" customHeight="1">
      <c r="A252" s="21">
        <f>SUBTOTAL(103,B$3:B252)</f>
        <v>117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4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45891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142" zoomScale="85" zoomScaleNormal="85" workbookViewId="0">
      <selection activeCell="C134" sqref="C134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491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45880</v>
      </c>
      <c r="F3" s="35">
        <f>P!F3</f>
        <v>45881</v>
      </c>
      <c r="G3" s="35">
        <f>P!H3</f>
        <v>45882</v>
      </c>
      <c r="H3" s="35">
        <f>P!J3</f>
        <v>45883</v>
      </c>
      <c r="I3" s="35">
        <f>P!L3</f>
        <v>45884</v>
      </c>
      <c r="J3" s="35">
        <f>P!N3</f>
        <v>45885</v>
      </c>
      <c r="K3" s="35">
        <f>P!P3</f>
        <v>45886</v>
      </c>
      <c r="L3" s="35">
        <f>P!R3</f>
        <v>45887</v>
      </c>
      <c r="M3" s="35">
        <f>P!T3</f>
        <v>45888</v>
      </c>
      <c r="N3" s="35">
        <f>P!V3</f>
        <v>45889</v>
      </c>
      <c r="O3" s="35">
        <f>P!X3</f>
        <v>45890</v>
      </c>
      <c r="P3" s="35">
        <f>P!Z3</f>
        <v>45891</v>
      </c>
      <c r="Q3" s="35">
        <f>P!AB3</f>
        <v>45892</v>
      </c>
      <c r="R3" s="35">
        <f>P!AD3</f>
        <v>45893</v>
      </c>
      <c r="S3" s="35">
        <f>P!AF3</f>
        <v>45894</v>
      </c>
      <c r="T3" s="35">
        <f>P!AH3</f>
        <v>45895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4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4" t="str">
        <f t="shared" si="0"/>
        <v>×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 hidden="1">
      <c r="A24" s="21">
        <f>SUBTOTAL(103,B$4:B24)</f>
        <v>13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13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13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13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13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14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 hidden="1">
      <c r="A32" s="21">
        <f>SUBTOTAL(103,B$4:B32)</f>
        <v>15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15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15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>
      <c r="A35" s="21">
        <f>SUBTOTAL(103,B$4:B35)</f>
        <v>16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4" t="str">
        <f t="shared" si="0"/>
        <v>×</v>
      </c>
      <c r="W35" s="25"/>
    </row>
    <row r="36" spans="1:23" ht="16.5">
      <c r="A36" s="21">
        <f>SUBTOTAL(103,B$4:B36)</f>
        <v>17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18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18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4" t="str">
        <f t="shared" si="0"/>
        <v>×</v>
      </c>
      <c r="W39" s="25"/>
    </row>
    <row r="40" spans="1:23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>
      <c r="A42" s="21">
        <f>SUBTOTAL(103,B$4:B42)</f>
        <v>22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22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22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>
      <c r="A46" s="21">
        <f>SUBTOTAL(103,B$4:B46)</f>
        <v>23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 hidden="1">
      <c r="A48" s="21">
        <f>SUBTOTAL(103,B$4:B48)</f>
        <v>23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>
      <c r="A49" s="21">
        <f>SUBTOTAL(103,B$4:B49)</f>
        <v>24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24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25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26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26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26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26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4" t="str">
        <f t="shared" si="0"/>
        <v>×</v>
      </c>
      <c r="W57" s="25"/>
    </row>
    <row r="58" spans="1:23" ht="16.5">
      <c r="A58" s="21">
        <f>SUBTOTAL(103,B$4:B58)</f>
        <v>28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29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>
      <c r="A60" s="21">
        <f>SUBTOTAL(103,B$4:B60)</f>
        <v>30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31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4" t="str">
        <f t="shared" si="0"/>
        <v>×</v>
      </c>
      <c r="W61" s="25"/>
    </row>
    <row r="62" spans="1:23" ht="16.5">
      <c r="A62" s="21">
        <f>SUBTOTAL(103,B$4:B62)</f>
        <v>32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4" t="str">
        <f t="shared" si="0"/>
        <v>×</v>
      </c>
      <c r="W62" s="25"/>
    </row>
    <row r="63" spans="1:23" ht="16.5">
      <c r="A63" s="21">
        <f>SUBTOTAL(103,B$4:B63)</f>
        <v>33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4" t="str">
        <f t="shared" si="0"/>
        <v>×</v>
      </c>
      <c r="W63" s="25"/>
    </row>
    <row r="64" spans="1:23" ht="16.5" hidden="1">
      <c r="A64" s="21">
        <f>SUBTOTAL(103,B$4:B64)</f>
        <v>33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33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34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4" t="str">
        <f t="shared" si="0"/>
        <v>×</v>
      </c>
      <c r="W66" s="25"/>
    </row>
    <row r="67" spans="1:23" ht="16.5">
      <c r="A67" s="21">
        <f>SUBTOTAL(103,B$4:B67)</f>
        <v>35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36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37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4" t="str">
        <f t="shared" ref="V69:V132" si="1">IF(U69&lt;&gt;0, "OK","×")</f>
        <v>×</v>
      </c>
      <c r="W69" s="25"/>
    </row>
    <row r="70" spans="1:23" ht="16.5">
      <c r="A70" s="21">
        <f>SUBTOTAL(103,B$4:B70)</f>
        <v>38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39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4" t="str">
        <f t="shared" si="1"/>
        <v>×</v>
      </c>
      <c r="W71" s="25"/>
    </row>
    <row r="72" spans="1:23" ht="16.5">
      <c r="A72" s="21">
        <f>SUBTOTAL(103,B$4:B72)</f>
        <v>40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41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42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4" t="str">
        <f t="shared" si="1"/>
        <v>×</v>
      </c>
      <c r="W76" s="25"/>
    </row>
    <row r="77" spans="1:23" ht="16.5" hidden="1">
      <c r="A77" s="21">
        <f>SUBTOTAL(103,B$4:B77)</f>
        <v>43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44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45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4" t="str">
        <f t="shared" si="1"/>
        <v>×</v>
      </c>
      <c r="W79" s="25"/>
    </row>
    <row r="80" spans="1:23" ht="16.5">
      <c r="A80" s="21">
        <f>SUBTOTAL(103,B$4:B80)</f>
        <v>46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47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4" t="str">
        <f t="shared" si="1"/>
        <v>×</v>
      </c>
      <c r="W81" s="25"/>
    </row>
    <row r="82" spans="1:23" ht="16.5" hidden="1">
      <c r="A82" s="21">
        <f>SUBTOTAL(103,B$4:B82)</f>
        <v>47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47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47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48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48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49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50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4" t="str">
        <f t="shared" si="1"/>
        <v>×</v>
      </c>
      <c r="W88" s="25"/>
    </row>
    <row r="89" spans="1:23" ht="16.5">
      <c r="A89" s="21">
        <f>SUBTOTAL(103,B$4:B89)</f>
        <v>51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4" t="str">
        <f t="shared" si="1"/>
        <v>×</v>
      </c>
      <c r="W89" s="25"/>
    </row>
    <row r="90" spans="1:23" ht="16.5">
      <c r="A90" s="21">
        <f>SUBTOTAL(103,B$4:B90)</f>
        <v>52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4" t="str">
        <f t="shared" si="1"/>
        <v>×</v>
      </c>
      <c r="W90" s="25"/>
    </row>
    <row r="91" spans="1:23" ht="16.5" hidden="1">
      <c r="A91" s="21">
        <f>SUBTOTAL(103,B$4:B91)</f>
        <v>52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52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>
      <c r="A93" s="21">
        <f>SUBTOTAL(103,B$4:B93)</f>
        <v>53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4" t="str">
        <f t="shared" si="1"/>
        <v>×</v>
      </c>
      <c r="W93" s="25"/>
    </row>
    <row r="94" spans="1:23" ht="16.5" hidden="1">
      <c r="A94" s="21">
        <f>SUBTOTAL(103,B$4:B94)</f>
        <v>53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 hidden="1">
      <c r="A95" s="21">
        <f>SUBTOTAL(103,B$4:B95)</f>
        <v>53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54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4" t="str">
        <f t="shared" si="1"/>
        <v>×</v>
      </c>
      <c r="W96" s="25"/>
    </row>
    <row r="97" spans="1:23" ht="16.5" hidden="1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>
      <c r="A98" s="21">
        <f>SUBTOTAL(103,B$4:B98)</f>
        <v>55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4" t="str">
        <f t="shared" si="1"/>
        <v>×</v>
      </c>
      <c r="W99" s="25"/>
    </row>
    <row r="100" spans="1:23" ht="16.5" hidden="1">
      <c r="A100" s="21">
        <f>SUBTOTAL(103,B$4:B100)</f>
        <v>56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56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56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56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56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>
      <c r="A105" s="21">
        <f>SUBTOTAL(103,B$4:B105)</f>
        <v>57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57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57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57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 hidden="1">
      <c r="A111" s="21">
        <f>SUBTOTAL(103,B$4:B111)</f>
        <v>58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4" t="str">
        <f t="shared" si="1"/>
        <v>×</v>
      </c>
      <c r="W113" s="25"/>
    </row>
    <row r="114" spans="1:23" ht="16.5" hidden="1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60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4" t="str">
        <f t="shared" si="1"/>
        <v>×</v>
      </c>
      <c r="W117" s="25"/>
    </row>
    <row r="118" spans="1:23" ht="16.5" hidden="1">
      <c r="A118" s="21">
        <f>SUBTOTAL(103,B$4:B118)</f>
        <v>60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60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60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60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60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60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 hidden="1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4" t="str">
        <f t="shared" si="1"/>
        <v>×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4" t="str">
        <f t="shared" si="1"/>
        <v>×</v>
      </c>
      <c r="W127" s="25"/>
    </row>
    <row r="128" spans="1:23" ht="16.5" hidden="1">
      <c r="A128" s="21">
        <f>SUBTOTAL(103,B$4:B128)</f>
        <v>62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63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4" t="str">
        <f t="shared" si="1"/>
        <v>×</v>
      </c>
      <c r="W129" s="25"/>
    </row>
    <row r="130" spans="1:23" ht="16.5" hidden="1">
      <c r="A130" s="21">
        <f>SUBTOTAL(103,B$4:B130)</f>
        <v>63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64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4" t="str">
        <f t="shared" si="1"/>
        <v>×</v>
      </c>
      <c r="W131" s="25"/>
    </row>
    <row r="132" spans="1:23" ht="16.5" hidden="1">
      <c r="A132" s="21">
        <f>SUBTOTAL(103,B$4:B132)</f>
        <v>64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65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4" t="str">
        <f t="shared" ref="V133:V196" si="2">IF(U133&lt;&gt;0, "OK","×")</f>
        <v>×</v>
      </c>
      <c r="W133" s="25"/>
    </row>
    <row r="134" spans="1:23" ht="16.5">
      <c r="A134" s="21">
        <f>SUBTOTAL(103,B$4:B134)</f>
        <v>66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67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4" t="str">
        <f t="shared" si="2"/>
        <v>×</v>
      </c>
      <c r="W136" s="25"/>
    </row>
    <row r="137" spans="1:23" ht="16.5" hidden="1">
      <c r="A137" s="21">
        <f>SUBTOTAL(103,B$4:B137)</f>
        <v>67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 hidden="1">
      <c r="A138" s="21">
        <f>SUBTOTAL(103,B$4:B138)</f>
        <v>67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67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67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67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68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4" t="str">
        <f t="shared" si="2"/>
        <v>×</v>
      </c>
      <c r="W142" s="25"/>
    </row>
    <row r="143" spans="1:23" ht="16.5" hidden="1">
      <c r="A143" s="21">
        <f>SUBTOTAL(103,B$4:B143)</f>
        <v>68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4" t="str">
        <f t="shared" si="2"/>
        <v>×</v>
      </c>
      <c r="W144" s="25"/>
    </row>
    <row r="145" spans="1:23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4" t="str">
        <f t="shared" si="2"/>
        <v>×</v>
      </c>
      <c r="W146" s="25"/>
    </row>
    <row r="147" spans="1:23" ht="16.5">
      <c r="A147" s="21">
        <f>SUBTOTAL(103,B$4:B147)</f>
        <v>71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71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71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 hidden="1">
      <c r="A150" s="21">
        <f>SUBTOTAL(103,B$4:B150)</f>
        <v>71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72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4" t="str">
        <f t="shared" si="2"/>
        <v>×</v>
      </c>
      <c r="W151" s="25"/>
    </row>
    <row r="152" spans="1:23" ht="16.5" hidden="1">
      <c r="A152" s="21">
        <f>SUBTOTAL(103,B$4:B152)</f>
        <v>72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4" t="str">
        <f t="shared" si="2"/>
        <v>×</v>
      </c>
      <c r="W153" s="25"/>
    </row>
    <row r="154" spans="1:23" ht="16.5">
      <c r="A154" s="21">
        <f>SUBTOTAL(103,B$4:B154)</f>
        <v>74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4" t="str">
        <f t="shared" si="2"/>
        <v>×</v>
      </c>
      <c r="W154" s="25"/>
    </row>
    <row r="155" spans="1:23" ht="16.5">
      <c r="A155" s="21">
        <f>SUBTOTAL(103,B$4:B155)</f>
        <v>75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4" t="str">
        <f t="shared" si="2"/>
        <v>×</v>
      </c>
      <c r="W155" s="25"/>
    </row>
    <row r="156" spans="1:23" ht="16.5" hidden="1">
      <c r="A156" s="21">
        <f>SUBTOTAL(103,B$4:B156)</f>
        <v>75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 hidden="1">
      <c r="A157" s="21">
        <f>SUBTOTAL(103,B$4:B157)</f>
        <v>75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75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75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75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>
      <c r="A161" s="21">
        <f>SUBTOTAL(103,B$4:B161)</f>
        <v>76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4" t="str">
        <f t="shared" si="2"/>
        <v>×</v>
      </c>
      <c r="W161" s="25"/>
    </row>
    <row r="162" spans="1:23" ht="16.5" hidden="1">
      <c r="A162" s="21">
        <f>SUBTOTAL(103,B$4:B162)</f>
        <v>76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 hidden="1">
      <c r="A163" s="21">
        <f>SUBTOTAL(103,B$4:B163)</f>
        <v>76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76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76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76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76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 hidden="1">
      <c r="A168" s="21">
        <f>SUBTOTAL(103,B$4:B168)</f>
        <v>76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77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4" t="str">
        <f t="shared" si="2"/>
        <v>×</v>
      </c>
      <c r="W169" s="25"/>
    </row>
    <row r="170" spans="1:23" ht="16.5">
      <c r="A170" s="21">
        <f>SUBTOTAL(103,B$4:B170)</f>
        <v>78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4" t="str">
        <f t="shared" si="2"/>
        <v>×</v>
      </c>
      <c r="W170" s="25"/>
    </row>
    <row r="171" spans="1:23" ht="16.5" hidden="1">
      <c r="A171" s="21">
        <f>SUBTOTAL(103,B$4:B171)</f>
        <v>78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78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 hidden="1">
      <c r="A173" s="21">
        <f>SUBTOTAL(103,B$4:B173)</f>
        <v>78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 hidden="1">
      <c r="A174" s="21">
        <f>SUBTOTAL(103,B$4:B174)</f>
        <v>78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78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78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78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79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4" t="str">
        <f t="shared" si="2"/>
        <v>×</v>
      </c>
      <c r="W178" s="25"/>
    </row>
    <row r="179" spans="1:23" ht="16.5">
      <c r="A179" s="21">
        <f>SUBTOTAL(103,B$4:B179)</f>
        <v>80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4" t="str">
        <f t="shared" si="2"/>
        <v>×</v>
      </c>
      <c r="W179" s="25"/>
    </row>
    <row r="180" spans="1:23" ht="16.5">
      <c r="A180" s="21">
        <f>SUBTOTAL(103,B$4:B180)</f>
        <v>81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4" t="str">
        <f t="shared" si="2"/>
        <v>×</v>
      </c>
      <c r="W180" s="25"/>
    </row>
    <row r="181" spans="1:23" ht="16.5">
      <c r="A181" s="21">
        <f>SUBTOTAL(103,B$4:B181)</f>
        <v>82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4" t="str">
        <f t="shared" si="2"/>
        <v>×</v>
      </c>
      <c r="W181" s="25"/>
    </row>
    <row r="182" spans="1:23" ht="16.5">
      <c r="A182" s="21">
        <f>SUBTOTAL(103,B$4:B182)</f>
        <v>83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4" t="str">
        <f t="shared" si="2"/>
        <v>×</v>
      </c>
      <c r="W182" s="25"/>
    </row>
    <row r="183" spans="1:23" ht="16.5">
      <c r="A183" s="21">
        <f>SUBTOTAL(103,B$4:B183)</f>
        <v>84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4" t="str">
        <f t="shared" si="2"/>
        <v>×</v>
      </c>
      <c r="W183" s="25"/>
    </row>
    <row r="184" spans="1:23" ht="16.5">
      <c r="A184" s="21">
        <f>SUBTOTAL(103,B$4:B184)</f>
        <v>85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4" t="str">
        <f t="shared" si="2"/>
        <v>×</v>
      </c>
      <c r="W184" s="25"/>
    </row>
    <row r="185" spans="1:23" ht="16.5">
      <c r="A185" s="21">
        <f>SUBTOTAL(103,B$4:B185)</f>
        <v>86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4" t="str">
        <f t="shared" si="2"/>
        <v>×</v>
      </c>
      <c r="W185" s="25"/>
    </row>
    <row r="186" spans="1:23" ht="16.5">
      <c r="A186" s="21">
        <f>SUBTOTAL(103,B$4:B186)</f>
        <v>87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4" t="str">
        <f t="shared" si="2"/>
        <v>×</v>
      </c>
      <c r="W186" s="25"/>
    </row>
    <row r="187" spans="1:23" ht="16.5">
      <c r="A187" s="21">
        <f>SUBTOTAL(103,B$4:B187)</f>
        <v>88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4" t="str">
        <f t="shared" si="2"/>
        <v>×</v>
      </c>
      <c r="W187" s="25"/>
    </row>
    <row r="188" spans="1:23" ht="16.5">
      <c r="A188" s="21">
        <f>SUBTOTAL(103,B$4:B188)</f>
        <v>89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4" t="str">
        <f t="shared" si="2"/>
        <v>×</v>
      </c>
      <c r="W188" s="25"/>
    </row>
    <row r="189" spans="1:23" ht="16.5">
      <c r="A189" s="21">
        <f>SUBTOTAL(103,B$4:B189)</f>
        <v>90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4" t="str">
        <f t="shared" si="2"/>
        <v>×</v>
      </c>
      <c r="W189" s="25"/>
    </row>
    <row r="190" spans="1:23" ht="16.5" hidden="1">
      <c r="A190" s="21">
        <f>SUBTOTAL(103,B$4:B190)</f>
        <v>90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91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4" t="str">
        <f t="shared" si="2"/>
        <v>×</v>
      </c>
      <c r="W191" s="25"/>
    </row>
    <row r="192" spans="1:23" ht="16.5" hidden="1">
      <c r="A192" s="21">
        <f>SUBTOTAL(103,B$4:B192)</f>
        <v>91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91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92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4" t="str">
        <f t="shared" si="2"/>
        <v>×</v>
      </c>
      <c r="W194" s="25"/>
    </row>
    <row r="195" spans="1:23" ht="16.5">
      <c r="A195" s="21">
        <f>SUBTOTAL(103,B$4:B195)</f>
        <v>93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4" t="str">
        <f t="shared" si="2"/>
        <v>×</v>
      </c>
      <c r="W195" s="25"/>
    </row>
    <row r="196" spans="1:23" ht="16.5">
      <c r="A196" s="21">
        <f>SUBTOTAL(103,B$4:B196)</f>
        <v>94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4" t="str">
        <f t="shared" si="2"/>
        <v>×</v>
      </c>
      <c r="W196" s="25"/>
    </row>
    <row r="197" spans="1:23" ht="16.5">
      <c r="A197" s="21">
        <f>SUBTOTAL(103,B$4:B197)</f>
        <v>95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4" t="str">
        <f t="shared" ref="V197:V253" si="3">IF(U197&lt;&gt;0, "OK","×")</f>
        <v>×</v>
      </c>
      <c r="W197" s="25"/>
    </row>
    <row r="198" spans="1:23" ht="16.5">
      <c r="A198" s="21">
        <f>SUBTOTAL(103,B$4:B198)</f>
        <v>96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4" t="str">
        <f t="shared" si="3"/>
        <v>×</v>
      </c>
      <c r="W198" s="25"/>
    </row>
    <row r="199" spans="1:23" ht="16.5">
      <c r="A199" s="21">
        <f>SUBTOTAL(103,B$4:B199)</f>
        <v>97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4" t="str">
        <f t="shared" si="3"/>
        <v>×</v>
      </c>
      <c r="W199" s="25"/>
    </row>
    <row r="200" spans="1:23" ht="16.5">
      <c r="A200" s="21">
        <f>SUBTOTAL(103,B$4:B200)</f>
        <v>98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 hidden="1">
      <c r="A201" s="21">
        <f>SUBTOTAL(103,B$4:B201)</f>
        <v>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 hidden="1">
      <c r="A202" s="21">
        <f>SUBTOTAL(103,B$4:B202)</f>
        <v>98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98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99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4" t="str">
        <f t="shared" si="3"/>
        <v>×</v>
      </c>
      <c r="W204" s="25"/>
    </row>
    <row r="205" spans="1:23" ht="16.5" hidden="1">
      <c r="A205" s="21">
        <f>SUBTOTAL(103,B$4:B205)</f>
        <v>99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 hidden="1">
      <c r="A206" s="21">
        <f>SUBTOTAL(103,B$4:B206)</f>
        <v>99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100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4" t="str">
        <f t="shared" si="3"/>
        <v>×</v>
      </c>
      <c r="W207" s="25"/>
    </row>
    <row r="208" spans="1:23" ht="16.5">
      <c r="A208" s="21">
        <f>SUBTOTAL(103,B$4:B208)</f>
        <v>101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101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101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101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102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4" t="str">
        <f t="shared" si="3"/>
        <v>×</v>
      </c>
      <c r="W212" s="25"/>
    </row>
    <row r="213" spans="1:23" ht="16.5" hidden="1">
      <c r="A213" s="21">
        <f>SUBTOTAL(103,B$4:B213)</f>
        <v>102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102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103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4" t="str">
        <f t="shared" si="3"/>
        <v>×</v>
      </c>
      <c r="W215" s="25"/>
    </row>
    <row r="216" spans="1:23" ht="16.5" hidden="1">
      <c r="A216" s="21">
        <f>SUBTOTAL(103,B$4:B216)</f>
        <v>103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103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103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103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103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103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103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103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103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103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103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103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103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103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104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4" t="str">
        <f t="shared" si="3"/>
        <v>×</v>
      </c>
      <c r="W230" s="25"/>
    </row>
    <row r="231" spans="1:23" ht="16.5">
      <c r="A231" s="21">
        <f>SUBTOTAL(103,B$4:B231)</f>
        <v>105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106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107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4" t="str">
        <f t="shared" si="3"/>
        <v>×</v>
      </c>
      <c r="W233" s="25"/>
    </row>
    <row r="234" spans="1:23" ht="16.5" hidden="1">
      <c r="A234" s="21">
        <f>SUBTOTAL(103,B$4:B234)</f>
        <v>107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 hidden="1">
      <c r="A235" s="21">
        <f>SUBTOTAL(103,B$4:B235)</f>
        <v>107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107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107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 hidden="1">
      <c r="A238" s="21">
        <f>SUBTOTAL(103,B$4:B238)</f>
        <v>107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 hidden="1">
      <c r="A239" s="21">
        <f>SUBTOTAL(103,B$4:B239)</f>
        <v>107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108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108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108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>
      <c r="A243" s="21">
        <f>SUBTOTAL(103,B$4:B243)</f>
        <v>109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110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4" t="str">
        <f t="shared" si="3"/>
        <v>×</v>
      </c>
      <c r="W244" s="25"/>
    </row>
    <row r="245" spans="1:25" ht="16.5" hidden="1">
      <c r="A245" s="21">
        <f>SUBTOTAL(103,B$4:B245)</f>
        <v>110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110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111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112</v>
      </c>
      <c r="B248" s="21">
        <f>P!A249</f>
        <v>245</v>
      </c>
      <c r="C248" s="43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4" t="str">
        <f t="shared" si="3"/>
        <v>×</v>
      </c>
      <c r="W248" s="25"/>
    </row>
    <row r="249" spans="1:25" ht="16.5">
      <c r="A249" s="21">
        <f>SUBTOTAL(103,B$4:B249)</f>
        <v>113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4" t="str">
        <f t="shared" si="3"/>
        <v>×</v>
      </c>
      <c r="W249" s="25"/>
    </row>
    <row r="250" spans="1:25" ht="16.5">
      <c r="A250" s="21">
        <f>SUBTOTAL(103,B$4:B250)</f>
        <v>114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115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4" t="str">
        <f t="shared" si="3"/>
        <v>×</v>
      </c>
      <c r="W251" s="25"/>
    </row>
    <row r="252" spans="1:25" ht="16.5">
      <c r="A252" s="21">
        <f>SUBTOTAL(103,B$4:B252)</f>
        <v>116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4" t="str">
        <f t="shared" si="3"/>
        <v>×</v>
      </c>
      <c r="W252" s="25"/>
    </row>
    <row r="253" spans="1:25" ht="19.5">
      <c r="A253" s="21">
        <f>SUBTOTAL(103,B$4:B253)</f>
        <v>117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4" t="str">
        <f t="shared" si="3"/>
        <v>×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0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55" zoomScaleNormal="55" workbookViewId="0">
      <pane xSplit="3" ySplit="4" topLeftCell="R242" activePane="bottomRight" state="frozen"/>
      <selection pane="topRight" activeCell="D1" sqref="D1"/>
      <selection pane="bottomLeft" activeCell="A5" sqref="A5"/>
      <selection pane="bottomRight" activeCell="Y233" sqref="Y233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6" width="17.140625" style="130" customWidth="1"/>
    <col min="7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0</v>
      </c>
      <c r="F1" s="102" t="str">
        <f>IF(G1='2'!C51,"ঠিক","×")</f>
        <v>ঠিক</v>
      </c>
      <c r="G1" s="104">
        <f>SUM(G5:G254)</f>
        <v>0</v>
      </c>
      <c r="H1" s="102" t="str">
        <f>IF(I1='3'!C51,"ঠিক","×")</f>
        <v>ঠিক</v>
      </c>
      <c r="I1" s="105">
        <f>SUM(I5:I254)</f>
        <v>0</v>
      </c>
      <c r="J1" s="102" t="str">
        <f>IF(K1='4'!C51,"ঠিক","×")</f>
        <v>ঠিক</v>
      </c>
      <c r="K1" s="104">
        <f>SUM(K5:K254)</f>
        <v>0</v>
      </c>
      <c r="L1" s="102" t="str">
        <f>IF(M1='5'!C51,"ঠিক","×")</f>
        <v>ঠিক</v>
      </c>
      <c r="M1" s="105">
        <f>SUM(M5:M254)</f>
        <v>0</v>
      </c>
      <c r="N1" s="102" t="str">
        <f>IF(O1='6'!C51,"ঠিক","×")</f>
        <v>ঠিক</v>
      </c>
      <c r="O1" s="104">
        <f>SUM(O5:O254)</f>
        <v>0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1" t="s">
        <v>0</v>
      </c>
      <c r="B2" s="491" t="s">
        <v>1</v>
      </c>
      <c r="C2" s="491" t="s">
        <v>2</v>
      </c>
      <c r="D2" s="498" t="s">
        <v>253</v>
      </c>
      <c r="E2" s="494"/>
      <c r="F2" s="492" t="s">
        <v>254</v>
      </c>
      <c r="G2" s="493"/>
      <c r="H2" s="467" t="s">
        <v>255</v>
      </c>
      <c r="I2" s="494"/>
      <c r="J2" s="492" t="s">
        <v>256</v>
      </c>
      <c r="K2" s="493"/>
      <c r="L2" s="467" t="s">
        <v>257</v>
      </c>
      <c r="M2" s="494"/>
      <c r="N2" s="492" t="s">
        <v>258</v>
      </c>
      <c r="O2" s="493"/>
      <c r="P2" s="467" t="s">
        <v>259</v>
      </c>
      <c r="Q2" s="468"/>
      <c r="R2" s="471" t="s">
        <v>260</v>
      </c>
      <c r="S2" s="472"/>
      <c r="T2" s="477" t="s">
        <v>371</v>
      </c>
      <c r="U2" s="478"/>
      <c r="V2" s="483" t="s">
        <v>372</v>
      </c>
      <c r="W2" s="484"/>
      <c r="X2" s="477" t="s">
        <v>373</v>
      </c>
      <c r="Y2" s="485"/>
      <c r="Z2" s="477" t="s">
        <v>381</v>
      </c>
      <c r="AA2" s="485"/>
      <c r="AB2" s="477" t="s">
        <v>425</v>
      </c>
      <c r="AC2" s="487"/>
      <c r="AD2" s="495" t="s">
        <v>426</v>
      </c>
      <c r="AE2" s="485"/>
      <c r="AF2" s="478" t="s">
        <v>427</v>
      </c>
      <c r="AG2" s="485"/>
      <c r="AH2" s="478" t="s">
        <v>438</v>
      </c>
      <c r="AI2" s="485"/>
      <c r="AJ2" s="488" t="s">
        <v>12</v>
      </c>
      <c r="AK2" s="490" t="s">
        <v>261</v>
      </c>
      <c r="AL2" s="475" t="s">
        <v>14</v>
      </c>
      <c r="AM2" s="109">
        <f>AL256</f>
        <v>0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1"/>
      <c r="B3" s="491"/>
      <c r="C3" s="491"/>
      <c r="D3" s="479">
        <f>H!C7</f>
        <v>45880</v>
      </c>
      <c r="E3" s="480"/>
      <c r="F3" s="481">
        <f>D3+1</f>
        <v>45881</v>
      </c>
      <c r="G3" s="497"/>
      <c r="H3" s="469">
        <f>F3+1</f>
        <v>45882</v>
      </c>
      <c r="I3" s="480"/>
      <c r="J3" s="481">
        <f>H3+1</f>
        <v>45883</v>
      </c>
      <c r="K3" s="474"/>
      <c r="L3" s="469">
        <f>J3+1</f>
        <v>45884</v>
      </c>
      <c r="M3" s="480"/>
      <c r="N3" s="481">
        <f>L3+1</f>
        <v>45885</v>
      </c>
      <c r="O3" s="474"/>
      <c r="P3" s="469">
        <f>N3+1</f>
        <v>45886</v>
      </c>
      <c r="Q3" s="470"/>
      <c r="R3" s="473">
        <f>P3+1</f>
        <v>45887</v>
      </c>
      <c r="S3" s="474"/>
      <c r="T3" s="479">
        <f>R3+1</f>
        <v>45888</v>
      </c>
      <c r="U3" s="480"/>
      <c r="V3" s="481">
        <f>T3+1</f>
        <v>45889</v>
      </c>
      <c r="W3" s="474"/>
      <c r="X3" s="479">
        <f>V3+1</f>
        <v>45890</v>
      </c>
      <c r="Y3" s="482"/>
      <c r="Z3" s="479">
        <f>X3+1</f>
        <v>45891</v>
      </c>
      <c r="AA3" s="482"/>
      <c r="AB3" s="479">
        <f>Z3+1</f>
        <v>45892</v>
      </c>
      <c r="AC3" s="496"/>
      <c r="AD3" s="486">
        <f>AB3+1</f>
        <v>45893</v>
      </c>
      <c r="AE3" s="482"/>
      <c r="AF3" s="486">
        <f>AD3+1</f>
        <v>45894</v>
      </c>
      <c r="AG3" s="482"/>
      <c r="AH3" s="486">
        <f>AF3+1</f>
        <v>45895</v>
      </c>
      <c r="AI3" s="482"/>
      <c r="AJ3" s="489"/>
      <c r="AK3" s="491"/>
      <c r="AL3" s="476"/>
      <c r="AM3" s="111" t="str">
        <f>IF(ROUND(AM2,2)=ROUND(TS!D20,2),"ঠিক আছে","ভুল")</f>
        <v>ঠিক আছে</v>
      </c>
    </row>
    <row r="4" spans="1:43" ht="21" customHeight="1" thickBot="1">
      <c r="A4" s="491"/>
      <c r="B4" s="491"/>
      <c r="C4" s="491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9"/>
      <c r="AK4" s="491"/>
      <c r="AL4" s="476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/>
      <c r="O7" s="115"/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0</v>
      </c>
      <c r="AK7" s="367">
        <f>IF(ISERR(AL7/AJ7),S!D5,(AL7/AJ7))</f>
        <v>110.11182496696499</v>
      </c>
      <c r="AL7" s="120">
        <f t="shared" si="1"/>
        <v>0</v>
      </c>
    </row>
    <row r="8" spans="1:43">
      <c r="A8" s="112">
        <v>4</v>
      </c>
      <c r="B8" s="113" t="s">
        <v>468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120.92159407174189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146.02713404739566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159.99823286603976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58.246913580246918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/>
      <c r="E15" s="119"/>
      <c r="F15" s="296"/>
      <c r="G15" s="115"/>
      <c r="H15" s="116"/>
      <c r="I15" s="115"/>
      <c r="J15" s="114"/>
      <c r="K15" s="115"/>
      <c r="L15" s="116"/>
      <c r="M15" s="115"/>
      <c r="N15" s="114"/>
      <c r="O15" s="115"/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0</v>
      </c>
      <c r="AK15" s="367">
        <f>IF(ISERR(AL15/AJ15),S!D13,(AL15/AJ15))</f>
        <v>179.9375</v>
      </c>
      <c r="AL15" s="120">
        <f t="shared" si="1"/>
        <v>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315.28282154572406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39.999977496793932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450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59.99999994916994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920.16199064796274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197.84722222222223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2.7335700878796385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120.00000000000001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/>
      <c r="K36" s="115"/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0</v>
      </c>
      <c r="AK36" s="367">
        <f>IF(ISERR(AL36/AJ36),S!D34,(AL36/AJ36))</f>
        <v>137.99888595822725</v>
      </c>
      <c r="AL36" s="120">
        <f t="shared" si="1"/>
        <v>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544.09918392969234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/>
      <c r="M40" s="115"/>
      <c r="N40" s="114"/>
      <c r="O40" s="115"/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0</v>
      </c>
      <c r="AK40" s="367">
        <f>IF(ISERR(AL40/AJ40),S!D38,(AL40/AJ40))</f>
        <v>120</v>
      </c>
      <c r="AL40" s="120">
        <f t="shared" si="1"/>
        <v>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80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85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10.811259353914068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5.2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80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/>
      <c r="I58" s="115"/>
      <c r="J58" s="114"/>
      <c r="K58" s="115"/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0</v>
      </c>
      <c r="AK58" s="367">
        <f>IF(ISERR(AL58/AJ58),S!D56,(AL58/AJ58))</f>
        <v>19.583333333333332</v>
      </c>
      <c r="AL58" s="120">
        <f t="shared" si="1"/>
        <v>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1003.6363636363636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267.55555555555554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125.41666666666667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/>
      <c r="G62" s="115"/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0</v>
      </c>
      <c r="AK62" s="367">
        <f>IF(ISERR(AL62/AJ62),S!D60,(AL62/AJ62))</f>
        <v>110</v>
      </c>
      <c r="AL62" s="120">
        <f t="shared" si="1"/>
        <v>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/>
      <c r="I63" s="115"/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</v>
      </c>
      <c r="AK63" s="367">
        <f>IF(ISERR(AL63/AJ63),S!D61,(AL63/AJ63))</f>
        <v>620.00566893424036</v>
      </c>
      <c r="AL63" s="120">
        <f t="shared" si="1"/>
        <v>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/>
      <c r="I64" s="115"/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</v>
      </c>
      <c r="AK64" s="367">
        <f>IF(ISERR(AL64/AJ64),S!D62,(AL64/AJ64))</f>
        <v>640.00253171059376</v>
      </c>
      <c r="AL64" s="120">
        <f t="shared" si="1"/>
        <v>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/>
      <c r="I67" s="115"/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</v>
      </c>
      <c r="AK67" s="367">
        <f>IF(ISERR(AL67/AJ67),S!D65,(AL67/AJ67))</f>
        <v>851.61290322580646</v>
      </c>
      <c r="AL67" s="120">
        <f t="shared" si="1"/>
        <v>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/>
      <c r="K70" s="115"/>
      <c r="L70" s="116"/>
      <c r="M70" s="115"/>
      <c r="N70" s="114"/>
      <c r="O70" s="115"/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</v>
      </c>
      <c r="AK70" s="367">
        <f>IF(ISERR(AL70/AJ70),S!D68,(AL70/AJ70))</f>
        <v>5767.4037972103424</v>
      </c>
      <c r="AL70" s="120">
        <f t="shared" ref="AL70:AL133" si="3">E70+G70+I70+K70+M70+O70+Q70+S70+U70+W70+Y70+AA70+AC70+AE70+AG70+AI70</f>
        <v>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589.06148317913016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/>
      <c r="O72" s="115"/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</v>
      </c>
      <c r="AK72" s="367">
        <f>IF(ISERR(AL72/AJ72),S!D70,(AL72/AJ72))</f>
        <v>1718.9132706374087</v>
      </c>
      <c r="AL72" s="120">
        <f t="shared" si="3"/>
        <v>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710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640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/>
      <c r="I77" s="115"/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</v>
      </c>
      <c r="AK77" s="367">
        <f>IF(ISERR(AL77/AJ77),S!D75,(AL77/AJ77))</f>
        <v>1691.9708029197081</v>
      </c>
      <c r="AL77" s="120">
        <f t="shared" si="3"/>
        <v>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3393.2379458471783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/>
      <c r="G80" s="115"/>
      <c r="H80" s="116"/>
      <c r="I80" s="115"/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</v>
      </c>
      <c r="AK80" s="367">
        <f>IF(ISERR(AL80/AJ80),S!D78,(AL80/AJ80))</f>
        <v>570.83333333333337</v>
      </c>
      <c r="AL80" s="120">
        <f t="shared" si="3"/>
        <v>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300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/>
      <c r="K82" s="115"/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</v>
      </c>
      <c r="AK82" s="367">
        <f>IF(ISERR(AL82/AJ82),S!D80,(AL82/AJ82))</f>
        <v>170.82244070660559</v>
      </c>
      <c r="AL82" s="120">
        <f t="shared" si="3"/>
        <v>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2960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1799.916782953668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/>
      <c r="I89" s="115"/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0</v>
      </c>
      <c r="AK89" s="367">
        <f>IF(ISERR(AL89/AJ89),S!D87,(AL89/AJ89))</f>
        <v>66.999999596575591</v>
      </c>
      <c r="AL89" s="120">
        <f t="shared" si="3"/>
        <v>0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/>
      <c r="G90" s="115"/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0</v>
      </c>
      <c r="AK90" s="367">
        <f>IF(ISERR(AL90/AJ90),S!D88,(AL90/AJ90))</f>
        <v>115.00697473283901</v>
      </c>
      <c r="AL90" s="120">
        <f t="shared" si="3"/>
        <v>0</v>
      </c>
    </row>
    <row r="91" spans="1:38">
      <c r="A91" s="112">
        <v>87</v>
      </c>
      <c r="B91" s="113" t="s">
        <v>94</v>
      </c>
      <c r="C91" s="121" t="s">
        <v>31</v>
      </c>
      <c r="D91" s="296"/>
      <c r="E91" s="119"/>
      <c r="F91" s="296"/>
      <c r="G91" s="115"/>
      <c r="H91" s="116"/>
      <c r="I91" s="115"/>
      <c r="J91" s="114"/>
      <c r="K91" s="115"/>
      <c r="L91" s="116"/>
      <c r="M91" s="115"/>
      <c r="N91" s="114"/>
      <c r="O91" s="115"/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0</v>
      </c>
      <c r="AK91" s="367">
        <f>IF(ISERR(AL91/AJ91),S!D89,(AL91/AJ91))</f>
        <v>11.252415458937199</v>
      </c>
      <c r="AL91" s="120">
        <f t="shared" si="3"/>
        <v>0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/>
      <c r="I94" s="115"/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0</v>
      </c>
      <c r="AK94" s="367">
        <f>IF(ISERR(AL94/AJ94),S!D92,(AL94/AJ94))</f>
        <v>220</v>
      </c>
      <c r="AL94" s="120">
        <f t="shared" si="3"/>
        <v>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/>
      <c r="E97" s="119"/>
      <c r="F97" s="296"/>
      <c r="G97" s="115"/>
      <c r="H97" s="116"/>
      <c r="I97" s="115"/>
      <c r="J97" s="114"/>
      <c r="K97" s="115"/>
      <c r="L97" s="116"/>
      <c r="M97" s="115"/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0</v>
      </c>
      <c r="AK97" s="367">
        <f>IF(ISERR(AL97/AJ97),S!D95,(AL97/AJ97))</f>
        <v>84.6</v>
      </c>
      <c r="AL97" s="120">
        <f t="shared" si="3"/>
        <v>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520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/>
      <c r="I100" s="115"/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0</v>
      </c>
      <c r="AK100" s="367">
        <f>IF(ISERR(AL100/AJ100),S!D98,(AL100/AJ100))</f>
        <v>176.37254901960785</v>
      </c>
      <c r="AL100" s="120">
        <f t="shared" si="3"/>
        <v>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161.59663865546219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266.88888888888886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/>
      <c r="I114" s="115"/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</v>
      </c>
      <c r="AK114" s="367">
        <f>IF(ISERR(AL114/AJ114),S!D112,(AL114/AJ114))</f>
        <v>2242.2222222222222</v>
      </c>
      <c r="AL114" s="120">
        <f t="shared" si="3"/>
        <v>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/>
      <c r="O118" s="115"/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0</v>
      </c>
      <c r="AK118" s="367">
        <f>IF(ISERR(AL118/AJ118),S!D116,(AL118/AJ118))</f>
        <v>8.738063097075937</v>
      </c>
      <c r="AL118" s="120">
        <f t="shared" si="3"/>
        <v>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450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/>
      <c r="E126" s="119"/>
      <c r="F126" s="296"/>
      <c r="G126" s="115"/>
      <c r="H126" s="116"/>
      <c r="I126" s="115"/>
      <c r="J126" s="114"/>
      <c r="K126" s="115"/>
      <c r="L126" s="116"/>
      <c r="M126" s="115"/>
      <c r="N126" s="114"/>
      <c r="O126" s="115"/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0</v>
      </c>
      <c r="AK126" s="367">
        <f>IF(ISERR(AL126/AJ126),S!D124,(AL126/AJ126))</f>
        <v>10</v>
      </c>
      <c r="AL126" s="120">
        <f t="shared" si="3"/>
        <v>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/>
      <c r="I128" s="115"/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0</v>
      </c>
      <c r="AK128" s="367">
        <f>IF(ISERR(AL128/AJ128),S!D126,(AL128/AJ128))</f>
        <v>120.96</v>
      </c>
      <c r="AL128" s="120">
        <f t="shared" si="3"/>
        <v>0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/>
      <c r="I130" s="115"/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0</v>
      </c>
      <c r="AK130" s="367">
        <f>IF(ISERR(AL130/AJ130),S!D128,(AL130/AJ130))</f>
        <v>400</v>
      </c>
      <c r="AL130" s="120">
        <f t="shared" si="3"/>
        <v>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/>
      <c r="O132" s="115"/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0</v>
      </c>
      <c r="AK132" s="367">
        <f>IF(ISERR(AL132/AJ132),S!D130,(AL132/AJ132))</f>
        <v>100</v>
      </c>
      <c r="AL132" s="120">
        <f t="shared" si="3"/>
        <v>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/>
      <c r="G134" s="115"/>
      <c r="H134" s="116"/>
      <c r="I134" s="115"/>
      <c r="J134" s="114"/>
      <c r="K134" s="115"/>
      <c r="L134" s="116"/>
      <c r="M134" s="115"/>
      <c r="N134" s="114"/>
      <c r="O134" s="115"/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0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0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180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/>
      <c r="I137" s="115"/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</v>
      </c>
      <c r="AK137" s="367">
        <f>IF(ISERR(AL137/AJ137),S!D135,(AL137/AJ137))</f>
        <v>200</v>
      </c>
      <c r="AL137" s="120">
        <f t="shared" si="5"/>
        <v>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/>
      <c r="E143" s="119"/>
      <c r="F143" s="296"/>
      <c r="G143" s="115"/>
      <c r="H143" s="116"/>
      <c r="I143" s="115"/>
      <c r="J143" s="114"/>
      <c r="K143" s="115"/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0</v>
      </c>
      <c r="AK143" s="367">
        <f>IF(ISERR(AL143/AJ143),S!D141,(AL143/AJ143))</f>
        <v>18.248887954463651</v>
      </c>
      <c r="AL143" s="120">
        <f t="shared" si="5"/>
        <v>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/>
      <c r="G145" s="115"/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0</v>
      </c>
      <c r="AK145" s="367">
        <f>IF(ISERR(AL145/AJ145),S!D143,(AL145/AJ145))</f>
        <v>1100.9493670886077</v>
      </c>
      <c r="AL145" s="120">
        <f t="shared" si="5"/>
        <v>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/>
      <c r="G147" s="115"/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0</v>
      </c>
      <c r="AK147" s="367">
        <f>IF(ISERR(AL147/AJ147),S!D145,(AL147/AJ147))</f>
        <v>800</v>
      </c>
      <c r="AL147" s="120">
        <f t="shared" si="5"/>
        <v>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1200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/>
      <c r="E152" s="115"/>
      <c r="F152" s="296"/>
      <c r="G152" s="115"/>
      <c r="H152" s="116"/>
      <c r="I152" s="115"/>
      <c r="J152" s="114"/>
      <c r="K152" s="115"/>
      <c r="L152" s="116"/>
      <c r="M152" s="115"/>
      <c r="N152" s="114"/>
      <c r="O152" s="115"/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0</v>
      </c>
      <c r="AK152" s="367">
        <f>IF(ISERR(AL152/AJ152),S!D150,(AL152/AJ152))</f>
        <v>270.15317222856561</v>
      </c>
      <c r="AL152" s="120">
        <f t="shared" si="5"/>
        <v>0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/>
      <c r="I154" s="115"/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0</v>
      </c>
      <c r="AK154" s="367">
        <f>IF(ISERR(AL154/AJ154),S!D152,(AL154/AJ154))</f>
        <v>184.30790059130021</v>
      </c>
      <c r="AL154" s="120">
        <f t="shared" si="5"/>
        <v>0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/>
      <c r="K155" s="115"/>
      <c r="L155" s="116"/>
      <c r="M155" s="115"/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0</v>
      </c>
      <c r="AK155" s="367">
        <f>IF(ISERR(AL155/AJ155),S!D153,(AL155/AJ155))</f>
        <v>401.60177610443986</v>
      </c>
      <c r="AL155" s="120">
        <f t="shared" si="5"/>
        <v>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/>
      <c r="I156" s="115"/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0</v>
      </c>
      <c r="AK156" s="367">
        <f>IF(ISERR(AL156/AJ156),S!D154,(AL156/AJ156))</f>
        <v>424.28571428571433</v>
      </c>
      <c r="AL156" s="120">
        <f t="shared" si="5"/>
        <v>0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/>
      <c r="G162" s="115"/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0</v>
      </c>
      <c r="AK162" s="367">
        <f>IF(ISERR(AL162/AJ162),S!D160,(AL162/AJ162))</f>
        <v>700</v>
      </c>
      <c r="AL162" s="120">
        <f t="shared" si="5"/>
        <v>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/>
      <c r="E170" s="119"/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0</v>
      </c>
      <c r="AK170" s="367">
        <f>IF(ISERR(AL170/AJ170),S!D168,(AL170/AJ170))</f>
        <v>765.83333333333337</v>
      </c>
      <c r="AL170" s="120">
        <f t="shared" si="5"/>
        <v>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/>
      <c r="O171" s="115"/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0</v>
      </c>
      <c r="AK171" s="367">
        <f>IF(ISERR(AL171/AJ171),S!D169,(AL171/AJ171))</f>
        <v>440</v>
      </c>
      <c r="AL171" s="120">
        <f t="shared" si="5"/>
        <v>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/>
      <c r="G179" s="115"/>
      <c r="H179" s="116"/>
      <c r="I179" s="115"/>
      <c r="J179" s="114"/>
      <c r="K179" s="115"/>
      <c r="L179" s="116"/>
      <c r="M179" s="115"/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0</v>
      </c>
      <c r="AK179" s="367">
        <f>IF(ISERR(AL179/AJ179),S!D177,(AL179/AJ179))</f>
        <v>22.398843930635838</v>
      </c>
      <c r="AL179" s="120">
        <f t="shared" si="5"/>
        <v>0</v>
      </c>
    </row>
    <row r="180" spans="1:38">
      <c r="A180" s="112">
        <v>176</v>
      </c>
      <c r="B180" s="113" t="s">
        <v>322</v>
      </c>
      <c r="C180" s="121" t="s">
        <v>9</v>
      </c>
      <c r="D180" s="296"/>
      <c r="E180" s="119"/>
      <c r="F180" s="296"/>
      <c r="G180" s="115"/>
      <c r="H180" s="116"/>
      <c r="I180" s="115"/>
      <c r="J180" s="114"/>
      <c r="K180" s="115"/>
      <c r="L180" s="116"/>
      <c r="M180" s="115"/>
      <c r="N180" s="114"/>
      <c r="O180" s="115"/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0</v>
      </c>
      <c r="AK180" s="367">
        <f>IF(ISERR(AL180/AJ180),S!D178,(AL180/AJ180))</f>
        <v>75.154545454545456</v>
      </c>
      <c r="AL180" s="120">
        <f t="shared" si="5"/>
        <v>0</v>
      </c>
    </row>
    <row r="181" spans="1:38">
      <c r="A181" s="112">
        <v>177</v>
      </c>
      <c r="B181" s="113" t="s">
        <v>157</v>
      </c>
      <c r="C181" s="121" t="s">
        <v>9</v>
      </c>
      <c r="D181" s="296"/>
      <c r="E181" s="119"/>
      <c r="F181" s="296"/>
      <c r="G181" s="115"/>
      <c r="H181" s="116"/>
      <c r="I181" s="115"/>
      <c r="J181" s="114"/>
      <c r="K181" s="115"/>
      <c r="L181" s="116"/>
      <c r="M181" s="115"/>
      <c r="N181" s="114"/>
      <c r="O181" s="115"/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0</v>
      </c>
      <c r="AK181" s="367">
        <f>IF(ISERR(AL181/AJ181),S!D179,(AL181/AJ181))</f>
        <v>250</v>
      </c>
      <c r="AL181" s="120">
        <f t="shared" si="5"/>
        <v>0</v>
      </c>
    </row>
    <row r="182" spans="1:38">
      <c r="A182" s="112">
        <v>178</v>
      </c>
      <c r="B182" s="113" t="s">
        <v>415</v>
      </c>
      <c r="C182" s="121" t="s">
        <v>9</v>
      </c>
      <c r="D182" s="296"/>
      <c r="E182" s="119"/>
      <c r="F182" s="296"/>
      <c r="G182" s="115"/>
      <c r="H182" s="116"/>
      <c r="I182" s="115"/>
      <c r="J182" s="114"/>
      <c r="K182" s="115"/>
      <c r="L182" s="116"/>
      <c r="M182" s="115"/>
      <c r="N182" s="114"/>
      <c r="O182" s="115"/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0</v>
      </c>
      <c r="AK182" s="367">
        <f>IF(ISERR(AL182/AJ182),S!D180,(AL182/AJ182))</f>
        <v>175.75757575757575</v>
      </c>
      <c r="AL182" s="120">
        <f t="shared" si="5"/>
        <v>0</v>
      </c>
    </row>
    <row r="183" spans="1:38">
      <c r="A183" s="112">
        <v>179</v>
      </c>
      <c r="B183" s="113" t="s">
        <v>331</v>
      </c>
      <c r="C183" s="121" t="s">
        <v>9</v>
      </c>
      <c r="D183" s="296"/>
      <c r="E183" s="119"/>
      <c r="F183" s="296"/>
      <c r="G183" s="115"/>
      <c r="H183" s="116"/>
      <c r="I183" s="115"/>
      <c r="J183" s="114"/>
      <c r="K183" s="115"/>
      <c r="L183" s="116"/>
      <c r="M183" s="115"/>
      <c r="N183" s="114"/>
      <c r="O183" s="115"/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0</v>
      </c>
      <c r="AK183" s="367">
        <f>IF(ISERR(AL183/AJ183),S!D181,(AL183/AJ183))</f>
        <v>164.4</v>
      </c>
      <c r="AL183" s="120">
        <f t="shared" si="5"/>
        <v>0</v>
      </c>
    </row>
    <row r="184" spans="1:38">
      <c r="A184" s="112">
        <v>180</v>
      </c>
      <c r="B184" s="113" t="s">
        <v>159</v>
      </c>
      <c r="C184" s="121" t="s">
        <v>31</v>
      </c>
      <c r="D184" s="296"/>
      <c r="E184" s="119"/>
      <c r="F184" s="296"/>
      <c r="G184" s="115"/>
      <c r="H184" s="116"/>
      <c r="I184" s="115"/>
      <c r="J184" s="114"/>
      <c r="K184" s="115"/>
      <c r="L184" s="116"/>
      <c r="M184" s="115"/>
      <c r="N184" s="114"/>
      <c r="O184" s="115"/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0</v>
      </c>
      <c r="AK184" s="367">
        <f>IF(ISERR(AL184/AJ184),S!D182,(AL184/AJ184))</f>
        <v>6.1335078534031418</v>
      </c>
      <c r="AL184" s="120">
        <f t="shared" si="5"/>
        <v>0</v>
      </c>
    </row>
    <row r="185" spans="1:38">
      <c r="A185" s="112">
        <v>181</v>
      </c>
      <c r="B185" s="113" t="s">
        <v>160</v>
      </c>
      <c r="C185" s="121" t="s">
        <v>9</v>
      </c>
      <c r="D185" s="296"/>
      <c r="E185" s="119"/>
      <c r="F185" s="296"/>
      <c r="G185" s="115"/>
      <c r="H185" s="116"/>
      <c r="I185" s="115"/>
      <c r="J185" s="114"/>
      <c r="K185" s="115"/>
      <c r="L185" s="116"/>
      <c r="M185" s="115"/>
      <c r="N185" s="114"/>
      <c r="O185" s="115"/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0</v>
      </c>
      <c r="AK185" s="367">
        <f>IF(ISERR(AL185/AJ185),S!D183,(AL185/AJ185))</f>
        <v>62.96</v>
      </c>
      <c r="AL185" s="120">
        <f t="shared" si="5"/>
        <v>0</v>
      </c>
    </row>
    <row r="186" spans="1:38">
      <c r="A186" s="112">
        <v>182</v>
      </c>
      <c r="B186" s="113" t="s">
        <v>161</v>
      </c>
      <c r="C186" s="121" t="s">
        <v>9</v>
      </c>
      <c r="D186" s="296"/>
      <c r="E186" s="119"/>
      <c r="F186" s="296"/>
      <c r="G186" s="115"/>
      <c r="H186" s="116"/>
      <c r="I186" s="115"/>
      <c r="J186" s="114"/>
      <c r="K186" s="115"/>
      <c r="L186" s="116"/>
      <c r="M186" s="115"/>
      <c r="N186" s="114"/>
      <c r="O186" s="115"/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0</v>
      </c>
      <c r="AK186" s="367">
        <f>IF(ISERR(AL186/AJ186),S!D184,(AL186/AJ186))</f>
        <v>84.8</v>
      </c>
      <c r="AL186" s="120">
        <f t="shared" si="5"/>
        <v>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/>
      <c r="M187" s="115"/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0</v>
      </c>
      <c r="AK187" s="367">
        <f>IF(ISERR(AL187/AJ187),S!D185,(AL187/AJ187))</f>
        <v>70</v>
      </c>
      <c r="AL187" s="120">
        <f t="shared" si="5"/>
        <v>0</v>
      </c>
    </row>
    <row r="188" spans="1:38">
      <c r="A188" s="112">
        <v>184</v>
      </c>
      <c r="B188" s="113" t="s">
        <v>278</v>
      </c>
      <c r="C188" s="121" t="s">
        <v>9</v>
      </c>
      <c r="D188" s="296"/>
      <c r="E188" s="119"/>
      <c r="F188" s="296"/>
      <c r="G188" s="115"/>
      <c r="H188" s="116"/>
      <c r="I188" s="115"/>
      <c r="J188" s="114"/>
      <c r="K188" s="115"/>
      <c r="L188" s="116"/>
      <c r="M188" s="115"/>
      <c r="N188" s="114"/>
      <c r="O188" s="115"/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0</v>
      </c>
      <c r="AK188" s="367">
        <f>IF(ISERR(AL188/AJ188),S!D186,(AL188/AJ188))</f>
        <v>135.60606060606059</v>
      </c>
      <c r="AL188" s="120">
        <f t="shared" si="5"/>
        <v>0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/>
      <c r="I189" s="115"/>
      <c r="J189" s="114"/>
      <c r="K189" s="115"/>
      <c r="L189" s="116"/>
      <c r="M189" s="115"/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0</v>
      </c>
      <c r="AK189" s="367">
        <f>IF(ISERR(AL189/AJ189),S!D187,(AL189/AJ189))</f>
        <v>57.5</v>
      </c>
      <c r="AL189" s="120">
        <f t="shared" si="5"/>
        <v>0</v>
      </c>
    </row>
    <row r="190" spans="1:38">
      <c r="A190" s="112">
        <v>186</v>
      </c>
      <c r="B190" s="113" t="s">
        <v>330</v>
      </c>
      <c r="C190" s="121" t="s">
        <v>31</v>
      </c>
      <c r="D190" s="296"/>
      <c r="E190" s="119"/>
      <c r="F190" s="296"/>
      <c r="G190" s="115"/>
      <c r="H190" s="116"/>
      <c r="I190" s="115"/>
      <c r="J190" s="114"/>
      <c r="K190" s="115"/>
      <c r="L190" s="116"/>
      <c r="M190" s="115"/>
      <c r="N190" s="114"/>
      <c r="O190" s="115"/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0</v>
      </c>
      <c r="AK190" s="367">
        <f>IF(ISERR(AL190/AJ190),S!D188,(AL190/AJ190))</f>
        <v>6</v>
      </c>
      <c r="AL190" s="120">
        <f t="shared" si="5"/>
        <v>0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/>
      <c r="E192" s="119"/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0</v>
      </c>
      <c r="AK192" s="367">
        <f>IF(ISERR(AL192/AJ192),S!D190,(AL192/AJ192))</f>
        <v>10</v>
      </c>
      <c r="AL192" s="120">
        <f t="shared" si="5"/>
        <v>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/>
      <c r="E195" s="119"/>
      <c r="F195" s="296"/>
      <c r="G195" s="115"/>
      <c r="H195" s="116"/>
      <c r="I195" s="115"/>
      <c r="J195" s="114"/>
      <c r="K195" s="115"/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0</v>
      </c>
      <c r="AK195" s="367">
        <f>IF(ISERR(AL195/AJ195),S!D193,(AL195/AJ195))</f>
        <v>41.666666666666664</v>
      </c>
      <c r="AL195" s="120">
        <f t="shared" si="5"/>
        <v>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/>
      <c r="G196" s="115"/>
      <c r="H196" s="116"/>
      <c r="I196" s="115"/>
      <c r="J196" s="114"/>
      <c r="K196" s="115"/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0</v>
      </c>
      <c r="AK196" s="367">
        <f>IF(ISERR(AL196/AJ196),S!D194,(AL196/AJ196))</f>
        <v>26.666666666666668</v>
      </c>
      <c r="AL196" s="120">
        <f t="shared" si="5"/>
        <v>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/>
      <c r="G197" s="115"/>
      <c r="H197" s="116"/>
      <c r="I197" s="115"/>
      <c r="J197" s="114"/>
      <c r="K197" s="115"/>
      <c r="L197" s="116"/>
      <c r="M197" s="115"/>
      <c r="N197" s="114"/>
      <c r="O197" s="115"/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0</v>
      </c>
      <c r="AK197" s="367">
        <f>IF(ISERR(AL197/AJ197),S!D195,(AL197/AJ197))</f>
        <v>24.210526315789473</v>
      </c>
      <c r="AL197" s="120">
        <f t="shared" si="5"/>
        <v>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/>
      <c r="K198" s="115"/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0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0</v>
      </c>
    </row>
    <row r="199" spans="1:38">
      <c r="A199" s="112">
        <v>195</v>
      </c>
      <c r="B199" s="113" t="s">
        <v>279</v>
      </c>
      <c r="C199" s="121" t="s">
        <v>9</v>
      </c>
      <c r="D199" s="296"/>
      <c r="E199" s="119"/>
      <c r="F199" s="296"/>
      <c r="G199" s="115"/>
      <c r="H199" s="116"/>
      <c r="I199" s="115"/>
      <c r="J199" s="114"/>
      <c r="K199" s="115"/>
      <c r="L199" s="116"/>
      <c r="M199" s="115"/>
      <c r="N199" s="114"/>
      <c r="O199" s="115"/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0</v>
      </c>
      <c r="AK199" s="367">
        <f>IF(ISERR(AL199/AJ199),S!D197,(AL199/AJ199))</f>
        <v>147.27272727272728</v>
      </c>
      <c r="AL199" s="120">
        <f t="shared" si="7"/>
        <v>0</v>
      </c>
    </row>
    <row r="200" spans="1:38">
      <c r="A200" s="112">
        <v>196</v>
      </c>
      <c r="B200" s="113" t="s">
        <v>280</v>
      </c>
      <c r="C200" s="121" t="s">
        <v>9</v>
      </c>
      <c r="D200" s="296"/>
      <c r="E200" s="119"/>
      <c r="F200" s="296"/>
      <c r="G200" s="115"/>
      <c r="H200" s="116"/>
      <c r="I200" s="115"/>
      <c r="J200" s="114"/>
      <c r="K200" s="115"/>
      <c r="L200" s="116"/>
      <c r="M200" s="115"/>
      <c r="N200" s="114"/>
      <c r="O200" s="115"/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0</v>
      </c>
      <c r="AK200" s="367">
        <f>IF(ISERR(AL200/AJ200),S!D198,(AL200/AJ200))</f>
        <v>73.611111111111114</v>
      </c>
      <c r="AL200" s="120">
        <f t="shared" si="7"/>
        <v>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250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/>
      <c r="I205" s="115"/>
      <c r="J205" s="114"/>
      <c r="K205" s="115"/>
      <c r="L205" s="116"/>
      <c r="M205" s="115"/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0</v>
      </c>
      <c r="AK205" s="367">
        <f>IF(ISERR(AL205/AJ205),S!D203,(AL205/AJ205))</f>
        <v>43.333333333333336</v>
      </c>
      <c r="AL205" s="120">
        <f t="shared" si="7"/>
        <v>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/>
      <c r="G208" s="115"/>
      <c r="H208" s="116"/>
      <c r="I208" s="115"/>
      <c r="J208" s="114"/>
      <c r="K208" s="115"/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0</v>
      </c>
      <c r="AK208" s="367">
        <f>IF(ISERR(AL208/AJ208),S!D206,(AL208/AJ208))</f>
        <v>51.666666666666664</v>
      </c>
      <c r="AL208" s="120">
        <f t="shared" si="7"/>
        <v>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80</v>
      </c>
      <c r="AL209" s="120">
        <f t="shared" si="7"/>
        <v>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/>
      <c r="G213" s="115"/>
      <c r="H213" s="116"/>
      <c r="I213" s="115"/>
      <c r="J213" s="114"/>
      <c r="K213" s="115"/>
      <c r="L213" s="116"/>
      <c r="M213" s="115"/>
      <c r="N213" s="114"/>
      <c r="O213" s="115"/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0</v>
      </c>
      <c r="AK213" s="367">
        <f>IF(ISERR(AL213/AJ213),S!D211,(AL213/AJ213))</f>
        <v>50.333333333333336</v>
      </c>
      <c r="AL213" s="120">
        <f t="shared" si="7"/>
        <v>0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/>
      <c r="G216" s="115"/>
      <c r="H216" s="116"/>
      <c r="I216" s="115"/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0</v>
      </c>
      <c r="AK216" s="367">
        <f>IF(ISERR(AL216/AJ216),S!D214,(AL216/AJ216))</f>
        <v>75.48571428571428</v>
      </c>
      <c r="AL216" s="120">
        <f t="shared" si="7"/>
        <v>0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/>
      <c r="G231" s="115"/>
      <c r="H231" s="116"/>
      <c r="I231" s="115"/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0</v>
      </c>
      <c r="AK231" s="367">
        <f>IF(ISERR(AL231/AJ231),S!D229,(AL231/AJ231))</f>
        <v>680</v>
      </c>
      <c r="AL231" s="120">
        <f t="shared" si="7"/>
        <v>0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922.66003904907484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1.4000037807406636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/>
      <c r="G234" s="115"/>
      <c r="H234" s="116"/>
      <c r="I234" s="115"/>
      <c r="J234" s="114"/>
      <c r="K234" s="115"/>
      <c r="L234" s="116"/>
      <c r="M234" s="115"/>
      <c r="N234" s="114"/>
      <c r="O234" s="115"/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0</v>
      </c>
      <c r="AK234" s="367">
        <f>IF(ISERR(AL234/AJ234),S!D232,(AL234/AJ234))</f>
        <v>26.405321721388994</v>
      </c>
      <c r="AL234" s="120">
        <f t="shared" si="7"/>
        <v>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380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280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/>
      <c r="E245" s="119"/>
      <c r="F245" s="296"/>
      <c r="G245" s="115"/>
      <c r="H245" s="116"/>
      <c r="I245" s="115"/>
      <c r="J245" s="114"/>
      <c r="K245" s="115"/>
      <c r="L245" s="116"/>
      <c r="M245" s="115"/>
      <c r="N245" s="114"/>
      <c r="O245" s="115"/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0</v>
      </c>
      <c r="AK245" s="367">
        <f>IF(ISERR(AL245/AJ245),S!D243,(AL245/AJ245))</f>
        <v>9.4471544715447155</v>
      </c>
      <c r="AL245" s="120">
        <f t="shared" si="7"/>
        <v>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0</v>
      </c>
      <c r="G249" s="387">
        <f>F249</f>
        <v>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0</v>
      </c>
      <c r="AK249" s="387">
        <f>IF(ISERR(AL249/AJ249),S!D247,(AL249/AJ249))</f>
        <v>1</v>
      </c>
      <c r="AL249" s="388">
        <f t="shared" si="7"/>
        <v>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/>
      <c r="G250" s="115"/>
      <c r="H250" s="116"/>
      <c r="I250" s="115"/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0</v>
      </c>
      <c r="AK250" s="367">
        <f>IF(ISERR(AL250/AJ250),S!D248,(AL250/AJ250))</f>
        <v>1</v>
      </c>
      <c r="AL250" s="120">
        <f t="shared" si="7"/>
        <v>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/>
      <c r="E252" s="119"/>
      <c r="F252" s="296"/>
      <c r="G252" s="115"/>
      <c r="H252" s="116"/>
      <c r="I252" s="115"/>
      <c r="J252" s="114"/>
      <c r="K252" s="115"/>
      <c r="L252" s="116"/>
      <c r="M252" s="115"/>
      <c r="N252" s="114"/>
      <c r="O252" s="115"/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0</v>
      </c>
      <c r="AK252" s="367">
        <f>IF(ISERR(AL252/AJ252),S!D250,(AL252/AJ252))</f>
        <v>1</v>
      </c>
      <c r="AL252" s="120">
        <f t="shared" si="7"/>
        <v>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/>
      <c r="E253" s="119"/>
      <c r="F253" s="296"/>
      <c r="G253" s="115"/>
      <c r="H253" s="116"/>
      <c r="I253" s="115"/>
      <c r="J253" s="114"/>
      <c r="K253" s="115"/>
      <c r="L253" s="116"/>
      <c r="M253" s="115"/>
      <c r="N253" s="114"/>
      <c r="O253" s="115"/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0</v>
      </c>
      <c r="AK253" s="367">
        <f>IF(ISERR(AL253/AJ253),S!D251,(AL253/AJ253))</f>
        <v>1</v>
      </c>
      <c r="AL253" s="120">
        <f t="shared" si="7"/>
        <v>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/>
      <c r="K254" s="115"/>
      <c r="L254" s="116"/>
      <c r="M254" s="115"/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0</v>
      </c>
      <c r="AK254" s="367">
        <f>IF(ISERR(AL254/AJ254),S!D252,(AL254/AJ254))</f>
        <v>1</v>
      </c>
      <c r="AL254" s="120">
        <f t="shared" si="7"/>
        <v>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0</v>
      </c>
      <c r="AM256" s="131"/>
      <c r="AN256" s="131"/>
      <c r="AO256" s="121"/>
    </row>
    <row r="257" spans="18:41">
      <c r="R257" s="465"/>
      <c r="S257" s="465"/>
      <c r="T257" s="465"/>
      <c r="U257" s="465"/>
      <c r="V257" s="465"/>
      <c r="W257" s="465"/>
      <c r="X257" s="465"/>
      <c r="Y257" s="465"/>
      <c r="Z257" s="465"/>
      <c r="AA257" s="465"/>
      <c r="AB257" s="465"/>
      <c r="AC257" s="465"/>
      <c r="AD257" s="465"/>
      <c r="AE257" s="465"/>
      <c r="AF257" s="465"/>
      <c r="AG257" s="465"/>
      <c r="AH257" s="465"/>
      <c r="AI257" s="465"/>
      <c r="AJ257" s="465"/>
      <c r="AK257" s="465"/>
      <c r="AL257" s="46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457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55" zoomScaleNormal="55" workbookViewId="0">
      <pane xSplit="3" ySplit="2" topLeftCell="D207" activePane="bottomRight" state="frozen"/>
      <selection pane="topRight" activeCell="D1" sqref="D1"/>
      <selection pane="bottomLeft" activeCell="A3" sqref="A3"/>
      <selection pane="bottomRight" activeCell="F259" sqref="F259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5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7" t="s">
        <v>0</v>
      </c>
      <c r="B1" s="507" t="s">
        <v>1</v>
      </c>
      <c r="C1" s="507" t="s">
        <v>2</v>
      </c>
      <c r="D1" s="508" t="s">
        <v>204</v>
      </c>
      <c r="E1" s="509" t="s">
        <v>262</v>
      </c>
      <c r="F1" s="499" t="s">
        <v>11</v>
      </c>
      <c r="G1" s="499" t="s">
        <v>263</v>
      </c>
      <c r="H1" s="264">
        <f>I1</f>
        <v>45880</v>
      </c>
      <c r="I1" s="254">
        <f>H!C7</f>
        <v>45880</v>
      </c>
      <c r="J1" s="98">
        <f t="shared" ref="J1:W1" si="0">H1+1</f>
        <v>45881</v>
      </c>
      <c r="K1" s="254">
        <f t="shared" si="0"/>
        <v>45881</v>
      </c>
      <c r="L1" s="98">
        <f t="shared" si="0"/>
        <v>45882</v>
      </c>
      <c r="M1" s="254">
        <f t="shared" si="0"/>
        <v>45882</v>
      </c>
      <c r="N1" s="98">
        <f t="shared" si="0"/>
        <v>45883</v>
      </c>
      <c r="O1" s="254">
        <f t="shared" si="0"/>
        <v>45883</v>
      </c>
      <c r="P1" s="98">
        <f>N1+1</f>
        <v>45884</v>
      </c>
      <c r="Q1" s="254">
        <f>O1+1</f>
        <v>45884</v>
      </c>
      <c r="R1" s="98">
        <f t="shared" si="0"/>
        <v>45885</v>
      </c>
      <c r="S1" s="254">
        <f t="shared" si="0"/>
        <v>45885</v>
      </c>
      <c r="T1" s="99">
        <f t="shared" si="0"/>
        <v>45886</v>
      </c>
      <c r="U1" s="254">
        <f t="shared" si="0"/>
        <v>45886</v>
      </c>
      <c r="V1" s="100">
        <f t="shared" si="0"/>
        <v>45887</v>
      </c>
      <c r="W1" s="252">
        <f t="shared" si="0"/>
        <v>45887</v>
      </c>
      <c r="X1" s="100">
        <f t="shared" ref="X1" si="1">V1+1</f>
        <v>45888</v>
      </c>
      <c r="Y1" s="252">
        <f t="shared" ref="Y1" si="2">W1+1</f>
        <v>45888</v>
      </c>
      <c r="Z1" s="100">
        <f t="shared" ref="Z1" si="3">X1+1</f>
        <v>45889</v>
      </c>
      <c r="AA1" s="252">
        <f t="shared" ref="AA1" si="4">Y1+1</f>
        <v>45889</v>
      </c>
      <c r="AB1" s="100">
        <f t="shared" ref="AB1:AL1" si="5">Z1+1</f>
        <v>45890</v>
      </c>
      <c r="AC1" s="252">
        <f>AA1+1</f>
        <v>45890</v>
      </c>
      <c r="AD1" s="100">
        <f t="shared" si="5"/>
        <v>45891</v>
      </c>
      <c r="AE1" s="252">
        <f>AC1+1</f>
        <v>45891</v>
      </c>
      <c r="AF1" s="100">
        <f t="shared" si="5"/>
        <v>45892</v>
      </c>
      <c r="AG1" s="252">
        <f>AE1+1</f>
        <v>45892</v>
      </c>
      <c r="AH1" s="100">
        <f t="shared" si="5"/>
        <v>45893</v>
      </c>
      <c r="AI1" s="252">
        <f>AG1+1</f>
        <v>45893</v>
      </c>
      <c r="AJ1" s="100">
        <f t="shared" si="5"/>
        <v>45894</v>
      </c>
      <c r="AK1" s="252">
        <f>AI1+1</f>
        <v>45894</v>
      </c>
      <c r="AL1" s="100">
        <f t="shared" si="5"/>
        <v>45895</v>
      </c>
      <c r="AM1" s="252">
        <f>AK1+1</f>
        <v>45895</v>
      </c>
      <c r="AN1" s="504" t="s">
        <v>231</v>
      </c>
      <c r="AO1" s="500" t="s">
        <v>13</v>
      </c>
      <c r="AP1" s="502" t="s">
        <v>15</v>
      </c>
      <c r="AQ1" s="50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7"/>
      <c r="B2" s="507"/>
      <c r="C2" s="507"/>
      <c r="D2" s="508"/>
      <c r="E2" s="509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5"/>
      <c r="AO2" s="501"/>
      <c r="AP2" s="503"/>
      <c r="AQ2" s="506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110.11182496696499</v>
      </c>
      <c r="E5" s="266">
        <v>86.3</v>
      </c>
      <c r="F5" s="267">
        <f>P!AJ7</f>
        <v>0</v>
      </c>
      <c r="G5" s="267">
        <f t="shared" si="7"/>
        <v>86.3</v>
      </c>
      <c r="H5" s="300"/>
      <c r="I5" s="301"/>
      <c r="J5" s="300"/>
      <c r="K5" s="301"/>
      <c r="L5" s="331"/>
      <c r="M5" s="332"/>
      <c r="N5" s="331"/>
      <c r="O5" s="332"/>
      <c r="P5" s="331"/>
      <c r="Q5" s="332"/>
      <c r="R5" s="331"/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110.11182496696499</v>
      </c>
      <c r="AP5" s="276">
        <f t="shared" si="6"/>
        <v>86.3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120.92159407174189</v>
      </c>
      <c r="E6" s="266">
        <v>98</v>
      </c>
      <c r="F6" s="267">
        <f>P!AJ8</f>
        <v>0</v>
      </c>
      <c r="G6" s="267">
        <f t="shared" si="7"/>
        <v>98</v>
      </c>
      <c r="H6" s="300"/>
      <c r="I6" s="301"/>
      <c r="J6" s="300"/>
      <c r="K6" s="301"/>
      <c r="L6" s="331"/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120.92159407174189</v>
      </c>
      <c r="AP6" s="276">
        <f t="shared" si="6"/>
        <v>98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146.02713404739566</v>
      </c>
      <c r="E8" s="266">
        <v>25.770000000000014</v>
      </c>
      <c r="F8" s="267">
        <f>P!AJ10</f>
        <v>0</v>
      </c>
      <c r="G8" s="267">
        <f t="shared" si="7"/>
        <v>25.770000000000014</v>
      </c>
      <c r="H8" s="300"/>
      <c r="I8" s="301"/>
      <c r="J8" s="300"/>
      <c r="K8" s="301"/>
      <c r="L8" s="331"/>
      <c r="M8" s="332"/>
      <c r="N8" s="331"/>
      <c r="O8" s="332"/>
      <c r="P8" s="331"/>
      <c r="Q8" s="332"/>
      <c r="R8" s="331"/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146.02713404739566</v>
      </c>
      <c r="AP8" s="276">
        <f t="shared" si="6"/>
        <v>25.770000000000014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159.99823286603976</v>
      </c>
      <c r="E9" s="266">
        <v>46.970000000000006</v>
      </c>
      <c r="F9" s="267">
        <f>P!AJ11</f>
        <v>0</v>
      </c>
      <c r="G9" s="267">
        <f t="shared" si="7"/>
        <v>46.970000000000006</v>
      </c>
      <c r="H9" s="300"/>
      <c r="I9" s="301"/>
      <c r="J9" s="300"/>
      <c r="K9" s="301"/>
      <c r="L9" s="331"/>
      <c r="M9" s="332"/>
      <c r="N9" s="331"/>
      <c r="O9" s="332"/>
      <c r="P9" s="331"/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159.99823286603976</v>
      </c>
      <c r="AP9" s="276">
        <f t="shared" si="6"/>
        <v>46.970000000000006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6.6500000000000057</v>
      </c>
      <c r="F10" s="267">
        <f>P!AJ12</f>
        <v>0</v>
      </c>
      <c r="G10" s="267">
        <f t="shared" si="7"/>
        <v>6.6500000000000057</v>
      </c>
      <c r="H10" s="300"/>
      <c r="I10" s="301"/>
      <c r="J10" s="300"/>
      <c r="K10" s="301"/>
      <c r="L10" s="331"/>
      <c r="M10" s="332"/>
      <c r="N10" s="331"/>
      <c r="O10" s="332"/>
      <c r="P10" s="331"/>
      <c r="Q10" s="332"/>
      <c r="R10" s="331"/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6.6500000000000057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58.246913580246918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58.246913580246918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179.9375</v>
      </c>
      <c r="E13" s="266">
        <v>40</v>
      </c>
      <c r="F13" s="267">
        <f>P!AJ15</f>
        <v>0</v>
      </c>
      <c r="G13" s="267">
        <f>E13+F13</f>
        <v>40</v>
      </c>
      <c r="H13" s="300"/>
      <c r="I13" s="301"/>
      <c r="J13" s="300"/>
      <c r="K13" s="301"/>
      <c r="L13" s="331"/>
      <c r="M13" s="332"/>
      <c r="N13" s="331"/>
      <c r="O13" s="332"/>
      <c r="P13" s="331"/>
      <c r="Q13" s="332"/>
      <c r="R13" s="331"/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179.9375</v>
      </c>
      <c r="AP13" s="276">
        <f t="shared" si="6"/>
        <v>40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315.28282154572406</v>
      </c>
      <c r="E14" s="266">
        <v>0.86999999999999833</v>
      </c>
      <c r="F14" s="267">
        <f>P!AJ16</f>
        <v>0</v>
      </c>
      <c r="G14" s="267">
        <f t="shared" si="7"/>
        <v>0.86999999999999833</v>
      </c>
      <c r="H14" s="300"/>
      <c r="I14" s="301"/>
      <c r="J14" s="300"/>
      <c r="K14" s="301"/>
      <c r="L14" s="331"/>
      <c r="M14" s="332"/>
      <c r="N14" s="331"/>
      <c r="O14" s="332"/>
      <c r="P14" s="331"/>
      <c r="Q14" s="332"/>
      <c r="R14" s="331"/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315.28282154572406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39.999977496793932</v>
      </c>
      <c r="E15" s="266">
        <v>40</v>
      </c>
      <c r="F15" s="267">
        <f>P!AJ17</f>
        <v>0</v>
      </c>
      <c r="G15" s="267">
        <f t="shared" si="7"/>
        <v>40</v>
      </c>
      <c r="H15" s="300"/>
      <c r="I15" s="301"/>
      <c r="J15" s="300"/>
      <c r="K15" s="301"/>
      <c r="L15" s="331"/>
      <c r="M15" s="332"/>
      <c r="N15" s="331"/>
      <c r="O15" s="332"/>
      <c r="P15" s="331"/>
      <c r="Q15" s="332"/>
      <c r="R15" s="331"/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39.999977496793932</v>
      </c>
      <c r="AP15" s="276">
        <f t="shared" si="6"/>
        <v>40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450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450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59.99999994916994</v>
      </c>
      <c r="E19" s="266">
        <v>33</v>
      </c>
      <c r="F19" s="267">
        <f>P!AJ21</f>
        <v>0</v>
      </c>
      <c r="G19" s="267">
        <f t="shared" si="7"/>
        <v>33</v>
      </c>
      <c r="H19" s="300"/>
      <c r="I19" s="301"/>
      <c r="J19" s="300"/>
      <c r="K19" s="301"/>
      <c r="L19" s="331"/>
      <c r="M19" s="332"/>
      <c r="N19" s="331"/>
      <c r="O19" s="332"/>
      <c r="P19" s="331"/>
      <c r="Q19" s="332"/>
      <c r="R19" s="331"/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59.99999994916994</v>
      </c>
      <c r="AP19" s="276">
        <f t="shared" si="6"/>
        <v>33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920.16199064796274</v>
      </c>
      <c r="E20" s="266">
        <v>1.5699999999999985</v>
      </c>
      <c r="F20" s="267">
        <f>P!AJ22</f>
        <v>0</v>
      </c>
      <c r="G20" s="267">
        <f t="shared" si="7"/>
        <v>1.5699999999999985</v>
      </c>
      <c r="H20" s="300"/>
      <c r="I20" s="301"/>
      <c r="J20" s="300"/>
      <c r="K20" s="301"/>
      <c r="L20" s="331"/>
      <c r="M20" s="332"/>
      <c r="N20" s="331"/>
      <c r="O20" s="332"/>
      <c r="P20" s="331"/>
      <c r="Q20" s="332"/>
      <c r="R20" s="331"/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920.16199064796274</v>
      </c>
      <c r="AP20" s="276">
        <f t="shared" si="6"/>
        <v>1.5699999999999985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197.84722222222223</v>
      </c>
      <c r="E21" s="266">
        <v>8</v>
      </c>
      <c r="F21" s="267">
        <f>P!AJ23</f>
        <v>0</v>
      </c>
      <c r="G21" s="267">
        <f t="shared" si="7"/>
        <v>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197.84722222222223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2.7335700878796385</v>
      </c>
      <c r="E22" s="266">
        <v>1457</v>
      </c>
      <c r="F22" s="267">
        <f>P!AJ24</f>
        <v>0</v>
      </c>
      <c r="G22" s="267">
        <f t="shared" si="7"/>
        <v>1457</v>
      </c>
      <c r="H22" s="300"/>
      <c r="I22" s="301"/>
      <c r="J22" s="300"/>
      <c r="K22" s="301"/>
      <c r="L22" s="331"/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2.7335700878796385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120.00000000000001</v>
      </c>
      <c r="E31" s="266">
        <v>0</v>
      </c>
      <c r="F31" s="267">
        <f>P!AJ33</f>
        <v>0</v>
      </c>
      <c r="G31" s="267">
        <f t="shared" si="7"/>
        <v>0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120.00000000000001</v>
      </c>
      <c r="AP31" s="276">
        <f t="shared" si="6"/>
        <v>0</v>
      </c>
      <c r="AQ31" s="87" t="str">
        <f t="shared" si="9"/>
        <v>০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137.99888595822725</v>
      </c>
      <c r="E34" s="266">
        <v>50</v>
      </c>
      <c r="F34" s="267">
        <f>P!AJ36</f>
        <v>0</v>
      </c>
      <c r="G34" s="267">
        <f t="shared" si="7"/>
        <v>50</v>
      </c>
      <c r="H34" s="300"/>
      <c r="I34" s="301"/>
      <c r="J34" s="300"/>
      <c r="K34" s="301"/>
      <c r="L34" s="331"/>
      <c r="M34" s="332"/>
      <c r="N34" s="331"/>
      <c r="O34" s="332"/>
      <c r="P34" s="331"/>
      <c r="Q34" s="332"/>
      <c r="R34" s="331"/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137.99888595822725</v>
      </c>
      <c r="AP34" s="276">
        <f t="shared" si="6"/>
        <v>50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544.09918392969234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544.09918392969234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120</v>
      </c>
      <c r="E38" s="266">
        <v>0</v>
      </c>
      <c r="F38" s="267">
        <f>P!AJ40</f>
        <v>0</v>
      </c>
      <c r="G38" s="267">
        <f t="shared" si="7"/>
        <v>0</v>
      </c>
      <c r="H38" s="300"/>
      <c r="I38" s="301"/>
      <c r="J38" s="300"/>
      <c r="K38" s="301"/>
      <c r="L38" s="331"/>
      <c r="M38" s="301"/>
      <c r="N38" s="331"/>
      <c r="O38" s="301"/>
      <c r="P38" s="331"/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120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80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>
        <v>20</v>
      </c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85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>
        <v>12</v>
      </c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605</v>
      </c>
      <c r="F41" s="267">
        <f>P!AJ43</f>
        <v>0</v>
      </c>
      <c r="G41" s="267">
        <f t="shared" si="7"/>
        <v>605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10.811259353914068</v>
      </c>
      <c r="E45" s="266">
        <v>2165</v>
      </c>
      <c r="F45" s="267">
        <f>P!AJ47</f>
        <v>0</v>
      </c>
      <c r="G45" s="267">
        <f t="shared" si="7"/>
        <v>2165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10.811259353914068</v>
      </c>
      <c r="AP45" s="276">
        <f t="shared" si="6"/>
        <v>2165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5.2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5</v>
      </c>
      <c r="F50" s="267">
        <f>P!AJ52</f>
        <v>0</v>
      </c>
      <c r="G50" s="267">
        <f t="shared" si="7"/>
        <v>5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80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15</v>
      </c>
      <c r="F54" s="267">
        <f>P!AJ56</f>
        <v>0</v>
      </c>
      <c r="G54" s="267">
        <f t="shared" si="7"/>
        <v>15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19.583333333333332</v>
      </c>
      <c r="E56" s="266">
        <v>1</v>
      </c>
      <c r="F56" s="267">
        <f>P!AJ58</f>
        <v>0</v>
      </c>
      <c r="G56" s="267">
        <f t="shared" si="7"/>
        <v>1</v>
      </c>
      <c r="H56" s="300"/>
      <c r="I56" s="301"/>
      <c r="J56" s="300"/>
      <c r="K56" s="301"/>
      <c r="L56" s="331"/>
      <c r="M56" s="332"/>
      <c r="N56" s="331"/>
      <c r="O56" s="332"/>
      <c r="P56" s="331"/>
      <c r="Q56" s="332"/>
      <c r="R56" s="331"/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19.583333333333332</v>
      </c>
      <c r="AP56" s="276">
        <f t="shared" si="6"/>
        <v>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1003.6363636363636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1003.6363636363636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267.55555555555554</v>
      </c>
      <c r="E58" s="266">
        <v>8</v>
      </c>
      <c r="F58" s="267">
        <f>P!AJ60</f>
        <v>0</v>
      </c>
      <c r="G58" s="267">
        <f t="shared" si="7"/>
        <v>8</v>
      </c>
      <c r="H58" s="300"/>
      <c r="I58" s="301"/>
      <c r="J58" s="300"/>
      <c r="K58" s="301"/>
      <c r="L58" s="331"/>
      <c r="M58" s="332"/>
      <c r="N58" s="331"/>
      <c r="O58" s="332"/>
      <c r="P58" s="331"/>
      <c r="Q58" s="332"/>
      <c r="R58" s="331"/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267.55555555555554</v>
      </c>
      <c r="AP58" s="276">
        <f t="shared" si="6"/>
        <v>8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125.41666666666667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125.41666666666667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0</v>
      </c>
      <c r="F60" s="267">
        <f>P!AJ62</f>
        <v>0</v>
      </c>
      <c r="G60" s="267">
        <f t="shared" si="7"/>
        <v>0</v>
      </c>
      <c r="H60" s="300"/>
      <c r="I60" s="301"/>
      <c r="J60" s="300"/>
      <c r="K60" s="301"/>
      <c r="L60" s="331"/>
      <c r="M60" s="332"/>
      <c r="N60" s="331"/>
      <c r="O60" s="332"/>
      <c r="P60" s="331"/>
      <c r="Q60" s="332"/>
      <c r="R60" s="331"/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0</v>
      </c>
      <c r="AQ60" s="87" t="str">
        <f t="shared" si="9"/>
        <v>০</v>
      </c>
    </row>
    <row r="61" spans="1:43">
      <c r="A61" s="85">
        <v>59</v>
      </c>
      <c r="B61" s="113" t="s">
        <v>70</v>
      </c>
      <c r="C61" s="85" t="s">
        <v>9</v>
      </c>
      <c r="D61" s="266">
        <v>620.00566893424036</v>
      </c>
      <c r="E61" s="266">
        <v>0</v>
      </c>
      <c r="F61" s="267">
        <f>P!AJ63</f>
        <v>0</v>
      </c>
      <c r="G61" s="267">
        <f t="shared" si="7"/>
        <v>0</v>
      </c>
      <c r="H61" s="300"/>
      <c r="I61" s="301"/>
      <c r="J61" s="300"/>
      <c r="K61" s="301"/>
      <c r="L61" s="331"/>
      <c r="M61" s="332"/>
      <c r="N61" s="331"/>
      <c r="O61" s="332"/>
      <c r="P61" s="331"/>
      <c r="Q61" s="332"/>
      <c r="R61" s="331"/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620.00566893424036</v>
      </c>
      <c r="AP61" s="276">
        <f t="shared" si="6"/>
        <v>0</v>
      </c>
      <c r="AQ61" s="87" t="str">
        <f t="shared" si="9"/>
        <v>০</v>
      </c>
    </row>
    <row r="62" spans="1:43">
      <c r="A62" s="85">
        <v>60</v>
      </c>
      <c r="B62" s="113" t="s">
        <v>71</v>
      </c>
      <c r="C62" s="85" t="s">
        <v>9</v>
      </c>
      <c r="D62" s="266">
        <v>640.00253171059376</v>
      </c>
      <c r="E62" s="266">
        <v>2.3600000000000012</v>
      </c>
      <c r="F62" s="267">
        <f>P!AJ64</f>
        <v>0</v>
      </c>
      <c r="G62" s="267">
        <f t="shared" si="7"/>
        <v>2.3600000000000012</v>
      </c>
      <c r="H62" s="300"/>
      <c r="I62" s="301"/>
      <c r="J62" s="300"/>
      <c r="K62" s="301"/>
      <c r="L62" s="331"/>
      <c r="M62" s="332"/>
      <c r="N62" s="331"/>
      <c r="O62" s="332"/>
      <c r="P62" s="331"/>
      <c r="Q62" s="332"/>
      <c r="R62" s="331"/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640.00253171059376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0</v>
      </c>
      <c r="F63" s="267">
        <f>P!AJ65</f>
        <v>0</v>
      </c>
      <c r="G63" s="267">
        <f t="shared" si="7"/>
        <v>0</v>
      </c>
      <c r="H63" s="300"/>
      <c r="I63" s="301"/>
      <c r="J63" s="300"/>
      <c r="K63" s="301"/>
      <c r="L63" s="331"/>
      <c r="M63" s="332"/>
      <c r="N63" s="331"/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0</v>
      </c>
      <c r="AQ63" s="87" t="str">
        <f t="shared" si="9"/>
        <v>০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851.61290322580646</v>
      </c>
      <c r="E65" s="266">
        <v>1.18</v>
      </c>
      <c r="F65" s="267">
        <f>P!AJ67</f>
        <v>0</v>
      </c>
      <c r="G65" s="267">
        <f t="shared" si="7"/>
        <v>1.18</v>
      </c>
      <c r="H65" s="300"/>
      <c r="I65" s="301"/>
      <c r="J65" s="300"/>
      <c r="K65" s="301"/>
      <c r="L65" s="331"/>
      <c r="M65" s="332"/>
      <c r="N65" s="331"/>
      <c r="O65" s="332"/>
      <c r="P65" s="331"/>
      <c r="Q65" s="332"/>
      <c r="R65" s="331"/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6.9600000000000009</v>
      </c>
      <c r="F66" s="267">
        <f>P!AJ68</f>
        <v>0</v>
      </c>
      <c r="G66" s="267">
        <f t="shared" si="7"/>
        <v>6.9600000000000009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6.9899999999999984</v>
      </c>
      <c r="F67" s="267">
        <f>P!AJ69</f>
        <v>0</v>
      </c>
      <c r="G67" s="267">
        <f t="shared" si="7"/>
        <v>6.9899999999999984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5767.4037972103424</v>
      </c>
      <c r="E68" s="266">
        <v>8.5714285709999949E-2</v>
      </c>
      <c r="F68" s="267">
        <f>P!AJ70</f>
        <v>0</v>
      </c>
      <c r="G68" s="267">
        <f t="shared" ref="G68:G133" si="11">E68+F68</f>
        <v>8.5714285709999949E-2</v>
      </c>
      <c r="H68" s="300"/>
      <c r="I68" s="301"/>
      <c r="J68" s="300"/>
      <c r="K68" s="301"/>
      <c r="L68" s="331"/>
      <c r="M68" s="332"/>
      <c r="N68" s="331"/>
      <c r="O68" s="332"/>
      <c r="P68" s="331"/>
      <c r="Q68" s="332"/>
      <c r="R68" s="331"/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5767.4037972103424</v>
      </c>
      <c r="AP68" s="276">
        <f t="shared" si="10"/>
        <v>8.5714285709999949E-2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589.06148317913016</v>
      </c>
      <c r="E69" s="266">
        <v>0.25999999999999979</v>
      </c>
      <c r="F69" s="267">
        <f>P!AJ71</f>
        <v>0</v>
      </c>
      <c r="G69" s="267">
        <f t="shared" si="11"/>
        <v>0.25999999999999979</v>
      </c>
      <c r="H69" s="300"/>
      <c r="I69" s="301"/>
      <c r="J69" s="300"/>
      <c r="K69" s="301"/>
      <c r="L69" s="331"/>
      <c r="M69" s="332"/>
      <c r="N69" s="331"/>
      <c r="O69" s="332"/>
      <c r="P69" s="331"/>
      <c r="Q69" s="332"/>
      <c r="R69" s="331"/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589.06148317913016</v>
      </c>
      <c r="AP69" s="276">
        <f t="shared" si="10"/>
        <v>0.25999999999999979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1718.9132706374087</v>
      </c>
      <c r="E70" s="266">
        <v>0.14000000000000001</v>
      </c>
      <c r="F70" s="267">
        <f>P!AJ72</f>
        <v>0</v>
      </c>
      <c r="G70" s="267">
        <f t="shared" si="11"/>
        <v>0.14000000000000001</v>
      </c>
      <c r="H70" s="300"/>
      <c r="I70" s="301"/>
      <c r="J70" s="300"/>
      <c r="K70" s="301"/>
      <c r="L70" s="331"/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1718.9132706374087</v>
      </c>
      <c r="AP70" s="276">
        <f t="shared" si="10"/>
        <v>0.14000000000000001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17</v>
      </c>
      <c r="F71" s="267">
        <f>P!AJ73</f>
        <v>0</v>
      </c>
      <c r="G71" s="267">
        <f t="shared" si="11"/>
        <v>17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17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710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710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640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640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1691.9708029197081</v>
      </c>
      <c r="E75" s="266">
        <v>1.25</v>
      </c>
      <c r="F75" s="267">
        <f>P!AJ77</f>
        <v>0</v>
      </c>
      <c r="G75" s="267">
        <f t="shared" si="11"/>
        <v>1.25</v>
      </c>
      <c r="H75" s="300"/>
      <c r="I75" s="301"/>
      <c r="J75" s="300"/>
      <c r="K75" s="301"/>
      <c r="L75" s="331"/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1691.9708029197081</v>
      </c>
      <c r="AP75" s="276">
        <f t="shared" si="10"/>
        <v>1.25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3393.2379458471783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3393.2379458471783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570.83333333333337</v>
      </c>
      <c r="E78" s="266">
        <v>0</v>
      </c>
      <c r="F78" s="267">
        <f>P!AJ80</f>
        <v>0</v>
      </c>
      <c r="G78" s="267">
        <f t="shared" si="11"/>
        <v>0</v>
      </c>
      <c r="H78" s="300"/>
      <c r="I78" s="301"/>
      <c r="J78" s="300"/>
      <c r="K78" s="301"/>
      <c r="L78" s="331"/>
      <c r="M78" s="332"/>
      <c r="N78" s="331"/>
      <c r="O78" s="332"/>
      <c r="P78" s="331"/>
      <c r="Q78" s="332"/>
      <c r="R78" s="331"/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570.83333333333337</v>
      </c>
      <c r="AP78" s="276">
        <f t="shared" si="10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13" t="s">
        <v>87</v>
      </c>
      <c r="C79" s="85" t="s">
        <v>9</v>
      </c>
      <c r="D79" s="266">
        <v>300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170.82244070660559</v>
      </c>
      <c r="E80" s="266">
        <v>3.6499999999999986</v>
      </c>
      <c r="F80" s="267">
        <f>P!AJ82</f>
        <v>0</v>
      </c>
      <c r="G80" s="267">
        <f t="shared" si="11"/>
        <v>3.6499999999999986</v>
      </c>
      <c r="H80" s="300"/>
      <c r="I80" s="301"/>
      <c r="J80" s="300"/>
      <c r="K80" s="301"/>
      <c r="L80" s="331"/>
      <c r="M80" s="332"/>
      <c r="N80" s="331"/>
      <c r="O80" s="332"/>
      <c r="P80" s="331"/>
      <c r="Q80" s="332"/>
      <c r="R80" s="331"/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170.82244070660559</v>
      </c>
      <c r="AP80" s="276">
        <f t="shared" si="10"/>
        <v>3.6499999999999986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2960</v>
      </c>
      <c r="E84" s="266">
        <v>9.9999999999999978E-2</v>
      </c>
      <c r="F84" s="267">
        <f>P!AJ86</f>
        <v>0</v>
      </c>
      <c r="G84" s="267">
        <f t="shared" si="11"/>
        <v>9.9999999999999978E-2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2960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1799.916782953668</v>
      </c>
      <c r="E86" s="266">
        <v>0.68000000000000016</v>
      </c>
      <c r="F86" s="267">
        <f>P!AJ88</f>
        <v>0</v>
      </c>
      <c r="G86" s="267">
        <f t="shared" si="11"/>
        <v>0.68000000000000016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1799.916782953668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66.999999596575591</v>
      </c>
      <c r="E87" s="266">
        <v>33.5</v>
      </c>
      <c r="F87" s="267">
        <f>P!AJ89</f>
        <v>0</v>
      </c>
      <c r="G87" s="267">
        <f t="shared" si="11"/>
        <v>33.5</v>
      </c>
      <c r="H87" s="300"/>
      <c r="I87" s="301"/>
      <c r="J87" s="300"/>
      <c r="K87" s="301"/>
      <c r="L87" s="331"/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66.999999596575591</v>
      </c>
      <c r="AP87" s="276">
        <f t="shared" si="10"/>
        <v>33.5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115.00697473283901</v>
      </c>
      <c r="E88" s="266">
        <v>8.9999999999999893</v>
      </c>
      <c r="F88" s="267">
        <f>P!AJ90</f>
        <v>0</v>
      </c>
      <c r="G88" s="267">
        <f t="shared" si="11"/>
        <v>8.9999999999999893</v>
      </c>
      <c r="H88" s="300"/>
      <c r="I88" s="301"/>
      <c r="J88" s="300"/>
      <c r="K88" s="301"/>
      <c r="L88" s="331"/>
      <c r="M88" s="332"/>
      <c r="N88" s="331"/>
      <c r="O88" s="332"/>
      <c r="P88" s="331"/>
      <c r="Q88" s="332"/>
      <c r="R88" s="331"/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115.00697473283901</v>
      </c>
      <c r="AP88" s="276">
        <f t="shared" si="10"/>
        <v>8.9999999999999893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11.252415458937199</v>
      </c>
      <c r="E89" s="266">
        <v>5</v>
      </c>
      <c r="F89" s="267">
        <f>P!AJ91</f>
        <v>0</v>
      </c>
      <c r="G89" s="267">
        <f t="shared" si="11"/>
        <v>5</v>
      </c>
      <c r="H89" s="300"/>
      <c r="I89" s="301"/>
      <c r="J89" s="300"/>
      <c r="K89" s="301"/>
      <c r="L89" s="331"/>
      <c r="M89" s="332"/>
      <c r="N89" s="331"/>
      <c r="O89" s="332"/>
      <c r="P89" s="331"/>
      <c r="Q89" s="332"/>
      <c r="R89" s="331"/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11.252415458937199</v>
      </c>
      <c r="AP89" s="276">
        <f t="shared" si="10"/>
        <v>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220</v>
      </c>
      <c r="E92" s="266">
        <v>1</v>
      </c>
      <c r="F92" s="267">
        <f>P!AJ94</f>
        <v>0</v>
      </c>
      <c r="G92" s="267">
        <f t="shared" si="11"/>
        <v>1</v>
      </c>
      <c r="H92" s="300"/>
      <c r="I92" s="301"/>
      <c r="J92" s="300"/>
      <c r="K92" s="301"/>
      <c r="L92" s="331"/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84.6</v>
      </c>
      <c r="E95" s="266">
        <v>0.5</v>
      </c>
      <c r="F95" s="267">
        <f>P!AJ97</f>
        <v>0</v>
      </c>
      <c r="G95" s="267">
        <f t="shared" si="11"/>
        <v>0.5</v>
      </c>
      <c r="H95" s="300"/>
      <c r="I95" s="301"/>
      <c r="J95" s="300"/>
      <c r="K95" s="301"/>
      <c r="L95" s="331"/>
      <c r="M95" s="332"/>
      <c r="N95" s="331"/>
      <c r="O95" s="332"/>
      <c r="P95" s="331"/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84.6</v>
      </c>
      <c r="AP95" s="276">
        <f t="shared" si="10"/>
        <v>0.5</v>
      </c>
      <c r="AQ95" s="87" t="str">
        <f t="shared" si="13"/>
        <v>NZ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520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176.37254901960785</v>
      </c>
      <c r="E98" s="266">
        <v>3</v>
      </c>
      <c r="F98" s="267">
        <f>P!AJ100</f>
        <v>0</v>
      </c>
      <c r="G98" s="267">
        <f t="shared" si="11"/>
        <v>3</v>
      </c>
      <c r="H98" s="300"/>
      <c r="I98" s="301"/>
      <c r="J98" s="300"/>
      <c r="K98" s="301"/>
      <c r="L98" s="331"/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176.37254901960785</v>
      </c>
      <c r="AP98" s="276">
        <f t="shared" si="10"/>
        <v>3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161.59663865546219</v>
      </c>
      <c r="E104" s="266">
        <v>0</v>
      </c>
      <c r="F104" s="267">
        <f>P!AJ106</f>
        <v>0</v>
      </c>
      <c r="G104" s="267">
        <f t="shared" si="11"/>
        <v>0</v>
      </c>
      <c r="H104" s="300"/>
      <c r="I104" s="301"/>
      <c r="J104" s="300"/>
      <c r="K104" s="301"/>
      <c r="L104" s="331"/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161.59663865546219</v>
      </c>
      <c r="AP104" s="276">
        <f t="shared" si="10"/>
        <v>0</v>
      </c>
      <c r="AQ104" s="87" t="str">
        <f t="shared" si="13"/>
        <v>০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266.88888888888886</v>
      </c>
      <c r="E109" s="266">
        <v>2</v>
      </c>
      <c r="F109" s="267">
        <f>P!AJ111</f>
        <v>0</v>
      </c>
      <c r="G109" s="267">
        <f t="shared" si="11"/>
        <v>2</v>
      </c>
      <c r="H109" s="300"/>
      <c r="I109" s="301"/>
      <c r="J109" s="300"/>
      <c r="K109" s="301"/>
      <c r="L109" s="331"/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266.88888888888886</v>
      </c>
      <c r="AP109" s="276">
        <f t="shared" si="10"/>
        <v>2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449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2242.2222222222222</v>
      </c>
      <c r="E112" s="266">
        <v>1.25</v>
      </c>
      <c r="F112" s="267">
        <f>P!AJ114</f>
        <v>0</v>
      </c>
      <c r="G112" s="267">
        <f t="shared" si="11"/>
        <v>1.25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2242.2222222222222</v>
      </c>
      <c r="AP112" s="276">
        <f t="shared" si="10"/>
        <v>1.25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8.738063097075937</v>
      </c>
      <c r="E116" s="266">
        <v>27</v>
      </c>
      <c r="F116" s="267">
        <f>P!AJ118</f>
        <v>0</v>
      </c>
      <c r="G116" s="267">
        <f t="shared" si="11"/>
        <v>27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8.738063097075937</v>
      </c>
      <c r="AP116" s="276">
        <f t="shared" si="10"/>
        <v>27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0</v>
      </c>
      <c r="G124" s="267">
        <f t="shared" si="11"/>
        <v>0</v>
      </c>
      <c r="H124" s="344">
        <v>30</v>
      </c>
      <c r="I124" s="343">
        <f>P!D126</f>
        <v>0</v>
      </c>
      <c r="J124" s="344">
        <v>30</v>
      </c>
      <c r="K124" s="343">
        <f>P!F126</f>
        <v>0</v>
      </c>
      <c r="L124" s="344">
        <v>30</v>
      </c>
      <c r="M124" s="343">
        <f>P!H126</f>
        <v>0</v>
      </c>
      <c r="N124" s="344">
        <v>50</v>
      </c>
      <c r="O124" s="343">
        <f>P!J126</f>
        <v>0</v>
      </c>
      <c r="P124" s="344">
        <v>80</v>
      </c>
      <c r="Q124" s="343">
        <f>P!L126</f>
        <v>0</v>
      </c>
      <c r="R124" s="344">
        <v>50</v>
      </c>
      <c r="S124" s="343">
        <f>P!N126</f>
        <v>0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>
        <v>30</v>
      </c>
      <c r="Y124" s="343">
        <f>P!T126</f>
        <v>0</v>
      </c>
      <c r="Z124" s="344">
        <v>30</v>
      </c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0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120.96</v>
      </c>
      <c r="E126" s="266">
        <v>0</v>
      </c>
      <c r="F126" s="267">
        <f>P!AJ128</f>
        <v>0</v>
      </c>
      <c r="G126" s="267">
        <f t="shared" si="11"/>
        <v>0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0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>
        <v>10</v>
      </c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0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400</v>
      </c>
      <c r="E128" s="266">
        <v>0</v>
      </c>
      <c r="F128" s="267">
        <f>P!AJ130</f>
        <v>0</v>
      </c>
      <c r="G128" s="267">
        <f t="shared" si="11"/>
        <v>0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0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0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100</v>
      </c>
      <c r="E130" s="266">
        <v>0</v>
      </c>
      <c r="F130" s="267">
        <f>P!AJ132</f>
        <v>0</v>
      </c>
      <c r="G130" s="267">
        <f t="shared" si="11"/>
        <v>0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0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0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187.35340729001587</v>
      </c>
      <c r="E132" s="266">
        <v>0</v>
      </c>
      <c r="F132" s="267">
        <f>P!AJ134</f>
        <v>0</v>
      </c>
      <c r="G132" s="267">
        <f t="shared" si="11"/>
        <v>0</v>
      </c>
      <c r="H132" s="344"/>
      <c r="I132" s="343">
        <f>P!D134</f>
        <v>0</v>
      </c>
      <c r="J132" s="344"/>
      <c r="K132" s="343">
        <f>P!F134</f>
        <v>0</v>
      </c>
      <c r="L132" s="344">
        <v>12</v>
      </c>
      <c r="M132" s="343">
        <f>P!H134</f>
        <v>0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0</v>
      </c>
      <c r="T132" s="344"/>
      <c r="U132" s="343">
        <f>P!P134</f>
        <v>0</v>
      </c>
      <c r="V132" s="344">
        <v>10</v>
      </c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0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180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>
        <v>5</v>
      </c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200</v>
      </c>
      <c r="E135" s="266">
        <v>0</v>
      </c>
      <c r="F135" s="267">
        <f>P!AJ137</f>
        <v>0</v>
      </c>
      <c r="G135" s="267">
        <f>E135+F135</f>
        <v>0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18.248887954463651</v>
      </c>
      <c r="E141" s="266">
        <v>0</v>
      </c>
      <c r="F141" s="267">
        <f>P!AJ143</f>
        <v>0</v>
      </c>
      <c r="G141" s="267">
        <f t="shared" si="17"/>
        <v>0</v>
      </c>
      <c r="H141" s="300"/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18.248887954463651</v>
      </c>
      <c r="AP141" s="276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1100.9493670886077</v>
      </c>
      <c r="E143" s="266">
        <v>0</v>
      </c>
      <c r="F143" s="267">
        <f>P!AJ145</f>
        <v>0</v>
      </c>
      <c r="G143" s="267">
        <f t="shared" si="17"/>
        <v>0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1100.9493670886077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0</v>
      </c>
      <c r="G145" s="267">
        <f t="shared" si="17"/>
        <v>0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1200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270.15317222856561</v>
      </c>
      <c r="E150" s="266">
        <v>28.490000000000236</v>
      </c>
      <c r="F150" s="324">
        <f>P!AJ152</f>
        <v>0</v>
      </c>
      <c r="G150" s="324">
        <f t="shared" si="17"/>
        <v>28.490000000000236</v>
      </c>
      <c r="H150" s="433"/>
      <c r="I150" s="332"/>
      <c r="J150" s="331"/>
      <c r="K150" s="332"/>
      <c r="L150" s="331"/>
      <c r="M150" s="332"/>
      <c r="N150" s="331"/>
      <c r="O150" s="332"/>
      <c r="P150" s="331"/>
      <c r="Q150" s="332"/>
      <c r="R150" s="331"/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270.15317222856561</v>
      </c>
      <c r="AP150" s="434">
        <f t="shared" si="14"/>
        <v>28.490000000000236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184.30790059130021</v>
      </c>
      <c r="E152" s="266">
        <v>2.3999999999999848</v>
      </c>
      <c r="F152" s="267">
        <f>P!AJ154</f>
        <v>0</v>
      </c>
      <c r="G152" s="267">
        <f t="shared" si="17"/>
        <v>2.3999999999999848</v>
      </c>
      <c r="H152" s="300"/>
      <c r="I152" s="301"/>
      <c r="J152" s="331"/>
      <c r="K152" s="301"/>
      <c r="L152" s="331"/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184.30790059130021</v>
      </c>
      <c r="AP152" s="276">
        <f t="shared" si="14"/>
        <v>2.3999999999999848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401.60177610443986</v>
      </c>
      <c r="E153" s="266">
        <v>6.9800000000000324</v>
      </c>
      <c r="F153" s="267">
        <f>P!AJ155</f>
        <v>0</v>
      </c>
      <c r="G153" s="267">
        <f t="shared" si="17"/>
        <v>6.9800000000000324</v>
      </c>
      <c r="H153" s="300"/>
      <c r="I153" s="301"/>
      <c r="J153" s="331"/>
      <c r="K153" s="301"/>
      <c r="L153" s="331"/>
      <c r="M153" s="301"/>
      <c r="N153" s="331"/>
      <c r="O153" s="301"/>
      <c r="P153" s="331"/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401.60177610443986</v>
      </c>
      <c r="AP153" s="276">
        <f t="shared" si="14"/>
        <v>6.9800000000000324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424.28571428571433</v>
      </c>
      <c r="E154" s="266">
        <v>2.8999999999999986</v>
      </c>
      <c r="F154" s="267">
        <f>P!AJ156</f>
        <v>0</v>
      </c>
      <c r="G154" s="267">
        <f t="shared" si="17"/>
        <v>2.8999999999999986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424.28571428571433</v>
      </c>
      <c r="AP154" s="276">
        <f t="shared" si="14"/>
        <v>2.8999999999999986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700</v>
      </c>
      <c r="E160" s="266">
        <v>0</v>
      </c>
      <c r="F160" s="267">
        <f>P!AJ162</f>
        <v>0</v>
      </c>
      <c r="G160" s="267">
        <f t="shared" si="17"/>
        <v>0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</v>
      </c>
      <c r="F161" s="267">
        <f>P!AJ163</f>
        <v>0</v>
      </c>
      <c r="G161" s="267">
        <f t="shared" si="17"/>
        <v>0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765.83333333333337</v>
      </c>
      <c r="E168" s="266">
        <v>0</v>
      </c>
      <c r="F168" s="267">
        <f>P!AJ170</f>
        <v>0</v>
      </c>
      <c r="G168" s="267">
        <f t="shared" si="17"/>
        <v>0</v>
      </c>
      <c r="H168" s="300"/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765.83333333333337</v>
      </c>
      <c r="AP168" s="276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0</v>
      </c>
      <c r="G169" s="267">
        <f t="shared" si="17"/>
        <v>0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/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22.398843930635838</v>
      </c>
      <c r="E177" s="266">
        <v>0</v>
      </c>
      <c r="F177" s="267">
        <f>P!AJ179</f>
        <v>0</v>
      </c>
      <c r="G177" s="315">
        <f t="shared" si="17"/>
        <v>0</v>
      </c>
      <c r="H177" s="338"/>
      <c r="I177" s="343">
        <f>P!D179</f>
        <v>0</v>
      </c>
      <c r="J177" s="344">
        <v>6</v>
      </c>
      <c r="K177" s="343">
        <f>P!F179</f>
        <v>0</v>
      </c>
      <c r="L177" s="344">
        <v>3</v>
      </c>
      <c r="M177" s="343">
        <f>P!H179</f>
        <v>0</v>
      </c>
      <c r="N177" s="344">
        <v>2</v>
      </c>
      <c r="O177" s="343">
        <f>P!J179</f>
        <v>0</v>
      </c>
      <c r="P177" s="344">
        <v>5</v>
      </c>
      <c r="Q177" s="343">
        <f>P!L179</f>
        <v>0</v>
      </c>
      <c r="R177" s="344"/>
      <c r="S177" s="343">
        <f>P!N179</f>
        <v>0</v>
      </c>
      <c r="T177" s="344">
        <v>7</v>
      </c>
      <c r="U177" s="343">
        <f>P!P179</f>
        <v>0</v>
      </c>
      <c r="V177" s="344">
        <v>150</v>
      </c>
      <c r="W177" s="343">
        <f>P!R179</f>
        <v>0</v>
      </c>
      <c r="X177" s="344">
        <v>5</v>
      </c>
      <c r="Y177" s="343">
        <f>P!T179</f>
        <v>0</v>
      </c>
      <c r="Z177" s="344">
        <v>10</v>
      </c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0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75.154545454545456</v>
      </c>
      <c r="E178" s="266">
        <v>0</v>
      </c>
      <c r="F178" s="267">
        <f>P!AJ180</f>
        <v>0</v>
      </c>
      <c r="G178" s="315">
        <f t="shared" si="17"/>
        <v>0</v>
      </c>
      <c r="H178" s="338">
        <v>3</v>
      </c>
      <c r="I178" s="343">
        <f>P!D180</f>
        <v>0</v>
      </c>
      <c r="J178" s="344">
        <v>4</v>
      </c>
      <c r="K178" s="343">
        <f>P!F180</f>
        <v>0</v>
      </c>
      <c r="L178" s="344">
        <v>5</v>
      </c>
      <c r="M178" s="343">
        <f>P!H180</f>
        <v>0</v>
      </c>
      <c r="N178" s="344">
        <v>4</v>
      </c>
      <c r="O178" s="343">
        <f>P!J180</f>
        <v>0</v>
      </c>
      <c r="P178" s="344">
        <v>4</v>
      </c>
      <c r="Q178" s="343">
        <f>P!L180</f>
        <v>0</v>
      </c>
      <c r="R178" s="344">
        <v>5</v>
      </c>
      <c r="S178" s="343">
        <f>P!N180</f>
        <v>0</v>
      </c>
      <c r="T178" s="344">
        <v>5</v>
      </c>
      <c r="U178" s="343">
        <f>P!P180</f>
        <v>0</v>
      </c>
      <c r="V178" s="344">
        <v>80</v>
      </c>
      <c r="W178" s="343">
        <f>P!R180</f>
        <v>0</v>
      </c>
      <c r="X178" s="344">
        <v>4</v>
      </c>
      <c r="Y178" s="343">
        <f>P!T180</f>
        <v>0</v>
      </c>
      <c r="Z178" s="344">
        <v>5</v>
      </c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250</v>
      </c>
      <c r="E179" s="266">
        <v>0</v>
      </c>
      <c r="F179" s="267">
        <f>P!AJ181</f>
        <v>0</v>
      </c>
      <c r="G179" s="315">
        <f t="shared" si="17"/>
        <v>0</v>
      </c>
      <c r="H179" s="338">
        <v>0.5</v>
      </c>
      <c r="I179" s="343">
        <f>P!D181</f>
        <v>0</v>
      </c>
      <c r="J179" s="344">
        <v>0.5</v>
      </c>
      <c r="K179" s="343">
        <f>P!F181</f>
        <v>0</v>
      </c>
      <c r="L179" s="344">
        <v>0.5</v>
      </c>
      <c r="M179" s="343">
        <f>P!H181</f>
        <v>0</v>
      </c>
      <c r="N179" s="344">
        <v>0.5</v>
      </c>
      <c r="O179" s="343">
        <f>P!J181</f>
        <v>0</v>
      </c>
      <c r="P179" s="344">
        <v>0.5</v>
      </c>
      <c r="Q179" s="343">
        <f>P!L181</f>
        <v>0</v>
      </c>
      <c r="R179" s="344">
        <v>0.5</v>
      </c>
      <c r="S179" s="343">
        <f>P!N181</f>
        <v>0</v>
      </c>
      <c r="T179" s="344">
        <v>0.5</v>
      </c>
      <c r="U179" s="343">
        <f>P!P181</f>
        <v>0</v>
      </c>
      <c r="V179" s="344">
        <v>20</v>
      </c>
      <c r="W179" s="343">
        <f>P!R181</f>
        <v>0</v>
      </c>
      <c r="X179" s="344">
        <v>0.5</v>
      </c>
      <c r="Y179" s="343">
        <f>P!T181</f>
        <v>0</v>
      </c>
      <c r="Z179" s="344">
        <v>0.5</v>
      </c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0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175.75757575757575</v>
      </c>
      <c r="E180" s="266">
        <v>0</v>
      </c>
      <c r="F180" s="267">
        <f>P!AJ182</f>
        <v>0</v>
      </c>
      <c r="G180" s="315">
        <f t="shared" si="17"/>
        <v>0</v>
      </c>
      <c r="H180" s="338">
        <v>0.5</v>
      </c>
      <c r="I180" s="343">
        <f>P!D182</f>
        <v>0</v>
      </c>
      <c r="J180" s="344">
        <v>0.5</v>
      </c>
      <c r="K180" s="343">
        <f>P!F182</f>
        <v>0</v>
      </c>
      <c r="L180" s="344">
        <v>7</v>
      </c>
      <c r="M180" s="343">
        <f>P!H182</f>
        <v>0</v>
      </c>
      <c r="N180" s="344">
        <v>0.5</v>
      </c>
      <c r="O180" s="343">
        <f>P!J182</f>
        <v>0</v>
      </c>
      <c r="P180" s="344">
        <v>0.3</v>
      </c>
      <c r="Q180" s="343">
        <f>P!L182</f>
        <v>0</v>
      </c>
      <c r="R180" s="344">
        <v>0.5</v>
      </c>
      <c r="S180" s="343">
        <f>P!N182</f>
        <v>0</v>
      </c>
      <c r="T180" s="344">
        <v>0.5</v>
      </c>
      <c r="U180" s="343">
        <f>P!P182</f>
        <v>0</v>
      </c>
      <c r="V180" s="344">
        <v>10</v>
      </c>
      <c r="W180" s="343">
        <f>P!R182</f>
        <v>0</v>
      </c>
      <c r="X180" s="344">
        <v>0.5</v>
      </c>
      <c r="Y180" s="343">
        <f>P!T182</f>
        <v>0</v>
      </c>
      <c r="Z180" s="344">
        <v>0.5</v>
      </c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0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164.4</v>
      </c>
      <c r="E181" s="266">
        <v>0</v>
      </c>
      <c r="F181" s="267">
        <f>P!AJ183</f>
        <v>0</v>
      </c>
      <c r="G181" s="315">
        <f t="shared" si="17"/>
        <v>0</v>
      </c>
      <c r="H181" s="338">
        <v>0.5</v>
      </c>
      <c r="I181" s="343">
        <f>P!D183</f>
        <v>0</v>
      </c>
      <c r="J181" s="344">
        <v>0.5</v>
      </c>
      <c r="K181" s="343">
        <f>P!F183</f>
        <v>0</v>
      </c>
      <c r="L181" s="344">
        <v>1</v>
      </c>
      <c r="M181" s="343">
        <f>P!H183</f>
        <v>0</v>
      </c>
      <c r="N181" s="344">
        <v>0.5</v>
      </c>
      <c r="O181" s="343">
        <f>P!J183</f>
        <v>0</v>
      </c>
      <c r="P181" s="344">
        <v>0.5</v>
      </c>
      <c r="Q181" s="343">
        <f>P!L183</f>
        <v>0</v>
      </c>
      <c r="R181" s="344">
        <v>0.5</v>
      </c>
      <c r="S181" s="343">
        <f>P!N183</f>
        <v>0</v>
      </c>
      <c r="T181" s="344">
        <v>1</v>
      </c>
      <c r="U181" s="343">
        <f>P!P183</f>
        <v>0</v>
      </c>
      <c r="V181" s="344">
        <v>20</v>
      </c>
      <c r="W181" s="343">
        <f>P!R183</f>
        <v>0</v>
      </c>
      <c r="X181" s="344">
        <v>0.5</v>
      </c>
      <c r="Y181" s="343">
        <f>P!T183</f>
        <v>0</v>
      </c>
      <c r="Z181" s="344">
        <v>0.5</v>
      </c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0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6.1335078534031418</v>
      </c>
      <c r="E182" s="266">
        <v>0</v>
      </c>
      <c r="F182" s="267">
        <f>P!AJ184</f>
        <v>0</v>
      </c>
      <c r="G182" s="315">
        <f t="shared" si="17"/>
        <v>0</v>
      </c>
      <c r="H182" s="338">
        <v>8</v>
      </c>
      <c r="I182" s="343">
        <f>P!D184</f>
        <v>0</v>
      </c>
      <c r="J182" s="344">
        <v>8</v>
      </c>
      <c r="K182" s="343">
        <f>P!F184</f>
        <v>0</v>
      </c>
      <c r="L182" s="344">
        <v>16</v>
      </c>
      <c r="M182" s="343">
        <f>P!H184</f>
        <v>0</v>
      </c>
      <c r="N182" s="344">
        <v>10</v>
      </c>
      <c r="O182" s="343">
        <f>P!J184</f>
        <v>0</v>
      </c>
      <c r="P182" s="344">
        <v>10</v>
      </c>
      <c r="Q182" s="343">
        <f>P!L184</f>
        <v>0</v>
      </c>
      <c r="R182" s="344">
        <v>15</v>
      </c>
      <c r="S182" s="343">
        <f>P!N184</f>
        <v>0</v>
      </c>
      <c r="T182" s="344">
        <v>15</v>
      </c>
      <c r="U182" s="343">
        <f>P!P184</f>
        <v>0</v>
      </c>
      <c r="V182" s="344">
        <v>300</v>
      </c>
      <c r="W182" s="343">
        <f>P!R184</f>
        <v>0</v>
      </c>
      <c r="X182" s="344">
        <v>12</v>
      </c>
      <c r="Y182" s="343">
        <f>P!T184</f>
        <v>0</v>
      </c>
      <c r="Z182" s="344">
        <v>15</v>
      </c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0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62.96</v>
      </c>
      <c r="E183" s="266">
        <v>0</v>
      </c>
      <c r="F183" s="267">
        <f>P!AJ185</f>
        <v>0</v>
      </c>
      <c r="G183" s="315">
        <f t="shared" si="17"/>
        <v>0</v>
      </c>
      <c r="H183" s="338">
        <v>2</v>
      </c>
      <c r="I183" s="343">
        <f>P!D185</f>
        <v>0</v>
      </c>
      <c r="J183" s="344">
        <v>2</v>
      </c>
      <c r="K183" s="343">
        <f>P!F185</f>
        <v>0</v>
      </c>
      <c r="L183" s="344">
        <v>3</v>
      </c>
      <c r="M183" s="343">
        <f>P!H185</f>
        <v>0</v>
      </c>
      <c r="N183" s="344">
        <v>2</v>
      </c>
      <c r="O183" s="343">
        <f>P!J185</f>
        <v>0</v>
      </c>
      <c r="P183" s="344">
        <v>2</v>
      </c>
      <c r="Q183" s="343">
        <f>P!L185</f>
        <v>0</v>
      </c>
      <c r="R183" s="344">
        <v>3</v>
      </c>
      <c r="S183" s="343">
        <f>P!N185</f>
        <v>0</v>
      </c>
      <c r="T183" s="344">
        <v>4</v>
      </c>
      <c r="U183" s="343">
        <f>P!P185</f>
        <v>0</v>
      </c>
      <c r="V183" s="344">
        <v>50</v>
      </c>
      <c r="W183" s="343">
        <f>P!R185</f>
        <v>0</v>
      </c>
      <c r="X183" s="344">
        <v>2</v>
      </c>
      <c r="Y183" s="343">
        <f>P!T185</f>
        <v>0</v>
      </c>
      <c r="Z183" s="344">
        <v>3</v>
      </c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0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84.8</v>
      </c>
      <c r="E184" s="266">
        <v>0</v>
      </c>
      <c r="F184" s="267">
        <f>P!AJ186</f>
        <v>0</v>
      </c>
      <c r="G184" s="315">
        <f t="shared" si="17"/>
        <v>0</v>
      </c>
      <c r="H184" s="338">
        <v>1</v>
      </c>
      <c r="I184" s="343">
        <f>P!D186</f>
        <v>0</v>
      </c>
      <c r="J184" s="344">
        <v>1</v>
      </c>
      <c r="K184" s="343">
        <f>P!F186</f>
        <v>0</v>
      </c>
      <c r="L184" s="344">
        <v>1</v>
      </c>
      <c r="M184" s="343">
        <f>P!H186</f>
        <v>0</v>
      </c>
      <c r="N184" s="344">
        <v>1</v>
      </c>
      <c r="O184" s="343">
        <f>P!J186</f>
        <v>0</v>
      </c>
      <c r="P184" s="344">
        <v>1</v>
      </c>
      <c r="Q184" s="343">
        <f>P!L186</f>
        <v>0</v>
      </c>
      <c r="R184" s="344">
        <v>1</v>
      </c>
      <c r="S184" s="343">
        <f>P!N186</f>
        <v>0</v>
      </c>
      <c r="T184" s="344">
        <v>1</v>
      </c>
      <c r="U184" s="343">
        <f>P!P186</f>
        <v>0</v>
      </c>
      <c r="V184" s="344">
        <v>15</v>
      </c>
      <c r="W184" s="343">
        <f>P!R186</f>
        <v>0</v>
      </c>
      <c r="X184" s="344">
        <v>1</v>
      </c>
      <c r="Y184" s="343">
        <f>P!T186</f>
        <v>0</v>
      </c>
      <c r="Z184" s="344">
        <v>1</v>
      </c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0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70</v>
      </c>
      <c r="E185" s="266">
        <v>0</v>
      </c>
      <c r="F185" s="267">
        <f>P!AJ187</f>
        <v>0</v>
      </c>
      <c r="G185" s="315">
        <f t="shared" si="17"/>
        <v>0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0</v>
      </c>
      <c r="R185" s="344"/>
      <c r="S185" s="343">
        <f>P!N187</f>
        <v>0</v>
      </c>
      <c r="T185" s="344"/>
      <c r="U185" s="343">
        <f>P!P187</f>
        <v>0</v>
      </c>
      <c r="V185" s="344">
        <v>3</v>
      </c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0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135.60606060606059</v>
      </c>
      <c r="E186" s="266">
        <v>0</v>
      </c>
      <c r="F186" s="267">
        <f>P!AJ188</f>
        <v>0</v>
      </c>
      <c r="G186" s="315">
        <f t="shared" si="17"/>
        <v>0</v>
      </c>
      <c r="H186" s="338">
        <v>3</v>
      </c>
      <c r="I186" s="343">
        <f>P!D188</f>
        <v>0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0</v>
      </c>
      <c r="T186" s="344"/>
      <c r="U186" s="343">
        <f>P!P188</f>
        <v>0</v>
      </c>
      <c r="V186" s="344">
        <v>20</v>
      </c>
      <c r="W186" s="343">
        <f>P!R188</f>
        <v>0</v>
      </c>
      <c r="X186" s="344">
        <v>3</v>
      </c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0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57.5</v>
      </c>
      <c r="E187" s="266">
        <v>0</v>
      </c>
      <c r="F187" s="267">
        <f>P!AJ189</f>
        <v>0</v>
      </c>
      <c r="G187" s="315">
        <f t="shared" si="17"/>
        <v>0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0</v>
      </c>
      <c r="N187" s="344"/>
      <c r="O187" s="343">
        <f>P!J189</f>
        <v>0</v>
      </c>
      <c r="P187" s="344">
        <v>7</v>
      </c>
      <c r="Q187" s="343">
        <f>P!L189</f>
        <v>0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>
        <v>12</v>
      </c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0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</v>
      </c>
      <c r="E188" s="266">
        <v>0</v>
      </c>
      <c r="F188" s="267">
        <f>P!AJ190</f>
        <v>0</v>
      </c>
      <c r="G188" s="315">
        <f t="shared" si="17"/>
        <v>0</v>
      </c>
      <c r="H188" s="338">
        <v>32</v>
      </c>
      <c r="I188" s="343">
        <f>P!D190</f>
        <v>0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0</v>
      </c>
      <c r="P188" s="344"/>
      <c r="Q188" s="343">
        <f>P!L190</f>
        <v>0</v>
      </c>
      <c r="R188" s="344">
        <v>50</v>
      </c>
      <c r="S188" s="343">
        <f>P!N190</f>
        <v>0</v>
      </c>
      <c r="T188" s="344"/>
      <c r="U188" s="343">
        <f>P!P190</f>
        <v>0</v>
      </c>
      <c r="V188" s="344">
        <v>30</v>
      </c>
      <c r="W188" s="343">
        <f>P!R190</f>
        <v>0</v>
      </c>
      <c r="X188" s="344">
        <v>25</v>
      </c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0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10</v>
      </c>
      <c r="E190" s="266">
        <v>0</v>
      </c>
      <c r="F190" s="267">
        <f>P!AJ192</f>
        <v>0</v>
      </c>
      <c r="G190" s="315">
        <f t="shared" si="17"/>
        <v>0</v>
      </c>
      <c r="H190" s="338">
        <v>10</v>
      </c>
      <c r="I190" s="343">
        <f>P!D192</f>
        <v>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41.666666666666664</v>
      </c>
      <c r="E193" s="266">
        <v>0</v>
      </c>
      <c r="F193" s="267">
        <f>P!AJ195</f>
        <v>0</v>
      </c>
      <c r="G193" s="315">
        <f t="shared" si="17"/>
        <v>0</v>
      </c>
      <c r="H193" s="338">
        <v>8</v>
      </c>
      <c r="I193" s="343">
        <f>P!D195</f>
        <v>0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0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>
        <v>8</v>
      </c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0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26.666666666666668</v>
      </c>
      <c r="E194" s="266">
        <v>0</v>
      </c>
      <c r="F194" s="267">
        <f>P!AJ196</f>
        <v>0</v>
      </c>
      <c r="G194" s="315">
        <f t="shared" si="17"/>
        <v>0</v>
      </c>
      <c r="H194" s="338"/>
      <c r="I194" s="343">
        <f>P!D196</f>
        <v>0</v>
      </c>
      <c r="J194" s="344"/>
      <c r="K194" s="343">
        <f>P!F196</f>
        <v>0</v>
      </c>
      <c r="L194" s="344"/>
      <c r="M194" s="343">
        <f>P!H196</f>
        <v>0</v>
      </c>
      <c r="N194" s="344">
        <v>2</v>
      </c>
      <c r="O194" s="343">
        <f>P!J196</f>
        <v>0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0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24.210526315789473</v>
      </c>
      <c r="E195" s="266">
        <v>0</v>
      </c>
      <c r="F195" s="267">
        <f>P!AJ197</f>
        <v>0</v>
      </c>
      <c r="G195" s="315">
        <f t="shared" si="17"/>
        <v>0</v>
      </c>
      <c r="H195" s="338"/>
      <c r="I195" s="343">
        <f>P!D197</f>
        <v>0</v>
      </c>
      <c r="J195" s="344">
        <v>5</v>
      </c>
      <c r="K195" s="343">
        <f>P!F197</f>
        <v>0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0</v>
      </c>
      <c r="T195" s="344">
        <v>6</v>
      </c>
      <c r="U195" s="343">
        <f>P!P197</f>
        <v>0</v>
      </c>
      <c r="V195" s="344"/>
      <c r="W195" s="343">
        <f>P!R197</f>
        <v>0</v>
      </c>
      <c r="X195" s="344">
        <v>5</v>
      </c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0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30</v>
      </c>
      <c r="E196" s="266">
        <v>0</v>
      </c>
      <c r="F196" s="267">
        <f>P!AJ198</f>
        <v>0</v>
      </c>
      <c r="G196" s="315">
        <f t="shared" si="17"/>
        <v>0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0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0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147.27272727272728</v>
      </c>
      <c r="E197" s="266">
        <v>0</v>
      </c>
      <c r="F197" s="267">
        <f>P!AJ199</f>
        <v>0</v>
      </c>
      <c r="G197" s="315">
        <f t="shared" ref="G197:G252" si="21">E197+F197</f>
        <v>0</v>
      </c>
      <c r="H197" s="338">
        <v>0.5</v>
      </c>
      <c r="I197" s="343">
        <f>P!D199</f>
        <v>0</v>
      </c>
      <c r="J197" s="344">
        <v>1</v>
      </c>
      <c r="K197" s="343">
        <f>P!F199</f>
        <v>0</v>
      </c>
      <c r="L197" s="344">
        <v>1</v>
      </c>
      <c r="M197" s="343">
        <f>P!H199</f>
        <v>0</v>
      </c>
      <c r="N197" s="344">
        <v>1</v>
      </c>
      <c r="O197" s="343">
        <f>P!J199</f>
        <v>0</v>
      </c>
      <c r="P197" s="344">
        <v>0.5</v>
      </c>
      <c r="Q197" s="343">
        <f>P!L199</f>
        <v>0</v>
      </c>
      <c r="R197" s="344">
        <v>1</v>
      </c>
      <c r="S197" s="343">
        <f>P!N199</f>
        <v>0</v>
      </c>
      <c r="T197" s="344">
        <v>1</v>
      </c>
      <c r="U197" s="343">
        <f>P!P199</f>
        <v>0</v>
      </c>
      <c r="V197" s="344">
        <v>2</v>
      </c>
      <c r="W197" s="343">
        <f>P!R199</f>
        <v>0</v>
      </c>
      <c r="X197" s="344">
        <v>0.5</v>
      </c>
      <c r="Y197" s="343">
        <f>P!T199</f>
        <v>0</v>
      </c>
      <c r="Z197" s="344">
        <v>1</v>
      </c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0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73.611111111111114</v>
      </c>
      <c r="E198" s="266">
        <v>0</v>
      </c>
      <c r="F198" s="267">
        <f>P!AJ200</f>
        <v>0</v>
      </c>
      <c r="G198" s="315">
        <f t="shared" si="21"/>
        <v>0</v>
      </c>
      <c r="H198" s="338">
        <v>0.5</v>
      </c>
      <c r="I198" s="343">
        <f>P!D200</f>
        <v>0</v>
      </c>
      <c r="J198" s="344">
        <v>0.5</v>
      </c>
      <c r="K198" s="343">
        <f>P!F200</f>
        <v>0</v>
      </c>
      <c r="L198" s="344">
        <v>0.5</v>
      </c>
      <c r="M198" s="343">
        <f>P!H200</f>
        <v>0</v>
      </c>
      <c r="N198" s="344">
        <v>0.5</v>
      </c>
      <c r="O198" s="343">
        <f>P!J200</f>
        <v>0</v>
      </c>
      <c r="P198" s="344">
        <v>0.5</v>
      </c>
      <c r="Q198" s="343">
        <f>P!L200</f>
        <v>0</v>
      </c>
      <c r="R198" s="344">
        <v>0.5</v>
      </c>
      <c r="S198" s="343">
        <f>P!N200</f>
        <v>0</v>
      </c>
      <c r="T198" s="344">
        <v>0.5</v>
      </c>
      <c r="U198" s="343">
        <f>P!P200</f>
        <v>0</v>
      </c>
      <c r="V198" s="344">
        <v>6</v>
      </c>
      <c r="W198" s="343">
        <f>P!R200</f>
        <v>0</v>
      </c>
      <c r="X198" s="344">
        <v>0.5</v>
      </c>
      <c r="Y198" s="343">
        <f>P!T200</f>
        <v>0</v>
      </c>
      <c r="Z198" s="344">
        <v>0.5</v>
      </c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0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250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>
        <v>3</v>
      </c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43.333333333333336</v>
      </c>
      <c r="E203" s="266">
        <v>0</v>
      </c>
      <c r="F203" s="267">
        <f>P!AJ205</f>
        <v>0</v>
      </c>
      <c r="G203" s="315">
        <f t="shared" si="21"/>
        <v>0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0</v>
      </c>
      <c r="N203" s="344"/>
      <c r="O203" s="343">
        <f>P!J205</f>
        <v>0</v>
      </c>
      <c r="P203" s="344">
        <v>3</v>
      </c>
      <c r="Q203" s="343">
        <f>P!L205</f>
        <v>0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>
        <v>3</v>
      </c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0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51.666666666666664</v>
      </c>
      <c r="E206" s="266">
        <v>0</v>
      </c>
      <c r="F206" s="267">
        <f>P!AJ208</f>
        <v>0</v>
      </c>
      <c r="G206" s="315">
        <f t="shared" si="21"/>
        <v>0</v>
      </c>
      <c r="H206" s="338"/>
      <c r="I206" s="343">
        <f>P!D208</f>
        <v>0</v>
      </c>
      <c r="J206" s="344"/>
      <c r="K206" s="343">
        <f>P!F208</f>
        <v>0</v>
      </c>
      <c r="L206" s="344"/>
      <c r="M206" s="343">
        <f>P!H208</f>
        <v>0</v>
      </c>
      <c r="N206" s="344">
        <v>2</v>
      </c>
      <c r="O206" s="343">
        <f>P!J208</f>
        <v>0</v>
      </c>
      <c r="P206" s="344"/>
      <c r="Q206" s="343">
        <f>P!L208</f>
        <v>0</v>
      </c>
      <c r="R206" s="344"/>
      <c r="S206" s="343">
        <f>P!N208</f>
        <v>0</v>
      </c>
      <c r="T206" s="344">
        <v>5</v>
      </c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0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80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>
        <v>7</v>
      </c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50.333333333333336</v>
      </c>
      <c r="E211" s="266">
        <v>0</v>
      </c>
      <c r="F211" s="267">
        <f>P!AJ213</f>
        <v>0</v>
      </c>
      <c r="G211" s="315">
        <f t="shared" si="21"/>
        <v>0</v>
      </c>
      <c r="H211" s="338"/>
      <c r="I211" s="343">
        <f>P!D213</f>
        <v>0</v>
      </c>
      <c r="J211" s="344">
        <v>5</v>
      </c>
      <c r="K211" s="343">
        <f>P!F213</f>
        <v>0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0</v>
      </c>
      <c r="T211" s="344"/>
      <c r="U211" s="343">
        <f>P!P213</f>
        <v>0</v>
      </c>
      <c r="V211" s="344"/>
      <c r="W211" s="343">
        <f>P!R213</f>
        <v>0</v>
      </c>
      <c r="X211" s="344">
        <v>5</v>
      </c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0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75.48571428571428</v>
      </c>
      <c r="E214" s="266">
        <v>0</v>
      </c>
      <c r="F214" s="267">
        <f>P!AJ216</f>
        <v>0</v>
      </c>
      <c r="G214" s="267">
        <f t="shared" si="21"/>
        <v>0</v>
      </c>
      <c r="H214" s="300"/>
      <c r="I214" s="332"/>
      <c r="J214" s="331"/>
      <c r="K214" s="332"/>
      <c r="L214" s="331"/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75.48571428571428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/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680</v>
      </c>
      <c r="E229" s="266">
        <v>0</v>
      </c>
      <c r="F229" s="267">
        <f>P!AJ231</f>
        <v>0</v>
      </c>
      <c r="G229" s="267">
        <f t="shared" si="21"/>
        <v>0</v>
      </c>
      <c r="H229" s="338">
        <v>35</v>
      </c>
      <c r="I229" s="343">
        <f>P!D231</f>
        <v>0</v>
      </c>
      <c r="J229" s="344"/>
      <c r="K229" s="343">
        <f>P!F231</f>
        <v>0</v>
      </c>
      <c r="L229" s="344">
        <v>72</v>
      </c>
      <c r="M229" s="343">
        <f>P!H231</f>
        <v>0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>
        <v>3.2</v>
      </c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0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922.66003904907484</v>
      </c>
      <c r="E230" s="266">
        <v>42.449999999999989</v>
      </c>
      <c r="F230" s="267">
        <f>P!AJ232</f>
        <v>0</v>
      </c>
      <c r="G230" s="267">
        <f>E230+F230</f>
        <v>42.449999999999989</v>
      </c>
      <c r="H230" s="300"/>
      <c r="I230" s="332"/>
      <c r="J230" s="331"/>
      <c r="K230" s="332"/>
      <c r="L230" s="331"/>
      <c r="M230" s="332"/>
      <c r="N230" s="331"/>
      <c r="O230" s="332"/>
      <c r="P230" s="331"/>
      <c r="Q230" s="332"/>
      <c r="R230" s="331"/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922.66003904907484</v>
      </c>
      <c r="AP230" s="342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1.4000037807406636</v>
      </c>
      <c r="E231" s="266">
        <v>3970</v>
      </c>
      <c r="F231" s="267">
        <f>P!AJ233</f>
        <v>0</v>
      </c>
      <c r="G231" s="267">
        <f>E231+F231</f>
        <v>3970</v>
      </c>
      <c r="H231" s="300"/>
      <c r="I231" s="332"/>
      <c r="J231" s="331"/>
      <c r="K231" s="332"/>
      <c r="L231" s="331"/>
      <c r="M231" s="332"/>
      <c r="N231" s="331"/>
      <c r="O231" s="332"/>
      <c r="P231" s="331"/>
      <c r="Q231" s="332"/>
      <c r="R231" s="331"/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1.4000037807406636</v>
      </c>
      <c r="AP231" s="276">
        <f t="shared" si="18"/>
        <v>3970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26.405321721388994</v>
      </c>
      <c r="E232" s="266">
        <v>0</v>
      </c>
      <c r="F232" s="267">
        <f>P!AJ234</f>
        <v>0</v>
      </c>
      <c r="G232" s="267">
        <f t="shared" si="21"/>
        <v>0</v>
      </c>
      <c r="H232" s="300"/>
      <c r="I232" s="332"/>
      <c r="J232" s="331"/>
      <c r="K232" s="332"/>
      <c r="L232" s="331"/>
      <c r="M232" s="332"/>
      <c r="N232" s="331"/>
      <c r="O232" s="332"/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26.405321721388994</v>
      </c>
      <c r="AP232" s="276">
        <f t="shared" si="18"/>
        <v>0</v>
      </c>
      <c r="AQ232" s="87" t="str">
        <f t="shared" si="20"/>
        <v>০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380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280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280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9.4471544715447155</v>
      </c>
      <c r="E243" s="266">
        <v>0</v>
      </c>
      <c r="F243" s="267">
        <f>P!AJ245</f>
        <v>0</v>
      </c>
      <c r="G243" s="320">
        <f t="shared" si="21"/>
        <v>0</v>
      </c>
      <c r="H243" s="319"/>
      <c r="I243" s="343">
        <f>P!D245</f>
        <v>0</v>
      </c>
      <c r="J243" s="344"/>
      <c r="K243" s="343">
        <f>P!F245</f>
        <v>0</v>
      </c>
      <c r="L243" s="344"/>
      <c r="M243" s="343">
        <f>P!H245</f>
        <v>0</v>
      </c>
      <c r="N243" s="344"/>
      <c r="O243" s="343">
        <f>P!J245</f>
        <v>0</v>
      </c>
      <c r="P243" s="344"/>
      <c r="Q243" s="343">
        <f>P!L245</f>
        <v>0</v>
      </c>
      <c r="R243" s="344"/>
      <c r="S243" s="343">
        <f>P!N245</f>
        <v>0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0</v>
      </c>
      <c r="AO243" s="349">
        <f>P!AK245</f>
        <v>9.4471544715447155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6.75</v>
      </c>
      <c r="F245" s="267">
        <f>P!AJ247</f>
        <v>0</v>
      </c>
      <c r="G245" s="267">
        <f t="shared" si="21"/>
        <v>6.75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0</v>
      </c>
      <c r="G247" s="325">
        <f t="shared" si="21"/>
        <v>0</v>
      </c>
      <c r="H247" s="319"/>
      <c r="I247" s="343">
        <f>P!D249</f>
        <v>0</v>
      </c>
      <c r="J247" s="344"/>
      <c r="K247" s="343">
        <f>P!F249</f>
        <v>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0</v>
      </c>
      <c r="G248" s="315">
        <f t="shared" si="21"/>
        <v>0</v>
      </c>
      <c r="H248" s="338"/>
      <c r="I248" s="343">
        <f>P!D250</f>
        <v>0</v>
      </c>
      <c r="J248" s="344"/>
      <c r="K248" s="343">
        <f>P!F250</f>
        <v>0</v>
      </c>
      <c r="L248" s="344"/>
      <c r="M248" s="343">
        <f>P!H250</f>
        <v>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0</v>
      </c>
      <c r="G250" s="315">
        <f t="shared" si="21"/>
        <v>0</v>
      </c>
      <c r="H250" s="338"/>
      <c r="I250" s="343">
        <f>P!D252</f>
        <v>0</v>
      </c>
      <c r="J250" s="344"/>
      <c r="K250" s="343">
        <f>P!F252</f>
        <v>0</v>
      </c>
      <c r="L250" s="344"/>
      <c r="M250" s="343">
        <f>P!H252</f>
        <v>0</v>
      </c>
      <c r="N250" s="344"/>
      <c r="O250" s="343">
        <f>P!J252</f>
        <v>0</v>
      </c>
      <c r="P250" s="344"/>
      <c r="Q250" s="343">
        <f>P!L252</f>
        <v>0</v>
      </c>
      <c r="R250" s="344"/>
      <c r="S250" s="343">
        <f>P!N252</f>
        <v>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0</v>
      </c>
      <c r="G251" s="315">
        <f t="shared" si="21"/>
        <v>0</v>
      </c>
      <c r="H251" s="338"/>
      <c r="I251" s="343">
        <f>P!D253</f>
        <v>0</v>
      </c>
      <c r="J251" s="344"/>
      <c r="K251" s="343">
        <f>P!F253</f>
        <v>0</v>
      </c>
      <c r="L251" s="344"/>
      <c r="M251" s="343">
        <f>P!H253</f>
        <v>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0</v>
      </c>
      <c r="G252" s="315">
        <f t="shared" si="21"/>
        <v>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0</v>
      </c>
      <c r="P252" s="344"/>
      <c r="Q252" s="343">
        <f>P!L254</f>
        <v>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207" activePane="bottomRight" state="frozen"/>
      <selection pane="topRight" activeCell="L1" sqref="L1"/>
      <selection pane="bottomLeft" activeCell="A3" sqref="A3"/>
      <selection pane="bottomRight" activeCell="B104" sqref="B104:C104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11" t="s">
        <v>494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45880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45881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45882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45883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45884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45885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45886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45887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45888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45889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45890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45891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45892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45893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45894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45895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45880</v>
      </c>
    </row>
    <row r="2" spans="1:8" ht="27.75" customHeight="1">
      <c r="A2" s="513" t="s">
        <v>458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0</v>
      </c>
      <c r="B4" s="382"/>
      <c r="C4" s="190"/>
      <c r="D4" s="151">
        <f>C4</f>
        <v>0</v>
      </c>
      <c r="E4" s="153">
        <f>SUM($D$3:D4)</f>
        <v>0</v>
      </c>
      <c r="F4" s="154">
        <f>A4</f>
        <v>0</v>
      </c>
    </row>
    <row r="5" spans="1:8">
      <c r="A5" s="174">
        <f>SUBTOTAL(103,B$4:B5)</f>
        <v>0</v>
      </c>
      <c r="B5" s="382"/>
      <c r="C5" s="190"/>
      <c r="D5" s="151">
        <f t="shared" ref="D5:D48" si="0">C5</f>
        <v>0</v>
      </c>
      <c r="E5" s="153">
        <f>SUM($D$3:D5)</f>
        <v>0</v>
      </c>
      <c r="F5" s="154">
        <f t="shared" ref="F5:F48" si="1">A5</f>
        <v>0</v>
      </c>
    </row>
    <row r="6" spans="1:8">
      <c r="A6" s="174">
        <f>SUBTOTAL(103,B$4:B6)</f>
        <v>0</v>
      </c>
      <c r="B6" s="382"/>
      <c r="C6" s="190"/>
      <c r="D6" s="151">
        <f t="shared" si="0"/>
        <v>0</v>
      </c>
      <c r="E6" s="153">
        <f>SUM($D$3:D6)</f>
        <v>0</v>
      </c>
      <c r="F6" s="154">
        <f t="shared" si="1"/>
        <v>0</v>
      </c>
    </row>
    <row r="7" spans="1:8">
      <c r="A7" s="174">
        <f>SUBTOTAL(103,B$4:B7)</f>
        <v>0</v>
      </c>
      <c r="B7" s="382"/>
      <c r="C7" s="190"/>
      <c r="D7" s="151">
        <f t="shared" si="0"/>
        <v>0</v>
      </c>
      <c r="E7" s="153">
        <f>SUM($D$3:D7)</f>
        <v>0</v>
      </c>
      <c r="F7" s="154">
        <f t="shared" si="1"/>
        <v>0</v>
      </c>
    </row>
    <row r="8" spans="1:8">
      <c r="A8" s="174">
        <f>SUBTOTAL(103,B$4:B8)</f>
        <v>0</v>
      </c>
      <c r="B8" s="382"/>
      <c r="C8" s="190"/>
      <c r="D8" s="151">
        <f t="shared" si="0"/>
        <v>0</v>
      </c>
      <c r="E8" s="153">
        <f>SUM($D$3:D8)</f>
        <v>0</v>
      </c>
      <c r="F8" s="154">
        <f t="shared" si="1"/>
        <v>0</v>
      </c>
    </row>
    <row r="9" spans="1:8">
      <c r="A9" s="174">
        <f>SUBTOTAL(103,B$4:B9)</f>
        <v>0</v>
      </c>
      <c r="B9" s="382"/>
      <c r="C9" s="190"/>
      <c r="D9" s="151">
        <f t="shared" si="0"/>
        <v>0</v>
      </c>
      <c r="E9" s="153">
        <f>SUM($D$3:D9)</f>
        <v>0</v>
      </c>
      <c r="F9" s="154">
        <f t="shared" si="1"/>
        <v>0</v>
      </c>
    </row>
    <row r="10" spans="1:8">
      <c r="A10" s="174">
        <f>SUBTOTAL(103,B$4:B10)</f>
        <v>0</v>
      </c>
      <c r="B10" s="382"/>
      <c r="C10" s="190"/>
      <c r="D10" s="151">
        <f t="shared" si="0"/>
        <v>0</v>
      </c>
      <c r="E10" s="153">
        <f>SUM($D$3:D10)</f>
        <v>0</v>
      </c>
      <c r="F10" s="154">
        <f t="shared" si="1"/>
        <v>0</v>
      </c>
    </row>
    <row r="11" spans="1:8">
      <c r="A11" s="174">
        <f>SUBTOTAL(103,B$4:B11)</f>
        <v>0</v>
      </c>
      <c r="B11" s="382"/>
      <c r="C11" s="190"/>
      <c r="D11" s="151">
        <f t="shared" si="0"/>
        <v>0</v>
      </c>
      <c r="E11" s="153">
        <f>SUM($D$3:D11)</f>
        <v>0</v>
      </c>
      <c r="F11" s="154">
        <f t="shared" si="1"/>
        <v>0</v>
      </c>
    </row>
    <row r="12" spans="1:8">
      <c r="A12" s="174">
        <f>SUBTOTAL(103,B$4:B12)</f>
        <v>0</v>
      </c>
      <c r="B12" s="147"/>
      <c r="C12" s="190"/>
      <c r="D12" s="151">
        <f t="shared" si="0"/>
        <v>0</v>
      </c>
      <c r="E12" s="153">
        <f>SUM($D$3:D12)</f>
        <v>0</v>
      </c>
      <c r="F12" s="154">
        <f t="shared" si="1"/>
        <v>0</v>
      </c>
    </row>
    <row r="13" spans="1:8">
      <c r="A13" s="174">
        <f>SUBTOTAL(103,B$4:B13)</f>
        <v>0</v>
      </c>
      <c r="B13" s="147"/>
      <c r="C13" s="190"/>
      <c r="D13" s="151">
        <f t="shared" si="0"/>
        <v>0</v>
      </c>
      <c r="E13" s="153">
        <f>SUM($D$3:D13)</f>
        <v>0</v>
      </c>
      <c r="F13" s="154">
        <f t="shared" si="1"/>
        <v>0</v>
      </c>
    </row>
    <row r="14" spans="1:8">
      <c r="A14" s="174">
        <f>SUBTOTAL(103,B$4:B14)</f>
        <v>0</v>
      </c>
      <c r="B14" s="147"/>
      <c r="C14" s="190"/>
      <c r="D14" s="151">
        <f t="shared" si="0"/>
        <v>0</v>
      </c>
      <c r="E14" s="153">
        <f>SUM($D$3:D14)</f>
        <v>0</v>
      </c>
      <c r="F14" s="154">
        <f t="shared" si="1"/>
        <v>0</v>
      </c>
    </row>
    <row r="15" spans="1:8">
      <c r="A15" s="174">
        <f>SUBTOTAL(103,B$4:B15)</f>
        <v>0</v>
      </c>
      <c r="B15" s="191"/>
      <c r="C15" s="157"/>
      <c r="D15" s="151">
        <f t="shared" si="0"/>
        <v>0</v>
      </c>
      <c r="E15" s="153">
        <f>SUM($D$3:D15)</f>
        <v>0</v>
      </c>
      <c r="F15" s="154">
        <f t="shared" si="1"/>
        <v>0</v>
      </c>
    </row>
    <row r="16" spans="1:8">
      <c r="A16" s="174">
        <f>SUBTOTAL(103,B$4:B16)</f>
        <v>0</v>
      </c>
      <c r="B16" s="147"/>
      <c r="C16" s="190"/>
      <c r="D16" s="151">
        <f t="shared" si="0"/>
        <v>0</v>
      </c>
      <c r="E16" s="153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91"/>
      <c r="C17" s="190"/>
      <c r="D17" s="151">
        <f t="shared" si="0"/>
        <v>0</v>
      </c>
      <c r="E17" s="153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53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53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53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306"/>
      <c r="C21" s="190"/>
      <c r="D21" s="151">
        <f t="shared" si="0"/>
        <v>0</v>
      </c>
      <c r="E21" s="153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306"/>
      <c r="C22" s="190"/>
      <c r="D22" s="151">
        <f t="shared" si="0"/>
        <v>0</v>
      </c>
      <c r="E22" s="153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06"/>
      <c r="C23" s="190"/>
      <c r="D23" s="151">
        <f t="shared" si="0"/>
        <v>0</v>
      </c>
      <c r="E23" s="153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06"/>
      <c r="C24" s="190"/>
      <c r="D24" s="151">
        <f t="shared" si="0"/>
        <v>0</v>
      </c>
      <c r="E24" s="153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06"/>
      <c r="C25" s="190"/>
      <c r="D25" s="151">
        <f t="shared" si="0"/>
        <v>0</v>
      </c>
      <c r="E25" s="153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06"/>
      <c r="C26" s="190"/>
      <c r="D26" s="151">
        <f t="shared" si="0"/>
        <v>0</v>
      </c>
      <c r="E26" s="153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06"/>
      <c r="C27" s="190"/>
      <c r="D27" s="151">
        <f t="shared" si="0"/>
        <v>0</v>
      </c>
      <c r="E27" s="153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06"/>
      <c r="C28" s="190"/>
      <c r="D28" s="151">
        <f t="shared" si="0"/>
        <v>0</v>
      </c>
      <c r="E28" s="153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06"/>
      <c r="C29" s="190"/>
      <c r="D29" s="151">
        <f t="shared" si="0"/>
        <v>0</v>
      </c>
      <c r="E29" s="153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06"/>
      <c r="C30" s="190"/>
      <c r="D30" s="151">
        <f t="shared" si="0"/>
        <v>0</v>
      </c>
      <c r="E30" s="153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06"/>
      <c r="C31" s="190"/>
      <c r="D31" s="151">
        <f t="shared" si="0"/>
        <v>0</v>
      </c>
      <c r="E31" s="153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53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53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53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53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53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53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06"/>
      <c r="C38" s="190"/>
      <c r="D38" s="151">
        <f t="shared" si="0"/>
        <v>0</v>
      </c>
      <c r="E38" s="153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06"/>
      <c r="C39" s="190"/>
      <c r="D39" s="151">
        <f t="shared" si="0"/>
        <v>0</v>
      </c>
      <c r="E39" s="153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53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53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53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53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53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53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53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53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147"/>
      <c r="C48" s="190"/>
      <c r="D48" s="151">
        <f t="shared" si="0"/>
        <v>0</v>
      </c>
      <c r="E48" s="153">
        <f>SUM($D$3:D48)</f>
        <v>0</v>
      </c>
      <c r="F48" s="154">
        <f t="shared" si="1"/>
        <v>0</v>
      </c>
    </row>
    <row r="49" spans="1:5">
      <c r="A49" s="155"/>
      <c r="B49" s="156" t="s">
        <v>243</v>
      </c>
      <c r="C49" s="157">
        <f>SUM(C4:C48)</f>
        <v>0</v>
      </c>
      <c r="D49" s="158"/>
      <c r="E49" s="159"/>
    </row>
    <row r="50" spans="1:5">
      <c r="A50" s="516" t="s">
        <v>470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2025-08-18T04:43:15Z</cp:lastPrinted>
  <dcterms:created xsi:type="dcterms:W3CDTF">2024-07-22T13:09:54Z</dcterms:created>
  <dcterms:modified xsi:type="dcterms:W3CDTF">2025-08-19T05:13:24Z</dcterms:modified>
</cp:coreProperties>
</file>