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8CBC3CDB-6546-477F-8C9E-2953BAEFD6A2}" xr6:coauthVersionLast="43" xr6:coauthVersionMax="43" xr10:uidLastSave="{00000000-0000-0000-0000-000000000000}"/>
  <bookViews>
    <workbookView xWindow="-120" yWindow="-120" windowWidth="20730" windowHeight="11310" tabRatio="909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4" i="15" l="1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<sst xmlns="http://schemas.openxmlformats.org/spreadsheetml/2006/main" count="2641" uniqueCount="550">
  <si>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</si>
  <si>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</si>
  <si>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</si>
  <si>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</si>
  <si>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</si>
  <si>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</si>
  <si>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</si>
  <si>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</si>
  <si>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</si>
  <si>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</si>
  <si>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</si>
  <si>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</si>
  <si>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</si>
  <si>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</si>
  <si>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</si>
  <si>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</si>
  <si>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</si>
  <si>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</si>
  <si>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</si>
  <si>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</si>
  <si>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</si>
  <si>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</si>
  <si>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</si>
  <si>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</si>
  <si>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</si>
  <si>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</si>
  <si>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</si>
  <si>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</si>
  <si>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</si>
  <si>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</si>
  <si>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</si>
  <si>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</si>
  <si>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</si>
  <si>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</si>
  <si>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</si>
  <si>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</si>
  <si>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</si>
  <si>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</si>
  <si>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</si>
  <si>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</si>
  <si>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</si>
  <si>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</si>
  <si>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</si>
  <si>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</si>
  <si>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</si>
  <si>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</si>
  <si>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</si>
  <si>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</si>
  <si>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</si>
  <si>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</si>
  <si>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</si>
  <si>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</si>
  <si>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</si>
  <si>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</si>
  <si>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</si>
  <si>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</si>
  <si>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</si>
  <si>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</si>
  <si>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</si>
  <si>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</si>
  <si>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</si>
  <si>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</si>
  <si>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</si>
  <si>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</si>
  <si>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</si>
  <si>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</si>
  <si>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</si>
  <si>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</si>
  <si>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</si>
  <si>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</si>
  <si>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</si>
  <si>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</si>
  <si>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</si>
  <si>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</si>
  <si>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</si>
  <si>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</si>
  <si>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</si>
  <si>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</si>
  <si>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</si>
  <si>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</si>
  <si>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</si>
  <si>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</si>
  <si>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</si>
  <si>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</si>
  <si>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</si>
  <si>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</si>
  <si>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</si>
  <si>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</si>
  <si>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</si>
  <si>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</si>
  <si>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</si>
  <si>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</si>
  <si>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</si>
  <si>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</si>
  <si>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</si>
  <si>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</si>
  <si>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</si>
  <si>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</si>
  <si>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</si>
  <si>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</si>
  <si>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</si>
  <si>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</si>
  <si>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</si>
  <si>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</si>
  <si>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</si>
  <si>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</si>
  <si>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</si>
  <si>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</si>
  <si>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</si>
  <si>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</si>
  <si>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</si>
  <si>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</si>
  <si>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</si>
  <si>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</si>
  <si>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</si>
  <si>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</si>
  <si>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</si>
  <si>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</si>
  <si>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</si>
  <si>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</si>
  <si>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</si>
  <si>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</si>
  <si>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</si>
  <si>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</si>
  <si>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</si>
  <si>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</si>
  <si>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</si>
  <si>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</si>
  <si>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</si>
  <si>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</si>
  <si>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</si>
  <si>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</si>
  <si>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</si>
  <si>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</si>
  <si>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</si>
  <si>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</si>
  <si>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</si>
  <si>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</si>
  <si>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</si>
  <si>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</si>
  <si>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</si>
  <si>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</si>
  <si>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</si>
  <si>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</si>
  <si>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</si>
  <si>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</si>
  <si>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</si>
  <si>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</si>
  <si>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</si>
  <si>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</si>
  <si>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</si>
  <si>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</si>
  <si>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</si>
  <si>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</si>
  <si>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</si>
  <si>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</si>
  <si>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</si>
  <si>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</si>
  <si>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</si>
  <si>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</si>
  <si>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</si>
  <si>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</si>
  <si>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</si>
  <si>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</si>
  <si>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</si>
  <si>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</si>
  <si>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</si>
  <si>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</si>
  <si>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</si>
  <si>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</si>
  <si>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</si>
  <si>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</si>
  <si>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</si>
  <si>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</si>
  <si>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</si>
  <si>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</si>
  <si>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</si>
  <si>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</si>
  <si>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</si>
  <si>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</si>
  <si>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</si>
  <si>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</si>
  <si>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</si>
  <si>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</si>
  <si>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</si>
  <si>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</si>
  <si>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</si>
  <si>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</si>
  <si>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</si>
  <si>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</si>
  <si>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</si>
  <si>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</si>
  <si>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</si>
  <si>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</si>
  <si>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</si>
  <si>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</si>
  <si>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</si>
  <si>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</si>
  <si>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</si>
  <si>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</si>
  <si>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</si>
  <si>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</si>
  <si>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</si>
  <si>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</si>
  <si>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</si>
  <si>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</si>
  <si>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</si>
  <si>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</si>
  <si>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</si>
  <si>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</si>
  <si>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</si>
  <si>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</si>
  <si>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</si>
  <si>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</si>
  <si>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</si>
  <si>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</si>
  <si>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</si>
  <si>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</si>
  <si>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</si>
  <si>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</si>
  <si>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</si>
  <si>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</si>
  <si>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</si>
  <si>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</si>
  <si>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</si>
  <si>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</si>
  <si>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</si>
  <si>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</si>
  <si>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</si>
  <si>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</si>
  <si>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</si>
  <si>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</si>
  <si>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</si>
  <si>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</si>
  <si>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</si>
  <si>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</si>
  <si>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</si>
  <si>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</si>
  <si>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</si>
  <si>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</si>
  <si>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</si>
  <si>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</si>
  <si>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</si>
  <si>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</si>
  <si>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</si>
  <si>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</si>
  <si>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</si>
  <si>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</si>
  <si>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</si>
  <si>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</si>
  <si>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</si>
  <si>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</si>
  <si>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</si>
  <si>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</si>
  <si>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</si>
  <si>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</si>
  <si>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</si>
  <si>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</si>
  <si>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</si>
  <si>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</si>
  <si>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</si>
  <si>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</si>
  <si>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</si>
  <si>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</si>
  <si>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</si>
  <si>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</si>
  <si>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</si>
  <si>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</si>
  <si>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</si>
  <si>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</si>
  <si>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</si>
  <si>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</si>
  <si>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</si>
  <si>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</si>
  <si>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</si>
  <si>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</si>
  <si>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</si>
  <si>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</si>
  <si>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</si>
  <si>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</si>
  <si>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</si>
  <si>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</si>
  <si>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</si>
  <si>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</si>
  <si>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</si>
  <si>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</si>
  <si>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</si>
  <si>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</si>
  <si>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</si>
  <si>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</si>
  <si>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</si>
  <si>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</si>
  <si>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</si>
  <si>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</si>
  <si>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</si>
  <si>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</si>
  <si>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</si>
  <si>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</si>
  <si>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</si>
  <si>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</si>
  <si>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</si>
  <si>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</si>
  <si>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</si>
  <si>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</si>
  <si>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</si>
  <si>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</si>
  <si>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</si>
  <si>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</si>
  <si>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</si>
  <si>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</si>
  <si>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</si>
  <si>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</si>
  <si>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</si>
  <si>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</si>
  <si>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</si>
  <si>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</si>
  <si>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</si>
  <si>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</si>
  <si>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</si>
  <si>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</si>
  <si>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</si>
  <si>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</si>
  <si>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</si>
  <si>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</si>
  <si>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</si>
  <si>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</si>
  <si>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</si>
  <si>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</si>
  <si>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</si>
  <si>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</si>
  <si>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</si>
  <si>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</si>
  <si>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</si>
  <si>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</si>
  <si>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</si>
  <si>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</si>
  <si>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</si>
  <si>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</si>
  <si>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</si>
  <si>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</si>
  <si>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</si>
  <si>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</si>
  <si>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</si>
  <si>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</si>
  <si>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</si>
  <si>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</si>
  <si>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</si>
  <si>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</si>
  <si>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</si>
  <si>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</si>
  <si>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</si>
  <si>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</si>
  <si>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</si>
  <si>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</si>
  <si>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</si>
  <si>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</si>
  <si>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</si>
  <si>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</si>
  <si>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</si>
  <si>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</si>
  <si>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</si>
  <si>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</si>
  <si>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</si>
  <si>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</si>
  <si>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</si>
  <si>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</si>
  <si>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</si>
  <si>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</si>
  <si>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</si>
  <si>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</si>
  <si>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</si>
  <si>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</si>
  <si>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</si>
  <si>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</si>
  <si>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</si>
  <si>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</si>
  <si>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</si>
  <si>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</si>
  <si>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</si>
  <si>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</si>
  <si>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</si>
  <si>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</si>
  <si>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</si>
  <si>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</si>
  <si>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</si>
  <si>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</si>
  <si>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</si>
  <si>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</si>
  <si>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</si>
  <si>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</si>
  <si>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</si>
  <si>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</si>
  <si>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</si>
  <si>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</si>
  <si>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</si>
  <si>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</si>
  <si>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</si>
  <si>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</si>
  <si>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</si>
  <si>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</si>
  <si>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</si>
  <si>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</si>
  <si>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</si>
  <si>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</si>
  <si>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</si>
  <si>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</si>
  <si>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</si>
  <si>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</si>
  <si>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</si>
  <si>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</si>
  <si>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</si>
  <si>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</si>
  <si>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</si>
  <si>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</si>
  <si>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</si>
  <si>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</si>
  <si>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</si>
  <si>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</si>
  <si>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</si>
  <si>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</si>
  <si>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</si>
  <si>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</si>
  <si>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</si>
  <si>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</si>
  <si>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</si>
  <si>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</si>
  <si>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</si>
  <si>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</si>
  <si>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</si>
  <si>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</si>
  <si>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</si>
  <si>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</si>
  <si>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</si>
  <si>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</si>
  <si>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</si>
  <si>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</si>
  <si>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</si>
  <si>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</si>
  <si>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</si>
  <si>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</si>
  <si>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</si>
  <si>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</si>
  <si>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</si>
  <si>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</si>
  <si>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</si>
  <si>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</si>
  <si>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</si>
  <si>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</si>
  <si>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</si>
  <si>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</si>
  <si>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</si>
  <si>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</si>
  <si>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</si>
  <si>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</si>
  <si>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</si>
  <si>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</si>
  <si>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</si>
  <si>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</si>
  <si>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</si>
  <si>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</si>
  <si>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</si>
  <si>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</si>
  <si>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কথায়: ছেষট্টি হাজার চারশত চুরানব্বই টাকা মাত্র 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</si>
  <si>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</si>
  <si>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</si>
  <si>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</si>
  <si>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</si>
  <si>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</si>
  <si>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</si>
  <si>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ঊনসত্তর হাজার নয়শত আট টাকা পঞ্চাশ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</si>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</sst>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878.60262008733628</v>
      </c>
      <c r="E75" s="236">
        <f t="shared" si="2"/>
        <v>708.57356425501382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45.983606557377051</v>
      </c>
      <c r="E95" s="236">
        <f t="shared" si="2"/>
        <v>39.016393442622949</v>
      </c>
      <c r="F95" s="243" t="str">
        <f t="shared" si="3"/>
        <v>-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45914.402687615744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107895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22220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209290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209290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852754.94825836027</v>
      </c>
      <c r="F23" s="436"/>
    </row>
    <row r="24" spans="2:6">
      <c r="B24"/>
      <c r="C24"/>
      <c r="D24" s="79" t="s">
        <v>239</v>
      </c>
      <c r="E24" s="436">
        <f>'R'!F254</f>
        <v>209290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0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1062044.9482583604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304.96000000000004</v>
      </c>
      <c r="L6" s="44">
        <f t="shared" si="2"/>
        <v>28918.299916508266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28918.299916508266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304.96000000000004</v>
      </c>
      <c r="AJ6" s="64">
        <f t="shared" si="9"/>
        <v>94.826534353712816</v>
      </c>
      <c r="AK6" s="64">
        <f t="shared" si="10"/>
        <v>304.96000000000004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144.5</v>
      </c>
      <c r="L7" s="44">
        <f t="shared" si="2"/>
        <v>17552.200644783537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144.5</v>
      </c>
      <c r="AJ7" s="64">
        <f t="shared" si="9"/>
        <v>121.46851657289645</v>
      </c>
      <c r="AK7" s="64">
        <f t="shared" si="10"/>
        <v>144.5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49.27000000000001</v>
      </c>
      <c r="L9" s="44">
        <f>K9*M9</f>
        <v>7573.6278127449541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7573.6278127449541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49.27000000000001</v>
      </c>
      <c r="AJ9" s="64">
        <f t="shared" si="9"/>
        <v>153.71682185396696</v>
      </c>
      <c r="AK9" s="64">
        <f t="shared" si="10"/>
        <v>49.27000000000001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58.67</v>
      </c>
      <c r="L10" s="44">
        <f t="shared" si="2"/>
        <v>9653.8581697765549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58.67</v>
      </c>
      <c r="AJ10" s="64">
        <f t="shared" si="9"/>
        <v>164.54505147053953</v>
      </c>
      <c r="AK10" s="64">
        <f t="shared" si="10"/>
        <v>58.67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10</v>
      </c>
      <c r="L13" s="44">
        <f t="shared" si="2"/>
        <v>580.49382716049388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10</v>
      </c>
      <c r="AJ13" s="64">
        <f t="shared" si="9"/>
        <v>58.049382716049386</v>
      </c>
      <c r="AK13" s="64">
        <f t="shared" si="10"/>
        <v>10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200</v>
      </c>
      <c r="L14" s="44">
        <f t="shared" si="2"/>
        <v>35999.998664173123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200</v>
      </c>
      <c r="AJ14" s="64">
        <f t="shared" si="9"/>
        <v>179.99999332086563</v>
      </c>
      <c r="AK14" s="64">
        <f t="shared" si="10"/>
        <v>200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6.169999999999999</v>
      </c>
      <c r="L15" s="44">
        <f t="shared" si="2"/>
        <v>1916.3565926367717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1916.3565926367717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6.169999999999999</v>
      </c>
      <c r="AJ15" s="64">
        <f t="shared" si="9"/>
        <v>310.59264062184309</v>
      </c>
      <c r="AK15" s="64">
        <f t="shared" si="10"/>
        <v>6.169999999999999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55</v>
      </c>
      <c r="L16" s="44">
        <f t="shared" si="2"/>
        <v>2199.9996374483471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55</v>
      </c>
      <c r="AJ16" s="64">
        <f t="shared" si="9"/>
        <v>39.999993408151767</v>
      </c>
      <c r="AK16" s="64">
        <f t="shared" si="10"/>
        <v>55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0.65000000000000013</v>
      </c>
      <c r="L18" s="44">
        <f t="shared" si="2"/>
        <v>445.99999999999994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445.99999999999994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0.65000000000000013</v>
      </c>
      <c r="AJ18" s="64">
        <f t="shared" si="9"/>
        <v>686.15384615384596</v>
      </c>
      <c r="AK18" s="64">
        <f t="shared" si="10"/>
        <v>0.65000000000000013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232</v>
      </c>
      <c r="L20" s="44">
        <f t="shared" si="2"/>
        <v>13919.999999844063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232</v>
      </c>
      <c r="AJ20" s="64">
        <f t="shared" si="9"/>
        <v>59.999999999327862</v>
      </c>
      <c r="AK20" s="64">
        <f t="shared" si="10"/>
        <v>232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22</v>
      </c>
      <c r="L21" s="44">
        <f t="shared" si="2"/>
        <v>20240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22</v>
      </c>
      <c r="AJ21" s="64">
        <f t="shared" si="9"/>
        <v>920</v>
      </c>
      <c r="AK21" s="64">
        <f t="shared" si="10"/>
        <v>22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1302</v>
      </c>
      <c r="L23" s="44">
        <f t="shared" si="2"/>
        <v>3635.3510198626477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1302</v>
      </c>
      <c r="AJ23" s="64">
        <f t="shared" si="9"/>
        <v>2.7921282794643991</v>
      </c>
      <c r="AK23" s="64">
        <f t="shared" si="10"/>
        <v>1302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1.3000000000000001E-2</v>
      </c>
      <c r="L30" s="44">
        <f t="shared" si="2"/>
        <v>3900.0000000000005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1.3000000000000001E-2</v>
      </c>
      <c r="AJ30" s="64">
        <f t="shared" si="9"/>
        <v>300000</v>
      </c>
      <c r="AK30" s="64">
        <f t="shared" si="10"/>
        <v>1.3000000000000001E-2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0.25</v>
      </c>
      <c r="L31" s="44">
        <f t="shared" si="2"/>
        <v>540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0.25</v>
      </c>
      <c r="AJ31" s="64">
        <f t="shared" si="9"/>
        <v>2160</v>
      </c>
      <c r="AK31" s="64">
        <f t="shared" si="10"/>
        <v>0.25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52</v>
      </c>
      <c r="L35" s="44">
        <f t="shared" si="2"/>
        <v>10729.850533650406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52</v>
      </c>
      <c r="AJ35" s="64">
        <f t="shared" si="9"/>
        <v>206.34327949327704</v>
      </c>
      <c r="AK35" s="64">
        <f t="shared" si="10"/>
        <v>52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3.3249999999999997</v>
      </c>
      <c r="L37" s="44">
        <f t="shared" si="2"/>
        <v>1791.4871519264707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3.3249999999999997</v>
      </c>
      <c r="AJ37" s="64">
        <f t="shared" si="9"/>
        <v>538.79312839893862</v>
      </c>
      <c r="AK37" s="64">
        <f t="shared" si="10"/>
        <v>3.3249999999999997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550</v>
      </c>
      <c r="L48" s="44">
        <f t="shared" si="2"/>
        <v>1050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550</v>
      </c>
      <c r="AJ48" s="64">
        <f t="shared" si="9"/>
        <v>1.9090909090909092</v>
      </c>
      <c r="AK48" s="64">
        <f t="shared" si="10"/>
        <v>550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8</v>
      </c>
      <c r="L51" s="44">
        <f t="shared" si="2"/>
        <v>480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8</v>
      </c>
      <c r="AJ51" s="64">
        <f t="shared" si="9"/>
        <v>60</v>
      </c>
      <c r="AK51" s="64">
        <f t="shared" si="10"/>
        <v>8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140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2</v>
      </c>
      <c r="AJ52" s="64">
        <f t="shared" si="9"/>
        <v>70</v>
      </c>
      <c r="AK52" s="64">
        <f t="shared" si="10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980</v>
      </c>
      <c r="L55" s="44">
        <f t="shared" si="2"/>
        <v>741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980</v>
      </c>
      <c r="AJ55" s="64">
        <f t="shared" si="9"/>
        <v>0.7561224489795918</v>
      </c>
      <c r="AK55" s="64">
        <f t="shared" si="10"/>
        <v>980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899</v>
      </c>
      <c r="L56" s="44">
        <f t="shared" si="2"/>
        <v>307.60045218224809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899</v>
      </c>
      <c r="AJ56" s="64">
        <f t="shared" si="9"/>
        <v>0.34215845626501457</v>
      </c>
      <c r="AK56" s="64">
        <f t="shared" si="10"/>
        <v>899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86</v>
      </c>
      <c r="L57" s="44">
        <f t="shared" si="2"/>
        <v>1720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86</v>
      </c>
      <c r="AJ57" s="64">
        <f t="shared" si="9"/>
        <v>20</v>
      </c>
      <c r="AK57" s="64">
        <f t="shared" si="10"/>
        <v>86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2</v>
      </c>
      <c r="L58" s="44">
        <f t="shared" si="2"/>
        <v>1800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2</v>
      </c>
      <c r="AJ58" s="64">
        <f t="shared" si="9"/>
        <v>900</v>
      </c>
      <c r="AK58" s="64">
        <f t="shared" si="10"/>
        <v>2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260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2</v>
      </c>
      <c r="AJ60" s="64">
        <f t="shared" si="9"/>
        <v>130</v>
      </c>
      <c r="AK60" s="64">
        <f t="shared" si="10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19</v>
      </c>
      <c r="L61" s="44">
        <f t="shared" si="2"/>
        <v>2090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19</v>
      </c>
      <c r="AJ61" s="64">
        <f t="shared" si="9"/>
        <v>110</v>
      </c>
      <c r="AK61" s="64">
        <f t="shared" si="10"/>
        <v>19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3.5</v>
      </c>
      <c r="L62" s="44">
        <f t="shared" si="2"/>
        <v>2170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3.5</v>
      </c>
      <c r="AJ62" s="64">
        <f t="shared" si="9"/>
        <v>620</v>
      </c>
      <c r="AK62" s="64">
        <f t="shared" si="10"/>
        <v>3.5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6.4600000000000009</v>
      </c>
      <c r="L63" s="44">
        <f t="shared" si="2"/>
        <v>4134.4004380175229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6.4600000000000009</v>
      </c>
      <c r="AJ63" s="64">
        <f t="shared" si="9"/>
        <v>640.00006780456999</v>
      </c>
      <c r="AK63" s="64">
        <f t="shared" si="10"/>
        <v>6.4600000000000009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0.30000000000000004</v>
      </c>
      <c r="L64" s="44">
        <f t="shared" si="2"/>
        <v>120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0.30000000000000004</v>
      </c>
      <c r="AJ64" s="64">
        <f t="shared" si="9"/>
        <v>399.99999999999994</v>
      </c>
      <c r="AK64" s="64">
        <f t="shared" si="10"/>
        <v>0.30000000000000004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2.2800000000000002</v>
      </c>
      <c r="L66" s="44">
        <f t="shared" si="2"/>
        <v>1994.7060931899641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2.2800000000000002</v>
      </c>
      <c r="AJ66" s="64">
        <f t="shared" si="9"/>
        <v>874.87109350437015</v>
      </c>
      <c r="AK66" s="64">
        <f t="shared" si="10"/>
        <v>2.2800000000000002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18.96</v>
      </c>
      <c r="L67" s="44">
        <f t="shared" si="2"/>
        <v>341.28000000000003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18.96</v>
      </c>
      <c r="AJ67" s="64">
        <f t="shared" si="9"/>
        <v>18</v>
      </c>
      <c r="AK67" s="64">
        <f t="shared" si="10"/>
        <v>18.96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16.989999999999998</v>
      </c>
      <c r="L68" s="44">
        <f t="shared" si="2"/>
        <v>305.82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16.989999999999998</v>
      </c>
      <c r="AJ68" s="64">
        <f t="shared" si="9"/>
        <v>18</v>
      </c>
      <c r="AK68" s="64">
        <f t="shared" si="10"/>
        <v>16.989999999999998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0.70571428570999983</v>
      </c>
      <c r="L69" s="44">
        <f t="shared" ref="L69:L132" si="13">K69*M69</f>
        <v>4043.680889130284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4043.680889130284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0.70571428570999983</v>
      </c>
      <c r="AJ69" s="64">
        <f t="shared" ref="AJ69:AJ132" si="20">M69</f>
        <v>5729.9121911100992</v>
      </c>
      <c r="AK69" s="64">
        <f t="shared" ref="AK69:AK132" si="21">K69</f>
        <v>0.70571428570999983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1.7399999999999998</v>
      </c>
      <c r="L70" s="44">
        <f t="shared" si="13"/>
        <v>994.51362384400852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994.51362384400852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1.7399999999999998</v>
      </c>
      <c r="AJ70" s="64">
        <f t="shared" si="20"/>
        <v>571.55955393333829</v>
      </c>
      <c r="AK70" s="64">
        <f t="shared" si="21"/>
        <v>1.7399999999999998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0.49999999999999994</v>
      </c>
      <c r="L71" s="44">
        <f t="shared" si="13"/>
        <v>899.60582839893186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0.49999999999999994</v>
      </c>
      <c r="AJ71" s="64">
        <f t="shared" si="20"/>
        <v>1799.211656797864</v>
      </c>
      <c r="AK71" s="64">
        <f t="shared" si="21"/>
        <v>0.49999999999999994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15</v>
      </c>
      <c r="L72" s="44">
        <f t="shared" si="13"/>
        <v>120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15</v>
      </c>
      <c r="AJ72" s="64">
        <f t="shared" si="20"/>
        <v>8</v>
      </c>
      <c r="AK72" s="64">
        <f t="shared" si="21"/>
        <v>15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6.9</v>
      </c>
      <c r="L73" s="44">
        <f t="shared" si="13"/>
        <v>5301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6.9</v>
      </c>
      <c r="AJ73" s="64">
        <f t="shared" si="20"/>
        <v>768.26086956521738</v>
      </c>
      <c r="AK73" s="64">
        <f t="shared" si="21"/>
        <v>6.9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4.5</v>
      </c>
      <c r="L74" s="44">
        <f t="shared" si="13"/>
        <v>2725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4.5</v>
      </c>
      <c r="AJ74" s="64">
        <f t="shared" si="20"/>
        <v>605.55555555555554</v>
      </c>
      <c r="AK74" s="64">
        <f t="shared" si="21"/>
        <v>4.5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22.9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22.9</v>
      </c>
      <c r="L76" s="44">
        <f t="shared" si="13"/>
        <v>20120</v>
      </c>
      <c r="M76" s="45">
        <f>IF(ISERR((J76+H76)/(G76+I76)),P!AK77,(J76+H76)/(G76+I76))</f>
        <v>878.60262008733628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878.60262008733628</v>
      </c>
      <c r="T76" s="430">
        <f t="shared" si="19"/>
        <v>22.9</v>
      </c>
      <c r="AJ76" s="64">
        <f t="shared" si="20"/>
        <v>878.60262008733628</v>
      </c>
      <c r="AK76" s="64">
        <f t="shared" si="21"/>
        <v>22.9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0.33</v>
      </c>
      <c r="L78" s="44">
        <f t="shared" si="13"/>
        <v>1188.308080864357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0.33</v>
      </c>
      <c r="AJ78" s="64">
        <f t="shared" si="20"/>
        <v>3600.9335783768393</v>
      </c>
      <c r="AK78" s="64">
        <f t="shared" si="21"/>
        <v>0.33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0.4</v>
      </c>
      <c r="L79" s="44">
        <f t="shared" si="13"/>
        <v>240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0.4</v>
      </c>
      <c r="AJ79" s="64">
        <f t="shared" si="20"/>
        <v>600</v>
      </c>
      <c r="AK79" s="64">
        <f t="shared" si="21"/>
        <v>0.4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15.649999999999999</v>
      </c>
      <c r="L81" s="44">
        <f t="shared" si="13"/>
        <v>2815.6878057314802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2815.6878057314802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15.649999999999999</v>
      </c>
      <c r="AJ81" s="64">
        <f t="shared" si="20"/>
        <v>179.91615372086136</v>
      </c>
      <c r="AK81" s="64">
        <f t="shared" si="21"/>
        <v>15.649999999999999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0.3</v>
      </c>
      <c r="L85" s="44">
        <f t="shared" si="13"/>
        <v>816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816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0.3</v>
      </c>
      <c r="AJ85" s="64">
        <f t="shared" si="20"/>
        <v>2720</v>
      </c>
      <c r="AK85" s="64">
        <f t="shared" si="21"/>
        <v>0.3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0.71000000000000019</v>
      </c>
      <c r="L87" s="44">
        <f t="shared" si="13"/>
        <v>1227.9825244202707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1227.9825244202707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0.71000000000000019</v>
      </c>
      <c r="AJ87" s="64">
        <f t="shared" si="20"/>
        <v>1729.5528512961555</v>
      </c>
      <c r="AK87" s="64">
        <f t="shared" si="21"/>
        <v>0.71000000000000019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131</v>
      </c>
      <c r="L88" s="44">
        <f t="shared" si="13"/>
        <v>8776.9999985816648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131</v>
      </c>
      <c r="AJ88" s="64">
        <f t="shared" si="20"/>
        <v>66.99999998917302</v>
      </c>
      <c r="AK88" s="64">
        <f t="shared" si="21"/>
        <v>131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65.349999999999994</v>
      </c>
      <c r="L89" s="44">
        <f t="shared" si="13"/>
        <v>7498.2070399913937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65.349999999999994</v>
      </c>
      <c r="AJ89" s="64">
        <f t="shared" si="20"/>
        <v>114.73920489657834</v>
      </c>
      <c r="AK89" s="64">
        <f t="shared" si="21"/>
        <v>65.349999999999994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2074</v>
      </c>
      <c r="L90" s="44">
        <f t="shared" si="13"/>
        <v>23643.696677483946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23643.696677483946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2074</v>
      </c>
      <c r="AJ90" s="64">
        <f t="shared" si="20"/>
        <v>11.400046614023118</v>
      </c>
      <c r="AK90" s="64">
        <f t="shared" si="21"/>
        <v>2074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12</v>
      </c>
      <c r="L93" s="44">
        <f t="shared" si="13"/>
        <v>2640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12</v>
      </c>
      <c r="AJ93" s="64">
        <f t="shared" si="20"/>
        <v>220</v>
      </c>
      <c r="AK93" s="64">
        <f t="shared" si="21"/>
        <v>12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61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61</v>
      </c>
      <c r="L96" s="44">
        <f t="shared" si="13"/>
        <v>2805</v>
      </c>
      <c r="M96" s="45">
        <f>IF(ISERR((J96+H96)/(G96+I96)),P!AK97,(J96+H96)/(G96+I96))</f>
        <v>45.983606557377051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45.983606557377051</v>
      </c>
      <c r="T96" s="430">
        <f t="shared" si="19"/>
        <v>61</v>
      </c>
      <c r="AJ96" s="64">
        <f t="shared" si="20"/>
        <v>45.983606557377051</v>
      </c>
      <c r="AK96" s="64">
        <f t="shared" si="21"/>
        <v>61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1.149</v>
      </c>
      <c r="L100" s="44">
        <f t="shared" si="13"/>
        <v>683.64398895603506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683.64398895603506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1.149</v>
      </c>
      <c r="AJ100" s="64">
        <f t="shared" si="20"/>
        <v>594.99041684598353</v>
      </c>
      <c r="AK100" s="64">
        <f t="shared" si="21"/>
        <v>1.149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10</v>
      </c>
      <c r="L104" s="44">
        <f t="shared" si="13"/>
        <v>2100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10</v>
      </c>
      <c r="AJ104" s="64">
        <f t="shared" si="20"/>
        <v>210</v>
      </c>
      <c r="AK104" s="64">
        <f t="shared" si="21"/>
        <v>10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21</v>
      </c>
      <c r="L105" s="44">
        <f t="shared" si="13"/>
        <v>3360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21</v>
      </c>
      <c r="AJ105" s="64">
        <f t="shared" si="20"/>
        <v>160</v>
      </c>
      <c r="AK105" s="64">
        <f t="shared" si="21"/>
        <v>21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9</v>
      </c>
      <c r="L107" s="44">
        <f t="shared" si="13"/>
        <v>1530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9</v>
      </c>
      <c r="AJ107" s="64">
        <f t="shared" si="20"/>
        <v>170</v>
      </c>
      <c r="AK107" s="64">
        <f t="shared" si="21"/>
        <v>9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1.7250000000000001</v>
      </c>
      <c r="L108" s="44">
        <f t="shared" si="13"/>
        <v>1306.1720546894965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1.7250000000000001</v>
      </c>
      <c r="AJ108" s="64">
        <f t="shared" si="20"/>
        <v>757.20119112434577</v>
      </c>
      <c r="AK108" s="64">
        <f t="shared" si="21"/>
        <v>1.7250000000000001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8</v>
      </c>
      <c r="L110" s="44">
        <f t="shared" si="13"/>
        <v>2160.2518518518518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8</v>
      </c>
      <c r="AJ110" s="64">
        <f t="shared" si="20"/>
        <v>270.03148148148148</v>
      </c>
      <c r="AK110" s="64">
        <f t="shared" si="21"/>
        <v>8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3.8</v>
      </c>
      <c r="L113" s="44">
        <f t="shared" si="13"/>
        <v>8230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3.8</v>
      </c>
      <c r="AJ113" s="64">
        <f t="shared" si="20"/>
        <v>2165.7894736842104</v>
      </c>
      <c r="AK113" s="64">
        <f t="shared" si="21"/>
        <v>3.8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391</v>
      </c>
      <c r="L117" s="44">
        <f t="shared" si="13"/>
        <v>3833.8683887939055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391</v>
      </c>
      <c r="AJ117" s="64">
        <f t="shared" si="20"/>
        <v>9.8052899969153593</v>
      </c>
      <c r="AK117" s="64">
        <f t="shared" si="21"/>
        <v>391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7.3900000000000006</v>
      </c>
      <c r="L124" s="44">
        <f t="shared" si="13"/>
        <v>5444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7.3900000000000006</v>
      </c>
      <c r="AJ124" s="64">
        <f t="shared" si="20"/>
        <v>736.67117726657636</v>
      </c>
      <c r="AK124" s="64">
        <f t="shared" si="21"/>
        <v>7.3900000000000006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629</v>
      </c>
      <c r="L142" s="44">
        <f t="shared" si="24"/>
        <v>13388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629</v>
      </c>
      <c r="AJ142" s="64">
        <f t="shared" si="31"/>
        <v>21.284578696343402</v>
      </c>
      <c r="AK142" s="64">
        <f t="shared" si="32"/>
        <v>629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169</v>
      </c>
      <c r="L144" s="44">
        <f t="shared" si="24"/>
        <v>185900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169</v>
      </c>
      <c r="AJ144" s="64">
        <f t="shared" si="31"/>
        <v>1100</v>
      </c>
      <c r="AK144" s="64">
        <f t="shared" si="32"/>
        <v>169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2</v>
      </c>
      <c r="L146" s="44">
        <f t="shared" si="24"/>
        <v>1600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2</v>
      </c>
      <c r="AJ146" s="64">
        <f t="shared" si="31"/>
        <v>800</v>
      </c>
      <c r="AK146" s="64">
        <f t="shared" si="32"/>
        <v>2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347.99000000000024</v>
      </c>
      <c r="L151" s="44">
        <f t="shared" si="24"/>
        <v>92050.319485258122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92050.319485258122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347.99000000000024</v>
      </c>
      <c r="AJ151" s="64">
        <f t="shared" si="31"/>
        <v>264.5200134637721</v>
      </c>
      <c r="AK151" s="64">
        <f t="shared" si="32"/>
        <v>347.99000000000024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276</v>
      </c>
      <c r="L152" s="44">
        <f t="shared" si="24"/>
        <v>16830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276</v>
      </c>
      <c r="AJ152" s="64">
        <f t="shared" si="31"/>
        <v>60.978260869565219</v>
      </c>
      <c r="AK152" s="64">
        <f t="shared" si="32"/>
        <v>276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53.89999999999997</v>
      </c>
      <c r="L153" s="44">
        <f t="shared" si="24"/>
        <v>9210.1150688634007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9210.1150688634007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53.89999999999997</v>
      </c>
      <c r="AJ153" s="64">
        <f t="shared" si="31"/>
        <v>170.87412001601865</v>
      </c>
      <c r="AK153" s="64">
        <f t="shared" si="32"/>
        <v>53.89999999999997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71.180000000000035</v>
      </c>
      <c r="L154" s="44">
        <f t="shared" si="24"/>
        <v>27497.739341112669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71.180000000000035</v>
      </c>
      <c r="AJ154" s="64">
        <f t="shared" si="31"/>
        <v>386.3127190378288</v>
      </c>
      <c r="AK154" s="64">
        <f t="shared" si="32"/>
        <v>71.180000000000035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12.000000000000011</v>
      </c>
      <c r="L155" s="44">
        <f t="shared" si="24"/>
        <v>4467.2948032506456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12.000000000000011</v>
      </c>
      <c r="AJ155" s="64">
        <f t="shared" si="31"/>
        <v>372.27456693755346</v>
      </c>
      <c r="AK155" s="64">
        <f t="shared" si="32"/>
        <v>12.000000000000011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19</v>
      </c>
      <c r="L161" s="44">
        <f t="shared" si="24"/>
        <v>7920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19</v>
      </c>
      <c r="AJ161" s="64">
        <f t="shared" si="31"/>
        <v>416.84210526315792</v>
      </c>
      <c r="AK161" s="64">
        <f t="shared" si="32"/>
        <v>19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7.5</v>
      </c>
      <c r="L162" s="44">
        <f t="shared" si="24"/>
        <v>5250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7.5</v>
      </c>
      <c r="AJ162" s="64">
        <f t="shared" si="31"/>
        <v>700</v>
      </c>
      <c r="AK162" s="64">
        <f t="shared" si="32"/>
        <v>7.5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3</v>
      </c>
      <c r="L164" s="44">
        <f t="shared" si="24"/>
        <v>3600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3</v>
      </c>
      <c r="AJ164" s="64">
        <f t="shared" si="31"/>
        <v>1200</v>
      </c>
      <c r="AK164" s="64">
        <f t="shared" si="32"/>
        <v>3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5</v>
      </c>
      <c r="L168" s="44">
        <f t="shared" si="24"/>
        <v>1920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5</v>
      </c>
      <c r="AJ168" s="64">
        <f t="shared" si="31"/>
        <v>384</v>
      </c>
      <c r="AK168" s="64">
        <f t="shared" si="32"/>
        <v>5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16.399999999999999</v>
      </c>
      <c r="L169" s="44">
        <f t="shared" si="24"/>
        <v>12952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16.399999999999999</v>
      </c>
      <c r="AJ169" s="64">
        <f t="shared" si="31"/>
        <v>789.75609756097572</v>
      </c>
      <c r="AK169" s="64">
        <f t="shared" si="32"/>
        <v>16.399999999999999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20</v>
      </c>
      <c r="L170" s="44">
        <f t="shared" si="24"/>
        <v>7600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20</v>
      </c>
      <c r="AJ170" s="64">
        <f t="shared" si="31"/>
        <v>380</v>
      </c>
      <c r="AK170" s="64">
        <f t="shared" si="32"/>
        <v>20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1.4</v>
      </c>
      <c r="L172" s="44">
        <f t="shared" si="24"/>
        <v>280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1.4</v>
      </c>
      <c r="AJ172" s="64">
        <f t="shared" si="31"/>
        <v>200</v>
      </c>
      <c r="AK172" s="64">
        <f t="shared" si="32"/>
        <v>1.4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49</v>
      </c>
      <c r="L215" s="44">
        <f t="shared" si="43"/>
        <v>3950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49</v>
      </c>
      <c r="AJ215" s="64">
        <f t="shared" si="41"/>
        <v>80.612244897959187</v>
      </c>
      <c r="AK215" s="64">
        <f t="shared" si="42"/>
        <v>49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84.449999999999989</v>
      </c>
      <c r="L231" s="44">
        <f t="shared" si="43"/>
        <v>70208.955035559949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84.449999999999989</v>
      </c>
      <c r="AJ231" s="64">
        <f t="shared" si="41"/>
        <v>831.36714074079293</v>
      </c>
      <c r="AK231" s="64">
        <f t="shared" si="42"/>
        <v>84.449999999999989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5900</v>
      </c>
      <c r="L232" s="44">
        <f t="shared" si="43"/>
        <v>8260.0027819479801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5900</v>
      </c>
      <c r="AJ232" s="64">
        <f t="shared" si="41"/>
        <v>1.4000004715166068</v>
      </c>
      <c r="AK232" s="64">
        <f t="shared" si="42"/>
        <v>5900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633</v>
      </c>
      <c r="L233" s="44">
        <f t="shared" si="43"/>
        <v>16167.325429523142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16167.325429523142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633</v>
      </c>
      <c r="AJ233" s="64">
        <f t="shared" si="41"/>
        <v>25.540798466861204</v>
      </c>
      <c r="AK233" s="64">
        <f t="shared" si="42"/>
        <v>633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6</v>
      </c>
      <c r="L238" s="44">
        <f t="shared" si="43"/>
        <v>2020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6</v>
      </c>
      <c r="AJ238" s="64">
        <f t="shared" si="41"/>
        <v>336.66666666666669</v>
      </c>
      <c r="AK238" s="64">
        <f t="shared" si="42"/>
        <v>6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4</v>
      </c>
      <c r="L243" s="44">
        <f t="shared" si="43"/>
        <v>1120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4</v>
      </c>
      <c r="AJ243" s="64">
        <f t="shared" si="41"/>
        <v>280</v>
      </c>
      <c r="AK243" s="64">
        <f t="shared" si="42"/>
        <v>4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39.5</v>
      </c>
      <c r="L246" s="44">
        <f t="shared" si="43"/>
        <v>13824.998166079215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39.5</v>
      </c>
      <c r="AJ246" s="64">
        <f t="shared" si="41"/>
        <v>349.99995357162567</v>
      </c>
      <c r="AK246" s="64">
        <f t="shared" si="42"/>
        <v>39.5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209290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852754.94825836027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22.9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61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12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31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D200" activePane="bottomRight" state="frozen"/>
      <selection pane="topRight" activeCell="D1" sqref="D1"/>
      <selection pane="bottomLeft" activeCell="A5" sqref="A5"/>
      <selection pane="bottomRight" activeCell="D218" sqref="D218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424</v>
      </c>
      <c r="AC2" s="493"/>
      <c r="AD2" s="475" t="s">
        <v>425</v>
      </c>
      <c r="AE2" s="476"/>
      <c r="AF2" s="480" t="s">
        <v>426</v>
      </c>
      <c r="AG2" s="476"/>
      <c r="AH2" s="480" t="s">
        <v>436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45901</v>
      </c>
      <c r="E3" s="467"/>
      <c r="F3" s="462">
        <f>D3+1</f>
        <v>45902</v>
      </c>
      <c r="G3" s="463"/>
      <c r="H3" s="466">
        <f>F3+1</f>
        <v>45903</v>
      </c>
      <c r="I3" s="467"/>
      <c r="J3" s="462">
        <f>H3+1</f>
        <v>45904</v>
      </c>
      <c r="K3" s="474"/>
      <c r="L3" s="466">
        <f>J3+1</f>
        <v>45905</v>
      </c>
      <c r="M3" s="467"/>
      <c r="N3" s="462">
        <f>L3+1</f>
        <v>45906</v>
      </c>
      <c r="O3" s="474"/>
      <c r="P3" s="466">
        <f>N3+1</f>
        <v>45907</v>
      </c>
      <c r="Q3" s="484"/>
      <c r="R3" s="487">
        <f>P3+1</f>
        <v>45908</v>
      </c>
      <c r="S3" s="474"/>
      <c r="T3" s="470">
        <f>R3+1</f>
        <v>45909</v>
      </c>
      <c r="U3" s="467"/>
      <c r="V3" s="462">
        <f>T3+1</f>
        <v>45910</v>
      </c>
      <c r="W3" s="474"/>
      <c r="X3" s="470">
        <f>V3+1</f>
        <v>45911</v>
      </c>
      <c r="Y3" s="477"/>
      <c r="Z3" s="470">
        <f>X3+1</f>
        <v>45912</v>
      </c>
      <c r="AA3" s="477"/>
      <c r="AB3" s="470">
        <f>Z3+1</f>
        <v>45913</v>
      </c>
      <c r="AC3" s="478"/>
      <c r="AD3" s="479">
        <f>AB3+1</f>
        <v>45914</v>
      </c>
      <c r="AE3" s="477"/>
      <c r="AF3" s="479">
        <f>AD3+1</f>
        <v>45915</v>
      </c>
      <c r="AG3" s="477"/>
      <c r="AH3" s="479">
        <f>AF3+1</f>
        <v>45916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12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22.9</v>
      </c>
      <c r="AK77" s="360">
        <f>IF(ISERR(AL77/AJ77),S!D75,(AL77/AJ77))</f>
        <v>878.60262008733628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31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61</v>
      </c>
      <c r="AK97" s="360">
        <f>IF(ISERR(AL97/AJ97),S!D95,(AL97/AJ97))</f>
        <v>45.983606557377051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526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519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="70" zoomScaleNormal="7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H1" sqref="H1:W1048576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hidden="1" customWidth="1"/>
    <col min="21" max="21" width="7.140625" style="94" hidden="1" customWidth="1"/>
    <col min="22" max="22" width="7.140625" style="92" hidden="1" customWidth="1"/>
    <col min="23" max="23" width="7.140625" style="94" hidden="1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/>
      <c r="J5" s="295">
        <v>27</v>
      </c>
      <c r="K5" s="296"/>
      <c r="L5" s="324">
        <v>25</v>
      </c>
      <c r="M5" s="325"/>
      <c r="N5" s="324">
        <v>15</v>
      </c>
      <c r="O5" s="325"/>
      <c r="P5" s="324">
        <v>18</v>
      </c>
      <c r="Q5" s="325"/>
      <c r="R5" s="324">
        <v>10</v>
      </c>
      <c r="S5" s="325"/>
      <c r="T5" s="324"/>
      <c r="U5" s="325"/>
      <c r="V5" s="324">
        <v>24</v>
      </c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95.888888888888886</v>
      </c>
      <c r="AP5" s="271">
        <f t="shared" si="5"/>
        <v>304.96000000000004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/>
      <c r="J6" s="295">
        <v>1.5</v>
      </c>
      <c r="K6" s="296"/>
      <c r="L6" s="324"/>
      <c r="M6" s="325"/>
      <c r="N6" s="324">
        <v>108</v>
      </c>
      <c r="O6" s="325"/>
      <c r="P6" s="324"/>
      <c r="Q6" s="325"/>
      <c r="R6" s="324"/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</v>
      </c>
      <c r="AP6" s="271">
        <f t="shared" si="5"/>
        <v>144.5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/>
      <c r="J8" s="295">
        <v>5</v>
      </c>
      <c r="K8" s="296"/>
      <c r="L8" s="324">
        <v>4</v>
      </c>
      <c r="M8" s="325"/>
      <c r="N8" s="324">
        <v>3</v>
      </c>
      <c r="O8" s="325"/>
      <c r="P8" s="324">
        <v>3</v>
      </c>
      <c r="Q8" s="325"/>
      <c r="R8" s="324">
        <v>2</v>
      </c>
      <c r="S8" s="325"/>
      <c r="T8" s="324"/>
      <c r="U8" s="325"/>
      <c r="V8" s="324">
        <v>4</v>
      </c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155</v>
      </c>
      <c r="AP8" s="271">
        <f t="shared" si="5"/>
        <v>49.27000000000001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/>
      <c r="J9" s="295">
        <v>7</v>
      </c>
      <c r="K9" s="296"/>
      <c r="L9" s="324"/>
      <c r="M9" s="325"/>
      <c r="N9" s="324">
        <v>4</v>
      </c>
      <c r="O9" s="325"/>
      <c r="P9" s="324"/>
      <c r="Q9" s="325"/>
      <c r="R9" s="324">
        <v>2</v>
      </c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165</v>
      </c>
      <c r="AP9" s="271">
        <f t="shared" si="5"/>
        <v>58.67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/>
      <c r="J10" s="295"/>
      <c r="K10" s="296"/>
      <c r="L10" s="324">
        <v>6</v>
      </c>
      <c r="M10" s="325"/>
      <c r="N10" s="324"/>
      <c r="O10" s="325"/>
      <c r="P10" s="324">
        <v>2</v>
      </c>
      <c r="Q10" s="325"/>
      <c r="R10" s="324"/>
      <c r="S10" s="325"/>
      <c r="T10" s="324"/>
      <c r="U10" s="325"/>
      <c r="V10" s="324">
        <v>4</v>
      </c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/>
      <c r="J12" s="295"/>
      <c r="K12" s="296"/>
      <c r="L12" s="324"/>
      <c r="M12" s="325"/>
      <c r="N12" s="324">
        <v>8</v>
      </c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</v>
      </c>
      <c r="AP12" s="271">
        <f t="shared" si="5"/>
        <v>10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/>
      <c r="J13" s="295">
        <v>14</v>
      </c>
      <c r="K13" s="296"/>
      <c r="L13" s="324">
        <v>15</v>
      </c>
      <c r="M13" s="325"/>
      <c r="N13" s="324">
        <v>70</v>
      </c>
      <c r="O13" s="325"/>
      <c r="P13" s="324">
        <v>10</v>
      </c>
      <c r="Q13" s="325"/>
      <c r="R13" s="324">
        <v>4</v>
      </c>
      <c r="S13" s="325"/>
      <c r="T13" s="324"/>
      <c r="U13" s="325"/>
      <c r="V13" s="324">
        <v>10</v>
      </c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200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/>
      <c r="J14" s="295">
        <v>0.2</v>
      </c>
      <c r="K14" s="296"/>
      <c r="L14" s="324">
        <v>0.2</v>
      </c>
      <c r="M14" s="325"/>
      <c r="N14" s="324">
        <v>2</v>
      </c>
      <c r="O14" s="325"/>
      <c r="P14" s="324">
        <v>0.2</v>
      </c>
      <c r="Q14" s="325"/>
      <c r="R14" s="324">
        <v>0.2</v>
      </c>
      <c r="S14" s="325"/>
      <c r="T14" s="324"/>
      <c r="U14" s="325"/>
      <c r="V14" s="324">
        <v>0.2</v>
      </c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310</v>
      </c>
      <c r="AP14" s="271">
        <f t="shared" si="5"/>
        <v>6.169999999999999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/>
      <c r="J15" s="295">
        <v>2</v>
      </c>
      <c r="K15" s="296"/>
      <c r="L15" s="324">
        <v>2</v>
      </c>
      <c r="M15" s="325"/>
      <c r="N15" s="324">
        <v>20</v>
      </c>
      <c r="O15" s="325"/>
      <c r="P15" s="324">
        <v>2</v>
      </c>
      <c r="Q15" s="325"/>
      <c r="R15" s="324">
        <v>1</v>
      </c>
      <c r="S15" s="325"/>
      <c r="T15" s="324"/>
      <c r="U15" s="325"/>
      <c r="V15" s="324">
        <v>2</v>
      </c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40</v>
      </c>
      <c r="AP15" s="271">
        <f t="shared" si="5"/>
        <v>55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/>
      <c r="J17" s="295"/>
      <c r="K17" s="296"/>
      <c r="L17" s="324"/>
      <c r="M17" s="325"/>
      <c r="N17" s="324">
        <v>1</v>
      </c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800</v>
      </c>
      <c r="AP17" s="271">
        <f t="shared" si="5"/>
        <v>0.65000000000000013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/>
      <c r="J19" s="295">
        <v>18</v>
      </c>
      <c r="K19" s="296"/>
      <c r="L19" s="324">
        <v>15</v>
      </c>
      <c r="M19" s="325"/>
      <c r="N19" s="324">
        <v>60</v>
      </c>
      <c r="O19" s="325"/>
      <c r="P19" s="324">
        <v>7</v>
      </c>
      <c r="Q19" s="325"/>
      <c r="R19" s="324">
        <v>4</v>
      </c>
      <c r="S19" s="325"/>
      <c r="T19" s="324"/>
      <c r="U19" s="325"/>
      <c r="V19" s="324">
        <v>10</v>
      </c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60</v>
      </c>
      <c r="AP19" s="271">
        <f t="shared" si="5"/>
        <v>232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/>
      <c r="J20" s="295">
        <v>2</v>
      </c>
      <c r="K20" s="296"/>
      <c r="L20" s="324">
        <v>1</v>
      </c>
      <c r="M20" s="325"/>
      <c r="N20" s="324">
        <v>15</v>
      </c>
      <c r="O20" s="325"/>
      <c r="P20" s="324">
        <v>0.2</v>
      </c>
      <c r="Q20" s="325"/>
      <c r="R20" s="324">
        <v>0.2</v>
      </c>
      <c r="S20" s="325"/>
      <c r="T20" s="324"/>
      <c r="U20" s="325"/>
      <c r="V20" s="324">
        <v>0.4</v>
      </c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22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>
        <v>5</v>
      </c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/>
      <c r="J22" s="295">
        <v>185</v>
      </c>
      <c r="K22" s="296"/>
      <c r="L22" s="324">
        <v>138</v>
      </c>
      <c r="M22" s="325"/>
      <c r="N22" s="324">
        <v>660</v>
      </c>
      <c r="O22" s="325"/>
      <c r="P22" s="324">
        <v>50</v>
      </c>
      <c r="Q22" s="325"/>
      <c r="R22" s="324"/>
      <c r="S22" s="325"/>
      <c r="T22" s="324"/>
      <c r="U22" s="325"/>
      <c r="V22" s="324">
        <v>68</v>
      </c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2.8</v>
      </c>
      <c r="AP22" s="271">
        <f t="shared" si="5"/>
        <v>1302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/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/>
      <c r="J29" s="295">
        <v>1E-3</v>
      </c>
      <c r="K29" s="296"/>
      <c r="L29" s="324"/>
      <c r="M29" s="325"/>
      <c r="N29" s="324">
        <v>0.01</v>
      </c>
      <c r="O29" s="325"/>
      <c r="P29" s="324"/>
      <c r="Q29" s="325"/>
      <c r="R29" s="324"/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1.3000000000000001E-2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2160</v>
      </c>
      <c r="AP30" s="271">
        <f t="shared" si="5"/>
        <v>0.25</v>
      </c>
      <c r="AQ30" s="87" t="str">
        <f t="shared" si="6"/>
        <v>NZ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/>
      <c r="J34" s="295">
        <v>3</v>
      </c>
      <c r="K34" s="296"/>
      <c r="L34" s="324">
        <v>3</v>
      </c>
      <c r="M34" s="325"/>
      <c r="N34" s="324">
        <v>15</v>
      </c>
      <c r="O34" s="325"/>
      <c r="P34" s="324">
        <v>2</v>
      </c>
      <c r="Q34" s="325"/>
      <c r="R34" s="324">
        <v>1</v>
      </c>
      <c r="S34" s="325"/>
      <c r="T34" s="324"/>
      <c r="U34" s="325"/>
      <c r="V34" s="324">
        <v>2</v>
      </c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136</v>
      </c>
      <c r="AP34" s="271">
        <f t="shared" si="5"/>
        <v>52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/>
      <c r="O36" s="325"/>
      <c r="P36" s="324">
        <v>0.2</v>
      </c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550</v>
      </c>
      <c r="AP36" s="271">
        <f t="shared" si="5"/>
        <v>3.3249999999999997</v>
      </c>
      <c r="AQ36" s="87" t="str">
        <f t="shared" si="6"/>
        <v xml:space="preserve"> 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>
        <v>3</v>
      </c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1.9</v>
      </c>
      <c r="AP47" s="271">
        <f t="shared" si="5"/>
        <v>550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>
        <v>500</v>
      </c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/>
      <c r="J50" s="295"/>
      <c r="K50" s="296"/>
      <c r="L50" s="324"/>
      <c r="M50" s="325"/>
      <c r="N50" s="324">
        <v>5</v>
      </c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8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70</v>
      </c>
      <c r="AP51" s="271">
        <f t="shared" si="5"/>
        <v>2</v>
      </c>
      <c r="AQ51" s="87" t="str">
        <f t="shared" si="6"/>
        <v xml:space="preserve"> 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/>
      <c r="L54" s="324"/>
      <c r="M54" s="325"/>
      <c r="N54" s="324">
        <v>600</v>
      </c>
      <c r="O54" s="325"/>
      <c r="P54" s="324"/>
      <c r="Q54" s="325"/>
      <c r="R54" s="324"/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0.75789473684210529</v>
      </c>
      <c r="AP54" s="271">
        <f t="shared" si="5"/>
        <v>980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/>
      <c r="L55" s="324"/>
      <c r="M55" s="325"/>
      <c r="N55" s="324">
        <v>600</v>
      </c>
      <c r="O55" s="325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0.35</v>
      </c>
      <c r="AP55" s="271">
        <f t="shared" si="5"/>
        <v>899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/>
      <c r="J56" s="295">
        <v>8</v>
      </c>
      <c r="K56" s="296"/>
      <c r="L56" s="324">
        <v>8</v>
      </c>
      <c r="M56" s="325"/>
      <c r="N56" s="324">
        <v>25</v>
      </c>
      <c r="O56" s="325"/>
      <c r="P56" s="324">
        <v>5</v>
      </c>
      <c r="Q56" s="325"/>
      <c r="R56" s="324">
        <v>4</v>
      </c>
      <c r="S56" s="325"/>
      <c r="T56" s="324"/>
      <c r="U56" s="325"/>
      <c r="V56" s="324">
        <v>6</v>
      </c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86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900</v>
      </c>
      <c r="AP57" s="271">
        <f t="shared" si="5"/>
        <v>2</v>
      </c>
      <c r="AQ57" s="87" t="str">
        <f t="shared" si="6"/>
        <v xml:space="preserve"> 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2</v>
      </c>
      <c r="K58" s="296"/>
      <c r="L58" s="324">
        <v>2</v>
      </c>
      <c r="M58" s="325"/>
      <c r="N58" s="324">
        <v>5</v>
      </c>
      <c r="O58" s="325"/>
      <c r="P58" s="324">
        <v>2</v>
      </c>
      <c r="Q58" s="325"/>
      <c r="R58" s="324"/>
      <c r="S58" s="325"/>
      <c r="T58" s="324"/>
      <c r="U58" s="325"/>
      <c r="V58" s="324">
        <v>2</v>
      </c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130</v>
      </c>
      <c r="AP59" s="271">
        <f t="shared" si="5"/>
        <v>2</v>
      </c>
      <c r="AQ59" s="87" t="str">
        <f t="shared" si="6"/>
        <v xml:space="preserve"> 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/>
      <c r="J60" s="295">
        <v>2</v>
      </c>
      <c r="K60" s="296"/>
      <c r="L60" s="324">
        <v>2</v>
      </c>
      <c r="M60" s="325"/>
      <c r="N60" s="324">
        <v>2</v>
      </c>
      <c r="O60" s="325"/>
      <c r="P60" s="324">
        <v>1</v>
      </c>
      <c r="Q60" s="325"/>
      <c r="R60" s="324">
        <v>1</v>
      </c>
      <c r="S60" s="325"/>
      <c r="T60" s="324"/>
      <c r="U60" s="325"/>
      <c r="V60" s="324">
        <v>2</v>
      </c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19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/>
      <c r="J61" s="295">
        <v>0.3</v>
      </c>
      <c r="K61" s="296"/>
      <c r="L61" s="324">
        <v>0.3</v>
      </c>
      <c r="M61" s="325"/>
      <c r="N61" s="324">
        <v>500</v>
      </c>
      <c r="O61" s="325"/>
      <c r="P61" s="324">
        <v>0.2</v>
      </c>
      <c r="Q61" s="325"/>
      <c r="R61" s="324">
        <v>0.1</v>
      </c>
      <c r="S61" s="325"/>
      <c r="T61" s="324"/>
      <c r="U61" s="325"/>
      <c r="V61" s="324">
        <v>0.3</v>
      </c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3.5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/>
      <c r="J62" s="295">
        <v>0.5</v>
      </c>
      <c r="K62" s="296"/>
      <c r="L62" s="324">
        <v>0.5</v>
      </c>
      <c r="M62" s="325"/>
      <c r="N62" s="324">
        <v>4</v>
      </c>
      <c r="O62" s="325"/>
      <c r="P62" s="324">
        <v>0.3</v>
      </c>
      <c r="Q62" s="325"/>
      <c r="R62" s="324">
        <v>0.2</v>
      </c>
      <c r="S62" s="325"/>
      <c r="T62" s="324"/>
      <c r="U62" s="325"/>
      <c r="V62" s="324">
        <v>0.4</v>
      </c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</v>
      </c>
      <c r="AP62" s="271">
        <f t="shared" si="5"/>
        <v>6.4600000000000009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/>
      <c r="J63" s="295">
        <v>0.1</v>
      </c>
      <c r="K63" s="296"/>
      <c r="L63" s="324">
        <v>0.1</v>
      </c>
      <c r="M63" s="325"/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0.30000000000000004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/>
      <c r="J65" s="295">
        <v>0.1</v>
      </c>
      <c r="K65" s="296"/>
      <c r="L65" s="324">
        <v>0.1</v>
      </c>
      <c r="M65" s="325"/>
      <c r="N65" s="324">
        <v>1.25</v>
      </c>
      <c r="O65" s="325"/>
      <c r="P65" s="324">
        <v>0.1</v>
      </c>
      <c r="Q65" s="325"/>
      <c r="R65" s="324">
        <v>0.05</v>
      </c>
      <c r="S65" s="325"/>
      <c r="T65" s="324"/>
      <c r="U65" s="325"/>
      <c r="V65" s="324">
        <v>0.1</v>
      </c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874.99999999999989</v>
      </c>
      <c r="AP65" s="271">
        <f t="shared" si="5"/>
        <v>2.2800000000000002</v>
      </c>
      <c r="AQ65" s="87" t="str">
        <f t="shared" si="6"/>
        <v xml:space="preserve"> 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/>
      <c r="J66" s="295">
        <v>1</v>
      </c>
      <c r="K66" s="296"/>
      <c r="L66" s="324"/>
      <c r="M66" s="325"/>
      <c r="N66" s="324">
        <v>15</v>
      </c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18.96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/>
      <c r="J67" s="295">
        <v>1</v>
      </c>
      <c r="K67" s="296"/>
      <c r="L67" s="324"/>
      <c r="M67" s="325"/>
      <c r="N67" s="324">
        <v>15</v>
      </c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16.989999999999998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/>
      <c r="J68" s="295">
        <v>0.05</v>
      </c>
      <c r="K68" s="296"/>
      <c r="L68" s="324">
        <v>0.05</v>
      </c>
      <c r="M68" s="325"/>
      <c r="N68" s="324">
        <v>0.4</v>
      </c>
      <c r="O68" s="325"/>
      <c r="P68" s="324">
        <v>0.02</v>
      </c>
      <c r="Q68" s="325"/>
      <c r="R68" s="324">
        <v>0.01</v>
      </c>
      <c r="S68" s="325"/>
      <c r="T68" s="324"/>
      <c r="U68" s="325"/>
      <c r="V68" s="324">
        <v>0.02</v>
      </c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5728.5714285714294</v>
      </c>
      <c r="AP68" s="271">
        <f t="shared" si="7"/>
        <v>0.70571428570999983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/>
      <c r="J69" s="295">
        <v>0.1</v>
      </c>
      <c r="K69" s="296"/>
      <c r="L69" s="324">
        <v>0.1</v>
      </c>
      <c r="M69" s="325"/>
      <c r="N69" s="324">
        <v>1</v>
      </c>
      <c r="O69" s="325"/>
      <c r="P69" s="324">
        <v>0.05</v>
      </c>
      <c r="Q69" s="325"/>
      <c r="R69" s="324">
        <v>0.02</v>
      </c>
      <c r="S69" s="325"/>
      <c r="T69" s="324"/>
      <c r="U69" s="325"/>
      <c r="V69" s="324">
        <v>0.04</v>
      </c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573.33333333333337</v>
      </c>
      <c r="AP69" s="271">
        <f t="shared" si="7"/>
        <v>1.7399999999999998</v>
      </c>
      <c r="AQ69" s="87" t="str">
        <f t="shared" si="10"/>
        <v xml:space="preserve"> 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/>
      <c r="J70" s="295">
        <v>0.02</v>
      </c>
      <c r="K70" s="296"/>
      <c r="L70" s="324">
        <v>0.02</v>
      </c>
      <c r="M70" s="325"/>
      <c r="N70" s="324">
        <v>0.25</v>
      </c>
      <c r="O70" s="325"/>
      <c r="P70" s="324">
        <v>0.01</v>
      </c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1800.0000000000002</v>
      </c>
      <c r="AP70" s="271">
        <f t="shared" si="7"/>
        <v>0.49999999999999994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/>
      <c r="J71" s="295"/>
      <c r="K71" s="296"/>
      <c r="L71" s="324"/>
      <c r="M71" s="325"/>
      <c r="N71" s="324">
        <v>15</v>
      </c>
      <c r="O71" s="325"/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15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/>
      <c r="J72" s="295">
        <v>0.2</v>
      </c>
      <c r="K72" s="296"/>
      <c r="L72" s="324"/>
      <c r="M72" s="325"/>
      <c r="N72" s="324">
        <v>6</v>
      </c>
      <c r="O72" s="325"/>
      <c r="P72" s="324"/>
      <c r="Q72" s="325"/>
      <c r="R72" s="324"/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768.26086956521738</v>
      </c>
      <c r="AP72" s="271">
        <f t="shared" si="7"/>
        <v>6.9</v>
      </c>
      <c r="AQ72" s="87" t="str">
        <f t="shared" si="10"/>
        <v xml:space="preserve"> 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/>
      <c r="J73" s="295"/>
      <c r="K73" s="296"/>
      <c r="L73" s="324"/>
      <c r="M73" s="325"/>
      <c r="N73" s="324">
        <v>4</v>
      </c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605.55555555555554</v>
      </c>
      <c r="AP73" s="271">
        <f t="shared" si="7"/>
        <v>4.5</v>
      </c>
      <c r="AQ73" s="87" t="str">
        <f t="shared" si="10"/>
        <v xml:space="preserve"> 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22.9</v>
      </c>
      <c r="G75" s="262">
        <f t="shared" si="8"/>
        <v>22.9</v>
      </c>
      <c r="H75" s="295">
        <v>1</v>
      </c>
      <c r="I75" s="296"/>
      <c r="J75" s="295">
        <v>0.5</v>
      </c>
      <c r="K75" s="296"/>
      <c r="L75" s="324">
        <v>0.5</v>
      </c>
      <c r="M75" s="325"/>
      <c r="N75" s="324">
        <v>10</v>
      </c>
      <c r="O75" s="325"/>
      <c r="P75" s="324"/>
      <c r="Q75" s="325"/>
      <c r="R75" s="324"/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878.60262008733628</v>
      </c>
      <c r="AP75" s="271">
        <f t="shared" si="7"/>
        <v>22.9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/>
      <c r="J77" s="295"/>
      <c r="K77" s="296"/>
      <c r="L77" s="324"/>
      <c r="M77" s="325"/>
      <c r="N77" s="324">
        <v>0.25</v>
      </c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3600</v>
      </c>
      <c r="AP77" s="272">
        <f t="shared" si="7"/>
        <v>0.33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/>
      <c r="J78" s="295">
        <v>0.1</v>
      </c>
      <c r="K78" s="296"/>
      <c r="L78" s="324">
        <v>0.1</v>
      </c>
      <c r="M78" s="325"/>
      <c r="N78" s="324">
        <v>0.1</v>
      </c>
      <c r="O78" s="325"/>
      <c r="P78" s="324">
        <v>0.1</v>
      </c>
      <c r="Q78" s="325"/>
      <c r="R78" s="324"/>
      <c r="S78" s="325"/>
      <c r="T78" s="324"/>
      <c r="U78" s="325"/>
      <c r="V78" s="324">
        <v>0.1</v>
      </c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600</v>
      </c>
      <c r="AP78" s="271">
        <f t="shared" si="7"/>
        <v>0.4</v>
      </c>
      <c r="AQ78" s="87" t="str">
        <f>IF(AND(AP78&gt;=0, AP78&lt;1),IF(AP78=0,"০","NZ")," ")</f>
        <v>NZ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/>
      <c r="J80" s="295">
        <v>2</v>
      </c>
      <c r="K80" s="296"/>
      <c r="L80" s="324">
        <v>1</v>
      </c>
      <c r="M80" s="325"/>
      <c r="N80" s="324">
        <v>5</v>
      </c>
      <c r="O80" s="325"/>
      <c r="P80" s="324">
        <v>1</v>
      </c>
      <c r="Q80" s="325"/>
      <c r="R80" s="324">
        <v>0.5</v>
      </c>
      <c r="S80" s="325"/>
      <c r="T80" s="324"/>
      <c r="U80" s="325"/>
      <c r="V80" s="324">
        <v>0.5</v>
      </c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180</v>
      </c>
      <c r="AP80" s="271">
        <f t="shared" si="7"/>
        <v>15.649999999999999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/>
      <c r="J84" s="295"/>
      <c r="K84" s="296"/>
      <c r="L84" s="324"/>
      <c r="M84" s="325"/>
      <c r="N84" s="324">
        <v>0.2</v>
      </c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2600</v>
      </c>
      <c r="AP84" s="271">
        <f t="shared" si="7"/>
        <v>0.3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/>
      <c r="J86" s="295"/>
      <c r="K86" s="296"/>
      <c r="L86" s="324"/>
      <c r="M86" s="325"/>
      <c r="N86" s="324">
        <v>0.5</v>
      </c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1700</v>
      </c>
      <c r="AP86" s="272">
        <f t="shared" si="7"/>
        <v>0.71000000000000019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/>
      <c r="J87" s="295">
        <v>6</v>
      </c>
      <c r="K87" s="296"/>
      <c r="L87" s="324">
        <v>7</v>
      </c>
      <c r="M87" s="325"/>
      <c r="N87" s="324">
        <v>60</v>
      </c>
      <c r="O87" s="325"/>
      <c r="P87" s="324">
        <v>2</v>
      </c>
      <c r="Q87" s="325"/>
      <c r="R87" s="324"/>
      <c r="S87" s="325"/>
      <c r="T87" s="324"/>
      <c r="U87" s="325"/>
      <c r="V87" s="324">
        <v>4</v>
      </c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67</v>
      </c>
      <c r="AP87" s="271">
        <f t="shared" si="7"/>
        <v>131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/>
      <c r="J88" s="295">
        <v>4</v>
      </c>
      <c r="K88" s="296"/>
      <c r="L88" s="324">
        <v>2.5</v>
      </c>
      <c r="M88" s="325"/>
      <c r="N88" s="324">
        <v>35</v>
      </c>
      <c r="O88" s="325"/>
      <c r="P88" s="324">
        <v>1</v>
      </c>
      <c r="Q88" s="325"/>
      <c r="R88" s="324">
        <v>0.5</v>
      </c>
      <c r="S88" s="325"/>
      <c r="T88" s="324"/>
      <c r="U88" s="325"/>
      <c r="V88" s="324">
        <v>2</v>
      </c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</v>
      </c>
      <c r="AP88" s="271">
        <f t="shared" si="7"/>
        <v>65.349999999999994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/>
      <c r="J89" s="295">
        <v>120</v>
      </c>
      <c r="K89" s="296"/>
      <c r="L89" s="324">
        <v>190</v>
      </c>
      <c r="M89" s="325"/>
      <c r="N89" s="324">
        <v>1000</v>
      </c>
      <c r="O89" s="325"/>
      <c r="P89" s="324">
        <v>60</v>
      </c>
      <c r="Q89" s="325"/>
      <c r="R89" s="324">
        <v>45</v>
      </c>
      <c r="S89" s="325"/>
      <c r="T89" s="324"/>
      <c r="U89" s="325"/>
      <c r="V89" s="324">
        <v>90</v>
      </c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11.397500000000001</v>
      </c>
      <c r="AP89" s="271">
        <f t="shared" si="7"/>
        <v>2074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/>
      <c r="L92" s="324"/>
      <c r="M92" s="325"/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61</v>
      </c>
      <c r="G95" s="262">
        <f t="shared" si="8"/>
        <v>61</v>
      </c>
      <c r="H95" s="295">
        <v>3</v>
      </c>
      <c r="I95" s="296"/>
      <c r="J95" s="295">
        <v>4</v>
      </c>
      <c r="K95" s="296"/>
      <c r="L95" s="324">
        <v>4</v>
      </c>
      <c r="M95" s="325"/>
      <c r="N95" s="324">
        <v>4</v>
      </c>
      <c r="O95" s="325"/>
      <c r="P95" s="324">
        <v>1</v>
      </c>
      <c r="Q95" s="325"/>
      <c r="R95" s="324">
        <v>1</v>
      </c>
      <c r="S95" s="325"/>
      <c r="T95" s="324"/>
      <c r="U95" s="325"/>
      <c r="V95" s="324">
        <v>2</v>
      </c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45.983606557377051</v>
      </c>
      <c r="AP95" s="271">
        <f t="shared" si="7"/>
        <v>61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201.59313725490196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0.1</v>
      </c>
      <c r="M99" s="325"/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600</v>
      </c>
      <c r="AP99" s="272">
        <f t="shared" si="7"/>
        <v>1.149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210</v>
      </c>
      <c r="AP103" s="271">
        <f t="shared" si="7"/>
        <v>10</v>
      </c>
      <c r="AQ103" s="87" t="str">
        <f t="shared" si="10"/>
        <v xml:space="preserve"> 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21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9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770.37037037037032</v>
      </c>
      <c r="AP107" s="271">
        <f t="shared" si="7"/>
        <v>1.7250000000000001</v>
      </c>
      <c r="AQ107" s="87" t="str">
        <f t="shared" si="10"/>
        <v xml:space="preserve"> 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/>
      <c r="J109" s="295">
        <v>1</v>
      </c>
      <c r="K109" s="296"/>
      <c r="L109" s="324"/>
      <c r="M109" s="325"/>
      <c r="N109" s="324">
        <v>2</v>
      </c>
      <c r="O109" s="325"/>
      <c r="P109" s="324"/>
      <c r="Q109" s="325"/>
      <c r="R109" s="324"/>
      <c r="S109" s="325"/>
      <c r="T109" s="324"/>
      <c r="U109" s="325"/>
      <c r="V109" s="324">
        <v>1</v>
      </c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</v>
      </c>
      <c r="AP109" s="271">
        <f t="shared" si="7"/>
        <v>8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2.5</v>
      </c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2165.7894736842104</v>
      </c>
      <c r="AP112" s="271">
        <f t="shared" si="7"/>
        <v>3.8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9.9375</v>
      </c>
      <c r="AP116" s="271">
        <f t="shared" si="7"/>
        <v>391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/>
      <c r="L123" s="324"/>
      <c r="M123" s="296"/>
      <c r="N123" s="324">
        <v>200</v>
      </c>
      <c r="O123" s="296"/>
      <c r="P123" s="324"/>
      <c r="Q123" s="296"/>
      <c r="R123" s="324"/>
      <c r="S123" s="296"/>
      <c r="T123" s="324"/>
      <c r="U123" s="296"/>
      <c r="V123" s="324"/>
      <c r="W123" s="296"/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736.67117726657636</v>
      </c>
      <c r="AP123" s="333">
        <f t="shared" si="7"/>
        <v>7.3900000000000006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/>
      <c r="U124" s="336">
        <f>P!P126</f>
        <v>22</v>
      </c>
      <c r="V124" s="337">
        <v>64</v>
      </c>
      <c r="W124" s="336">
        <f>P!R126</f>
        <v>50</v>
      </c>
      <c r="X124" s="337"/>
      <c r="Y124" s="336">
        <f>P!T126</f>
        <v>94</v>
      </c>
      <c r="Z124" s="337"/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/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/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/>
      <c r="J141" s="324"/>
      <c r="K141" s="296"/>
      <c r="L141" s="324"/>
      <c r="M141" s="296"/>
      <c r="N141" s="324">
        <v>564</v>
      </c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21.284578696343402</v>
      </c>
      <c r="AP141" s="271">
        <f t="shared" si="11"/>
        <v>629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155</v>
      </c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1100</v>
      </c>
      <c r="AP143" s="271">
        <f t="shared" si="11"/>
        <v>169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2</v>
      </c>
      <c r="AQ145" s="87" t="str">
        <f t="shared" si="13"/>
        <v xml:space="preserve"> 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/>
      <c r="J150" s="324">
        <v>28</v>
      </c>
      <c r="K150" s="325"/>
      <c r="L150" s="324"/>
      <c r="M150" s="325"/>
      <c r="N150" s="324">
        <v>142</v>
      </c>
      <c r="O150" s="325"/>
      <c r="P150" s="324">
        <v>21</v>
      </c>
      <c r="Q150" s="325"/>
      <c r="R150" s="324">
        <v>8</v>
      </c>
      <c r="S150" s="325"/>
      <c r="T150" s="324"/>
      <c r="U150" s="325"/>
      <c r="V150" s="324">
        <v>13</v>
      </c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265.03809523809525</v>
      </c>
      <c r="AP150" s="427">
        <f t="shared" si="11"/>
        <v>347.99000000000024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/>
      <c r="J151" s="324"/>
      <c r="K151" s="325"/>
      <c r="L151" s="324">
        <v>135</v>
      </c>
      <c r="M151" s="325"/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60.978260869565219</v>
      </c>
      <c r="AP151" s="271">
        <f t="shared" si="11"/>
        <v>276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>
        <v>3.5</v>
      </c>
      <c r="K152" s="296"/>
      <c r="L152" s="324">
        <v>314</v>
      </c>
      <c r="M152" s="296"/>
      <c r="N152" s="324">
        <v>20</v>
      </c>
      <c r="O152" s="296"/>
      <c r="P152" s="324"/>
      <c r="Q152" s="296"/>
      <c r="R152" s="324"/>
      <c r="S152" s="296"/>
      <c r="T152" s="324"/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170.67698259187625</v>
      </c>
      <c r="AP152" s="271">
        <f t="shared" si="11"/>
        <v>53.89999999999997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/>
      <c r="J153" s="324"/>
      <c r="K153" s="296"/>
      <c r="L153" s="324"/>
      <c r="M153" s="296"/>
      <c r="N153" s="324">
        <v>20</v>
      </c>
      <c r="O153" s="296"/>
      <c r="P153" s="324">
        <v>5</v>
      </c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388.26833073322939</v>
      </c>
      <c r="AP153" s="271">
        <f t="shared" si="11"/>
        <v>71.180000000000035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370</v>
      </c>
      <c r="AP154" s="271">
        <f t="shared" si="11"/>
        <v>12.000000000000011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416.84210526315792</v>
      </c>
      <c r="AP160" s="271">
        <f t="shared" si="11"/>
        <v>19</v>
      </c>
      <c r="AQ160" s="87" t="str">
        <f t="shared" si="13"/>
        <v xml:space="preserve"> 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/>
      <c r="J161" s="324"/>
      <c r="K161" s="325"/>
      <c r="L161" s="324">
        <v>2.5</v>
      </c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700</v>
      </c>
      <c r="AP161" s="271">
        <f t="shared" si="11"/>
        <v>7.5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3</v>
      </c>
      <c r="AQ163" s="87" t="str">
        <f t="shared" si="13"/>
        <v xml:space="preserve"> 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4</v>
      </c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384</v>
      </c>
      <c r="AP167" s="271">
        <f t="shared" si="11"/>
        <v>5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789.75609756097572</v>
      </c>
      <c r="AP168" s="271">
        <f t="shared" si="11"/>
        <v>16.399999999999999</v>
      </c>
      <c r="AQ168" s="87" t="str">
        <f t="shared" si="13"/>
        <v xml:space="preserve"> 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380</v>
      </c>
      <c r="AP169" s="271">
        <f t="shared" si="11"/>
        <v>20</v>
      </c>
      <c r="AQ169" s="87" t="str">
        <f t="shared" si="13"/>
        <v xml:space="preserve"> 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200</v>
      </c>
      <c r="AP171" s="271">
        <f t="shared" si="11"/>
        <v>1.4</v>
      </c>
      <c r="AQ171" s="87" t="str">
        <f t="shared" si="13"/>
        <v xml:space="preserve"> 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/>
      <c r="U177" s="336">
        <f>P!P179</f>
        <v>10</v>
      </c>
      <c r="V177" s="337">
        <v>10</v>
      </c>
      <c r="W177" s="336">
        <f>P!R179</f>
        <v>10</v>
      </c>
      <c r="X177" s="337"/>
      <c r="Y177" s="336">
        <f>P!T179</f>
        <v>5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/>
      <c r="U178" s="336">
        <f>P!P180</f>
        <v>10</v>
      </c>
      <c r="V178" s="337">
        <v>10</v>
      </c>
      <c r="W178" s="336">
        <f>P!R180</f>
        <v>10</v>
      </c>
      <c r="X178" s="337"/>
      <c r="Y178" s="336">
        <f>P!T180</f>
        <v>15</v>
      </c>
      <c r="Z178" s="337"/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/>
      <c r="U179" s="336">
        <f>P!P181</f>
        <v>1</v>
      </c>
      <c r="V179" s="337">
        <v>0.5</v>
      </c>
      <c r="W179" s="336">
        <f>P!R181</f>
        <v>0.5</v>
      </c>
      <c r="X179" s="337"/>
      <c r="Y179" s="336">
        <f>P!T181</f>
        <v>1</v>
      </c>
      <c r="Z179" s="337"/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/>
      <c r="U180" s="336">
        <f>P!P182</f>
        <v>0.5</v>
      </c>
      <c r="V180" s="337">
        <v>0.5</v>
      </c>
      <c r="W180" s="336">
        <f>P!R182</f>
        <v>0.5</v>
      </c>
      <c r="X180" s="337"/>
      <c r="Y180" s="336">
        <f>P!T182</f>
        <v>0.5</v>
      </c>
      <c r="Z180" s="337"/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/>
      <c r="U181" s="336">
        <f>P!P183</f>
        <v>1</v>
      </c>
      <c r="V181" s="337">
        <v>1</v>
      </c>
      <c r="W181" s="336">
        <f>P!R183</f>
        <v>0</v>
      </c>
      <c r="X181" s="337"/>
      <c r="Y181" s="336">
        <f>P!T183</f>
        <v>1.5</v>
      </c>
      <c r="Z181" s="337"/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/>
      <c r="U182" s="336">
        <f>P!P184</f>
        <v>20</v>
      </c>
      <c r="V182" s="337">
        <v>20</v>
      </c>
      <c r="W182" s="336">
        <f>P!R184</f>
        <v>20</v>
      </c>
      <c r="X182" s="337"/>
      <c r="Y182" s="336">
        <f>P!T184</f>
        <v>30</v>
      </c>
      <c r="Z182" s="337"/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/>
      <c r="U183" s="336">
        <f>P!P185</f>
        <v>5</v>
      </c>
      <c r="V183" s="337">
        <v>5</v>
      </c>
      <c r="W183" s="336">
        <f>P!R185</f>
        <v>5</v>
      </c>
      <c r="X183" s="337"/>
      <c r="Y183" s="336">
        <f>P!T185</f>
        <v>7</v>
      </c>
      <c r="Z183" s="337"/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/>
      <c r="U184" s="336">
        <f>P!P186</f>
        <v>1</v>
      </c>
      <c r="V184" s="337">
        <v>2</v>
      </c>
      <c r="W184" s="336">
        <f>P!R186</f>
        <v>2</v>
      </c>
      <c r="X184" s="337"/>
      <c r="Y184" s="336">
        <f>P!T186</f>
        <v>2</v>
      </c>
      <c r="Z184" s="337"/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/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/>
      <c r="U197" s="336">
        <f>P!P199</f>
        <v>1</v>
      </c>
      <c r="V197" s="337">
        <v>2</v>
      </c>
      <c r="W197" s="336">
        <f>P!R199</f>
        <v>2</v>
      </c>
      <c r="X197" s="337"/>
      <c r="Y197" s="336">
        <f>P!T199</f>
        <v>3</v>
      </c>
      <c r="Z197" s="337"/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/>
      <c r="U198" s="336">
        <f>P!P200</f>
        <v>0.5</v>
      </c>
      <c r="V198" s="337">
        <v>0.5</v>
      </c>
      <c r="W198" s="336">
        <f>P!R200</f>
        <v>0.5</v>
      </c>
      <c r="X198" s="337"/>
      <c r="Y198" s="336">
        <f>P!T200</f>
        <v>1</v>
      </c>
      <c r="Z198" s="337"/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/>
      <c r="J214" s="324">
        <v>3</v>
      </c>
      <c r="K214" s="325"/>
      <c r="L214" s="324">
        <v>2</v>
      </c>
      <c r="M214" s="325"/>
      <c r="N214" s="324">
        <v>15</v>
      </c>
      <c r="O214" s="325"/>
      <c r="P214" s="324">
        <v>2</v>
      </c>
      <c r="Q214" s="325"/>
      <c r="R214" s="324"/>
      <c r="S214" s="325"/>
      <c r="T214" s="324"/>
      <c r="U214" s="325"/>
      <c r="V214" s="324">
        <v>1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80.612244897959187</v>
      </c>
      <c r="AP214" s="335">
        <f t="shared" si="15"/>
        <v>49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72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/>
      <c r="U229" s="336">
        <f>P!P231</f>
        <v>4.2</v>
      </c>
      <c r="V229" s="337"/>
      <c r="W229" s="336">
        <f>P!R231</f>
        <v>1.1499999999999999</v>
      </c>
      <c r="X229" s="337"/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/>
      <c r="J230" s="324">
        <v>4.5</v>
      </c>
      <c r="K230" s="325"/>
      <c r="L230" s="324">
        <v>4.5</v>
      </c>
      <c r="M230" s="325"/>
      <c r="N230" s="324">
        <v>14</v>
      </c>
      <c r="O230" s="325"/>
      <c r="P230" s="324">
        <v>1.5</v>
      </c>
      <c r="Q230" s="325"/>
      <c r="R230" s="324">
        <v>0.5</v>
      </c>
      <c r="S230" s="325"/>
      <c r="T230" s="324"/>
      <c r="U230" s="325"/>
      <c r="V230" s="324">
        <v>2.5</v>
      </c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830</v>
      </c>
      <c r="AP230" s="335">
        <f t="shared" si="15"/>
        <v>84.449999999999989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/>
      <c r="J231" s="324">
        <v>257</v>
      </c>
      <c r="K231" s="325"/>
      <c r="L231" s="324">
        <v>231</v>
      </c>
      <c r="M231" s="325"/>
      <c r="N231" s="324">
        <v>754</v>
      </c>
      <c r="O231" s="325"/>
      <c r="P231" s="324">
        <v>80</v>
      </c>
      <c r="Q231" s="325"/>
      <c r="R231" s="324">
        <v>30</v>
      </c>
      <c r="S231" s="325"/>
      <c r="T231" s="324"/>
      <c r="U231" s="325"/>
      <c r="V231" s="324">
        <v>129</v>
      </c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</v>
      </c>
      <c r="AP231" s="271">
        <f t="shared" si="15"/>
        <v>5900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/>
      <c r="J232" s="324"/>
      <c r="K232" s="325"/>
      <c r="L232" s="324">
        <v>93</v>
      </c>
      <c r="M232" s="325"/>
      <c r="N232" s="324"/>
      <c r="O232" s="325"/>
      <c r="P232" s="324">
        <v>30</v>
      </c>
      <c r="Q232" s="325"/>
      <c r="R232" s="324">
        <v>30</v>
      </c>
      <c r="S232" s="325"/>
      <c r="T232" s="324"/>
      <c r="U232" s="325"/>
      <c r="V232" s="324">
        <v>61</v>
      </c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25.564356435643564</v>
      </c>
      <c r="AP232" s="271">
        <f t="shared" si="15"/>
        <v>633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380</v>
      </c>
      <c r="AP237" s="271">
        <f t="shared" si="15"/>
        <v>6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4</v>
      </c>
      <c r="AQ242" s="87" t="str">
        <f t="shared" si="17"/>
        <v xml:space="preserve"> 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/>
      <c r="J245" s="324">
        <v>1.5</v>
      </c>
      <c r="K245" s="325"/>
      <c r="L245" s="324"/>
      <c r="M245" s="325"/>
      <c r="N245" s="324"/>
      <c r="O245" s="325"/>
      <c r="P245" s="324">
        <v>0.8</v>
      </c>
      <c r="Q245" s="325"/>
      <c r="R245" s="324"/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350</v>
      </c>
      <c r="AP245" s="335">
        <f t="shared" si="15"/>
        <v>39.5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540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520</v>
      </c>
      <c r="C5" s="16">
        <v>375</v>
      </c>
    </row>
    <row r="6" spans="1:29">
      <c r="A6" s="21">
        <v>2</v>
      </c>
      <c r="B6" s="11" t="s">
        <v>521</v>
      </c>
      <c r="C6" s="16">
        <v>500</v>
      </c>
    </row>
    <row r="7" spans="1:29">
      <c r="A7" s="21">
        <v>3</v>
      </c>
      <c r="B7" s="11" t="s">
        <v>522</v>
      </c>
      <c r="C7" s="16">
        <v>2220</v>
      </c>
    </row>
    <row r="8" spans="1:29">
      <c r="A8" s="21">
        <v>4</v>
      </c>
      <c r="B8" s="11" t="s">
        <v>523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525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524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527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528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529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530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531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532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539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B6" zoomScaleNormal="100" workbookViewId="0">
      <selection activeCell="C49" sqref="C49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474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475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476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477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478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479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480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481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482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483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484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485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486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487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488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489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462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C51" sqref="C5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493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475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490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480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491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492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486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489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463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8" zoomScaleNormal="100" workbookViewId="0">
      <selection activeCell="C51" sqref="C51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494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475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481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495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496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482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477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486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489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464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C51" sqref="C51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497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475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498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499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480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500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501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502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489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465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51" sqref="C5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503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475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480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486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489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B60" sqref="B60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504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475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505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506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480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495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505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507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508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509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510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486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487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489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C12" sqref="C12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511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475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480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513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492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482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514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515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489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C51" sqref="C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512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475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480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516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477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492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517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518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489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469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C51" sqref="C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475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480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513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535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492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536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486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489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470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51" sqref="C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537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475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480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481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538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517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489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471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474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472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2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542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543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544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473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545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546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547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548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549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541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12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31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2.5</v>
      </c>
      <c r="E112" s="188">
        <f>P!D114</f>
        <v>2.8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3</v>
      </c>
      <c r="F163" s="282" t="str">
        <f t="shared" si="4"/>
        <v>নাই</v>
      </c>
      <c r="G163" s="303" t="str">
        <f t="shared" si="5"/>
        <v>++</v>
      </c>
      <c r="H163" s="148" t="s">
        <v>533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4</v>
      </c>
      <c r="E167" s="188">
        <f>P!D169</f>
        <v>4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484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3.5</v>
      </c>
      <c r="E152" s="188">
        <f>P!F154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72</v>
      </c>
      <c r="E229" s="188">
        <f>P!F231</f>
        <v>6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0.1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314</v>
      </c>
      <c r="E152" s="188">
        <f>P!H154</f>
        <v>3.3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13.5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3</v>
      </c>
      <c r="F36" s="282" t="str">
        <f t="shared" si="0"/>
        <v>নাই</v>
      </c>
      <c r="G36" s="303" t="str">
        <f t="shared" si="1"/>
        <v>++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3</v>
      </c>
      <c r="E37" s="188">
        <f>P!J39</f>
        <v>0</v>
      </c>
      <c r="F37" s="282" t="str">
        <f t="shared" si="0"/>
        <v>হ্যা</v>
      </c>
      <c r="G37" s="303" t="str">
        <f t="shared" si="1"/>
        <v>--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500</v>
      </c>
      <c r="F47" s="282" t="str">
        <f t="shared" si="0"/>
        <v>নাই</v>
      </c>
      <c r="G47" s="303" t="str">
        <f t="shared" si="1"/>
        <v>++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500</v>
      </c>
      <c r="E48" s="188">
        <f>P!J50</f>
        <v>0</v>
      </c>
      <c r="F48" s="282" t="str">
        <f t="shared" si="0"/>
        <v>হ্যা</v>
      </c>
      <c r="G48" s="303" t="str">
        <f t="shared" si="1"/>
        <v>--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500</v>
      </c>
      <c r="E61" s="188">
        <f>P!J63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155</v>
      </c>
      <c r="E143" s="188">
        <f>P!J145</f>
        <v>165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1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10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0.1</v>
      </c>
      <c r="F78" s="282" t="str">
        <f t="shared" si="2"/>
        <v>নাই</v>
      </c>
      <c r="G78" s="303" t="str">
        <f t="shared" si="3"/>
        <v>++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4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24</v>
      </c>
      <c r="F87" s="282" t="str">
        <f t="shared" si="2"/>
        <v>নাই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100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1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12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1.1000000000000001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13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6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23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1.9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10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10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1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20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5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1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22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1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0.5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2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4.2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40</v>
      </c>
      <c r="F230" s="282" t="str">
        <f t="shared" si="6"/>
        <v>নাই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3000</v>
      </c>
      <c r="F231" s="282" t="str">
        <f t="shared" si="6"/>
        <v>নাই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90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63</v>
      </c>
      <c r="F19" s="282" t="str">
        <f t="shared" si="0"/>
        <v>নাই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2.5</v>
      </c>
      <c r="F20" s="282" t="str">
        <f t="shared" si="0"/>
        <v>নাই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1E-3</v>
      </c>
      <c r="F29" s="282" t="str">
        <f t="shared" si="0"/>
        <v>নাই</v>
      </c>
      <c r="G29" s="303" t="str">
        <f t="shared" si="1"/>
        <v>++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200</v>
      </c>
      <c r="F54" s="282" t="str">
        <f t="shared" si="0"/>
        <v>নাই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200</v>
      </c>
      <c r="F55" s="282" t="str">
        <f t="shared" si="0"/>
        <v>নাই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8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5</v>
      </c>
      <c r="F60" s="282" t="str">
        <f t="shared" si="0"/>
        <v>নাই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0.2</v>
      </c>
      <c r="F65" s="282" t="str">
        <f t="shared" si="0"/>
        <v>নাই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0.2</v>
      </c>
      <c r="F72" s="282" t="str">
        <f t="shared" si="2"/>
        <v>নাই</v>
      </c>
      <c r="G72" s="303" t="str">
        <f t="shared" si="3"/>
        <v>++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1</v>
      </c>
      <c r="F75" s="282" t="str">
        <f t="shared" si="2"/>
        <v>নাই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1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190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2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4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2</v>
      </c>
      <c r="F109" s="282" t="str">
        <f t="shared" si="2"/>
        <v>নাই</v>
      </c>
      <c r="G109" s="303" t="str">
        <f t="shared" si="3"/>
        <v>++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1.5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94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17.2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34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7.8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7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7</v>
      </c>
      <c r="F169" s="282" t="str">
        <f t="shared" si="4"/>
        <v>নাই</v>
      </c>
      <c r="G169" s="303" t="str">
        <f t="shared" si="5"/>
        <v>++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1.4</v>
      </c>
      <c r="F171" s="282" t="str">
        <f t="shared" si="4"/>
        <v>নাই</v>
      </c>
      <c r="G171" s="303" t="str">
        <f t="shared" si="5"/>
        <v>++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5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15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7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17</v>
      </c>
      <c r="F193" s="282" t="str">
        <f t="shared" si="4"/>
        <v>নাই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20</v>
      </c>
      <c r="F194" s="282" t="str">
        <f t="shared" si="4"/>
        <v>নাই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6</v>
      </c>
      <c r="F209" s="282" t="str">
        <f t="shared" si="6"/>
        <v>নাই</v>
      </c>
      <c r="G209" s="303" t="str">
        <f t="shared" si="7"/>
        <v>++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8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4.5</v>
      </c>
      <c r="F229" s="282" t="str">
        <f t="shared" si="6"/>
        <v>নাই</v>
      </c>
      <c r="G229" s="303" t="str">
        <f t="shared" si="7"/>
        <v>++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1</v>
      </c>
      <c r="F14" s="282" t="str">
        <f t="shared" si="0"/>
        <v>নাই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25</v>
      </c>
      <c r="F15" s="282" t="str">
        <f t="shared" si="0"/>
        <v>নাই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0.1</v>
      </c>
      <c r="F68" s="282" t="str">
        <f t="shared" ref="F68:F131" si="2">IF(AND(D68=0,E68&lt;&gt;0),"নাই","হ্যা")</f>
        <v>নাই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120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8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7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6</v>
      </c>
      <c r="F134" s="282" t="str">
        <f t="shared" si="4"/>
        <v>নাই</v>
      </c>
      <c r="G134" s="303" t="str">
        <f t="shared" si="5"/>
        <v>++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2.8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10.5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2</v>
      </c>
      <c r="F161" s="282" t="str">
        <f t="shared" si="4"/>
        <v>নাই</v>
      </c>
      <c r="G161" s="303" t="str">
        <f t="shared" si="5"/>
        <v>++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6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21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10</v>
      </c>
      <c r="F211" s="282" t="str">
        <f t="shared" si="6"/>
        <v>নাই</v>
      </c>
      <c r="G211" s="303" t="str">
        <f t="shared" si="7"/>
        <v>++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5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180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2025-09-14T03:40:06Z</dcterms:modified>
</cp:coreProperties>
</file>