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64921310-981E-4FE0-B653-6747EEE934F8}" xr6:coauthVersionLast="43" xr6:coauthVersionMax="43" xr10:uidLastSave="{00000000-0000-0000-0000-000000000000}"/>
  <bookViews>
    <workbookView xWindow="-120" yWindow="-120" windowWidth="20730" windowHeight="11310" tabRatio="906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<sst xmlns="http://schemas.openxmlformats.org/spreadsheetml/2006/main" count="2562" uniqueCount="514">
  <si>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</si>
  <si>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</si>
  <si>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</si>
  <si>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</si>
  <si>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</si>
  <si>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</si>
  <si>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</si>
  <si>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</si>
  <si>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</si>
  <si>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</si>
  <si>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</si>
  <si>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</si>
  <si>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</si>
  <si>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</si>
  <si>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</si>
  <si>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</si>
  <si>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</si>
  <si>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</si>
  <si>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</si>
  <si>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</si>
  <si>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</si>
  <si>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</si>
  <si>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</si>
  <si>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</si>
  <si>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</si>
  <si>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</si>
  <si>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</si>
  <si>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</si>
  <si>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</si>
  <si>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</si>
  <si>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</si>
  <si>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</si>
  <si>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</si>
  <si>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</si>
  <si>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</si>
  <si>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</si>
  <si>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</si>
  <si>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</si>
  <si>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</si>
  <si>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</si>
  <si>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</si>
  <si>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</si>
  <si>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</si>
  <si>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</si>
  <si>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</si>
  <si>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</si>
  <si>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</si>
  <si>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</si>
  <si>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</si>
  <si>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</si>
  <si>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</si>
  <si>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</si>
  <si>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</si>
  <si>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</si>
  <si>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</si>
  <si>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</si>
  <si>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</si>
  <si>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</si>
  <si>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</si>
  <si>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</si>
  <si>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</si>
  <si>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</si>
  <si>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</si>
  <si>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</si>
  <si>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</si>
  <si>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</si>
  <si>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</si>
  <si>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</si>
  <si>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</si>
  <si>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</si>
  <si>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</si>
  <si>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</si>
  <si>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</si>
  <si>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</si>
  <si>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</si>
  <si>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</si>
  <si>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</si>
  <si>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</si>
  <si>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</si>
  <si>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</si>
  <si>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</si>
  <si>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</si>
  <si>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</si>
  <si>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</si>
  <si>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</si>
  <si>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</si>
  <si>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</si>
  <si>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</si>
  <si>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</si>
  <si>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</si>
  <si>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</si>
  <si>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</si>
  <si>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</si>
  <si>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</si>
  <si>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</si>
  <si>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</si>
  <si>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</si>
  <si>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</si>
  <si>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</si>
  <si>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</si>
  <si>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</si>
  <si>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</si>
  <si>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</si>
  <si>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</si>
  <si>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</si>
  <si>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</si>
  <si>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</si>
  <si>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</si>
  <si>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</si>
  <si>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</si>
  <si>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</si>
  <si>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</si>
  <si>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</si>
  <si>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</si>
  <si>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</si>
  <si>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</si>
  <si>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</si>
  <si>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</si>
  <si>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</si>
  <si>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</si>
  <si>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</si>
  <si>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</si>
  <si>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</si>
  <si>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</si>
  <si>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</si>
  <si>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</si>
  <si>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</si>
  <si>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</si>
  <si>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</si>
  <si>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</si>
  <si>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</si>
  <si>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</si>
  <si>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</si>
  <si>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</si>
  <si>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</si>
  <si>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</si>
  <si>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</si>
  <si>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</si>
  <si>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</si>
  <si>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</si>
  <si>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</si>
  <si>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</si>
  <si>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</si>
  <si>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</si>
  <si>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</si>
  <si>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</si>
  <si>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</si>
  <si>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</si>
  <si>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</si>
  <si>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</si>
  <si>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</si>
  <si>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</si>
  <si>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</si>
  <si>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</si>
  <si>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</si>
  <si>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</si>
  <si>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</si>
  <si>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</si>
  <si>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</si>
  <si>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</si>
  <si>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</si>
  <si>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</si>
  <si>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</si>
  <si>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</si>
  <si>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</si>
  <si>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</si>
  <si>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</si>
  <si>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</si>
  <si>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</si>
  <si>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</si>
  <si>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</si>
  <si>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</si>
  <si>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</si>
  <si>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</si>
  <si>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</si>
  <si>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</si>
  <si>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</si>
  <si>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</si>
  <si>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</si>
  <si>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</si>
  <si>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</si>
  <si>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</si>
  <si>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</si>
  <si>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</si>
  <si>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</si>
  <si>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</si>
  <si>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</si>
  <si>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</si>
  <si>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</si>
  <si>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</si>
  <si>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</si>
  <si>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</si>
  <si>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</si>
  <si>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</si>
  <si>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</si>
  <si>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</si>
  <si>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</si>
  <si>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</si>
  <si>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</si>
  <si>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</si>
  <si>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</si>
  <si>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</si>
  <si>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</si>
  <si>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</si>
  <si>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</si>
  <si>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</si>
  <si>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</si>
  <si>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</si>
  <si>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</si>
  <si>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</si>
  <si>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</si>
  <si>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</si>
  <si>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</si>
  <si>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</si>
  <si>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</si>
  <si>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</si>
  <si>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</si>
  <si>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</si>
  <si>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</si>
  <si>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</si>
  <si>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</si>
  <si>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</si>
  <si>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</si>
  <si>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</si>
  <si>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</si>
  <si>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</si>
  <si>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</si>
  <si>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</si>
  <si>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</si>
  <si>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</si>
  <si>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</si>
  <si>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</si>
  <si>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</si>
  <si>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</si>
  <si>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</si>
  <si>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</si>
  <si>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</si>
  <si>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</si>
  <si>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</si>
  <si>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</si>
  <si>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</si>
  <si>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</si>
  <si>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</si>
  <si>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</si>
  <si>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</si>
  <si>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</si>
  <si>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</si>
  <si>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</si>
  <si>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</si>
  <si>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</si>
  <si>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</si>
  <si>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</si>
  <si>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</si>
  <si>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</si>
  <si>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</si>
  <si>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</si>
  <si>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</si>
  <si>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</si>
  <si>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</si>
  <si>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</si>
  <si>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</si>
  <si>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</si>
  <si>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</si>
  <si>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</si>
  <si>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</si>
  <si>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</si>
  <si>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</si>
  <si>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</si>
  <si>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</si>
  <si>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</si>
  <si>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</si>
  <si>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</si>
  <si>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</si>
  <si>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</si>
  <si>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</si>
  <si>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</si>
  <si>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</si>
  <si>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</si>
  <si>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</si>
  <si>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</si>
  <si>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</si>
  <si>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</si>
  <si>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</si>
  <si>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</si>
  <si>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</si>
  <si>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</si>
  <si>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</si>
  <si>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</si>
  <si>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</si>
  <si>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</si>
  <si>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</si>
  <si>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</si>
  <si>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</si>
  <si>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</si>
  <si>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</si>
  <si>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</si>
  <si>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</si>
  <si>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</si>
  <si>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</si>
  <si>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</si>
  <si>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</si>
  <si>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</si>
  <si>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</si>
  <si>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</si>
  <si>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</si>
  <si>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</si>
  <si>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</si>
  <si>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</si>
  <si>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</si>
  <si>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</si>
  <si>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</si>
  <si>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</si>
  <si>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</si>
  <si>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</si>
  <si>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</si>
  <si>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</si>
  <si>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</si>
  <si>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</si>
  <si>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</si>
  <si>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</si>
  <si>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</si>
  <si>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</si>
  <si>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</si>
  <si>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</si>
  <si>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</si>
  <si>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</si>
  <si>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</si>
  <si>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</si>
  <si>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</si>
  <si>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</si>
  <si>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</si>
  <si>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</si>
  <si>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</si>
  <si>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</si>
  <si>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</si>
  <si>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</si>
  <si>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</si>
  <si>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</si>
  <si>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</si>
  <si>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</si>
  <si>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</si>
  <si>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</si>
  <si>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</si>
  <si>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</si>
  <si>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</si>
  <si>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</si>
  <si>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</si>
  <si>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</si>
  <si>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</si>
  <si>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</si>
  <si>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</si>
  <si>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</si>
  <si>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</si>
  <si>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</si>
  <si>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</si>
  <si>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</si>
  <si>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</si>
  <si>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</si>
  <si>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</si>
  <si>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</si>
  <si>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</si>
  <si>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</si>
  <si>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</si>
  <si>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</si>
  <si>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</si>
  <si>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</si>
  <si>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</si>
  <si>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</si>
  <si>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</si>
  <si>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</si>
  <si>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</si>
  <si>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</si>
  <si>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</si>
  <si>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</si>
  <si>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</si>
  <si>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</si>
  <si>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</si>
  <si>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</si>
  <si>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</si>
  <si>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</si>
  <si>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</si>
  <si>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</si>
  <si>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</si>
  <si>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</si>
  <si>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</si>
  <si>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</si>
  <si>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</si>
  <si>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</si>
  <si>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</si>
  <si>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</si>
  <si>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</si>
  <si>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</si>
  <si>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</si>
  <si>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</si>
  <si>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</si>
  <si>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</si>
  <si>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</si>
  <si>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</si>
  <si>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</si>
  <si>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</si>
  <si>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</si>
  <si>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</si>
  <si>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</si>
  <si>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</si>
  <si>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</si>
  <si>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</si>
  <si>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</si>
  <si>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</si>
  <si>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</si>
  <si>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</si>
  <si>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</si>
  <si>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</si>
  <si>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</si>
  <si>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</si>
  <si>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</si>
  <si>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</si>
  <si>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</si>
  <si>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</si>
  <si>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</si>
  <si>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</si>
  <si>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</si>
  <si>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</si>
  <si>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</si>
  <si>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</si>
  <si>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</si>
  <si>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</si>
  <si>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</si>
  <si>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</si>
  <si>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</si>
  <si>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</si>
  <si>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</si>
  <si>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</si>
  <si>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</si>
  <si>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</si>
  <si>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</si>
  <si>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</si>
  <si>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</si>
  <si>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</si>
  <si>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</si>
  <si>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</si>
  <si>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</si>
  <si>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</si>
  <si>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</si>
  <si>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</si>
  <si>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</si>
  <si>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</si>
  <si>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</si>
  <si>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</si>
  <si>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</si>
  <si>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</si>
  <si>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</si>
  <si>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</si>
  <si>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</si>
  <si>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</si>
  <si>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পতাকা-ছ(১-9)</t>
  </si>
  <si>
    <t>পতাকা-জ(১-9)</t>
  </si>
  <si>
    <t>11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</si>
  <si>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</si>
  <si>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বাচ্চা কবুতর/দেশি মুরগী/কোয়েল</t>
  </si>
  <si>
    <t>বাচ্চা কবুতর/কোয়েল/দেশি মুরগী</t>
  </si>
  <si>
    <t>13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</si>
  <si>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</si>
  <si>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</si>
  <si>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</si>
  <si>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</si>
  <si>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</si>
  <si>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</si>
  <si>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</si>
  <si>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</si>
  <si>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</si>
  <si>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কথায়: এক লক্ষ এক হাজার দুইশত সাতাশি টাকা মাত্র </t>
  </si>
  <si>
    <t>কথায়ঃ এক লক্ষ আটাশ হাজার আটশত পঁচিশ মাত্র</t>
  </si>
  <si>
    <t>কথায়ঃ এক লক্ষ চুয়াল্লিশ হাজার দুইশত সাতাশি টাকা মাত্র</t>
  </si>
  <si>
    <t>কথায়ঃ এক লক্ষ সাতাশ হাজার চারশত একষট্টি টাকা মাত্র।</t>
  </si>
  <si>
    <t>কথায়: তিয়াত্তর হাজার দুইশত ঊনিশ টাকা মাত্র।</t>
  </si>
  <si>
    <t>কথায়: বিরাশি হাজার সাতশত বিয়াল্লিশ টাকা মাত্র</t>
  </si>
  <si>
    <t xml:space="preserve">কথায়ঃ পঁচাত্তর হাজার চারশত একচল্লিশ টাকা মাত্র </t>
  </si>
  <si>
    <t xml:space="preserve">কথায়ঃ চৌষট্টি হাজার তিনশত একষট্টি টাকা মাত্র </t>
  </si>
  <si>
    <t xml:space="preserve">কথায়ঃ আঠারো হাজার ছয় টাকা মাত্র 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</si>
  <si>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</si>
  <si>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</si>
  <si>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 xml:space="preserve">কথায়: নয় লক্ষ সতের হাজার পাঁচশত দুই মাত্র  </t>
  </si>
  <si>
    <t>পতাকা-ক(১-10)</t>
  </si>
  <si>
    <t>পতাকা-খ(১-14)</t>
  </si>
  <si>
    <t>পতাকা-গ(১-18)</t>
  </si>
  <si>
    <t>পতাকা-ঘ(১-14)</t>
  </si>
  <si>
    <t>পতাকা-ঙ(১-9)</t>
  </si>
  <si>
    <t>পতাকা-চ(১-10)</t>
  </si>
  <si>
    <t>পতাকা-ঝ(১-5)</t>
  </si>
  <si>
    <t>পতাকা-ঞ(১-7)</t>
  </si>
  <si>
    <t>পতাকা-ট(১-7)</t>
  </si>
  <si>
    <t>11/09/২০২৫ তারিখ হতে 21/০9/২০২৫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</si>
  <si>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</si>
  <si>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</si>
  <si>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</si>
  <si>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</si>
  <si>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</si>
  <si>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</si>
  <si>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</si>
  <si>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</si>
  <si>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</si>
  <si>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</si>
  <si>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</si>
  <si>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</si>
  <si>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</si>
  <si>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</si>
  <si>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</si>
  <si>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</si>
  <si>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</si>
  <si>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</si>
  <si>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>বিবিধ ( ছুরি ধার, পিঙ্গেলস, পিপি, ব্লেন্ডার মেরামত, পাস্তা, রেভিনিউ স্ট্যাম্প, থাইস্যুপ..)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</si>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</sst>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8" t="s">
        <v>355</v>
      </c>
      <c r="B1" s="438"/>
      <c r="C1" s="229" t="s">
        <v>356</v>
      </c>
      <c r="D1" s="230">
        <f>P!D3</f>
        <v>45911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100.03183472939921</v>
      </c>
      <c r="E5" s="234">
        <f t="shared" si="0"/>
        <v>0</v>
      </c>
      <c r="F5" s="241" t="str">
        <f t="shared" si="1"/>
        <v>×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154.68399737859099</v>
      </c>
      <c r="E8" s="234">
        <f t="shared" si="0"/>
        <v>0</v>
      </c>
      <c r="F8" s="241" t="str">
        <f t="shared" si="1"/>
        <v>×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179.99999962893696</v>
      </c>
      <c r="E13" s="234">
        <f t="shared" si="0"/>
        <v>0</v>
      </c>
      <c r="F13" s="241" t="str">
        <f t="shared" si="1"/>
        <v>×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421.02065791456698</v>
      </c>
      <c r="E14" s="234">
        <f t="shared" si="0"/>
        <v>0</v>
      </c>
      <c r="F14" s="241" t="str">
        <f t="shared" si="1"/>
        <v>×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59.999999999775959</v>
      </c>
      <c r="E19" s="234">
        <f t="shared" si="0"/>
        <v>0</v>
      </c>
      <c r="F19" s="241" t="str">
        <f t="shared" si="1"/>
        <v>×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921.66666666666674</v>
      </c>
      <c r="E20" s="234">
        <f t="shared" si="0"/>
        <v>0</v>
      </c>
      <c r="F20" s="241" t="str">
        <f t="shared" si="1"/>
        <v>×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2.799486626921591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136.66666666666666</v>
      </c>
      <c r="E40" s="234">
        <f t="shared" si="0"/>
        <v>0</v>
      </c>
      <c r="F40" s="241" t="str">
        <f t="shared" si="1"/>
        <v>×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0.7804988662131519</v>
      </c>
      <c r="E54" s="234">
        <f t="shared" si="0"/>
        <v>0</v>
      </c>
      <c r="F54" s="241" t="str">
        <f t="shared" si="1"/>
        <v>×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0.28919382622764983</v>
      </c>
      <c r="E55" s="234">
        <f t="shared" si="0"/>
        <v>0</v>
      </c>
      <c r="F55" s="241" t="str">
        <f t="shared" si="1"/>
        <v>×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760.19952339750284</v>
      </c>
      <c r="E62" s="234">
        <f t="shared" si="0"/>
        <v>0</v>
      </c>
      <c r="F62" s="241" t="str">
        <f t="shared" si="1"/>
        <v>×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865.21624752405194</v>
      </c>
      <c r="E65" s="234">
        <f t="shared" si="0"/>
        <v>0</v>
      </c>
      <c r="F65" s="241" t="str">
        <f t="shared" si="1"/>
        <v>×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5617.1618529324587</v>
      </c>
      <c r="E68" s="234">
        <f t="shared" ref="E68:E131" si="2">ABS(C68-D68)</f>
        <v>0</v>
      </c>
      <c r="F68" s="241" t="str">
        <f t="shared" ref="F68:F131" si="3">IF(C68-D68=0, "×", IF(C68-D68&lt;0, "+", "-"))</f>
        <v>×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578.55439873996409</v>
      </c>
      <c r="E69" s="234">
        <f t="shared" si="2"/>
        <v>0</v>
      </c>
      <c r="F69" s="241" t="str">
        <f t="shared" si="3"/>
        <v>×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1799.8180746456608</v>
      </c>
      <c r="E70" s="234">
        <f t="shared" si="2"/>
        <v>0</v>
      </c>
      <c r="F70" s="241" t="str">
        <f t="shared" si="3"/>
        <v>×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3694.5569780596884</v>
      </c>
      <c r="E77" s="234">
        <f t="shared" si="2"/>
        <v>0</v>
      </c>
      <c r="F77" s="241" t="str">
        <f t="shared" si="3"/>
        <v>×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520</v>
      </c>
      <c r="E78" s="234">
        <f t="shared" si="2"/>
        <v>0</v>
      </c>
      <c r="F78" s="241" t="str">
        <f t="shared" si="3"/>
        <v>×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66.999999999231633</v>
      </c>
      <c r="E87" s="234">
        <f t="shared" si="2"/>
        <v>0</v>
      </c>
      <c r="F87" s="241" t="str">
        <f t="shared" si="3"/>
        <v>×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114.56507940316372</v>
      </c>
      <c r="E88" s="234">
        <f t="shared" si="2"/>
        <v>0</v>
      </c>
      <c r="F88" s="241" t="str">
        <f t="shared" si="3"/>
        <v>×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9.5278352259154779</v>
      </c>
      <c r="E89" s="234">
        <f t="shared" si="2"/>
        <v>0</v>
      </c>
      <c r="F89" s="241" t="str">
        <f t="shared" si="3"/>
        <v>×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93.95348837209302</v>
      </c>
      <c r="E95" s="234">
        <f t="shared" si="2"/>
        <v>0</v>
      </c>
      <c r="F95" s="241" t="str">
        <f t="shared" si="3"/>
        <v>×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210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175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1738.1818181818182</v>
      </c>
      <c r="E112" s="234">
        <f t="shared" si="2"/>
        <v>0</v>
      </c>
      <c r="F112" s="241" t="str">
        <f t="shared" si="3"/>
        <v>×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1056.2445196211097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340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129.02304609218436</v>
      </c>
      <c r="E126" s="234">
        <f t="shared" si="2"/>
        <v>0</v>
      </c>
      <c r="F126" s="241" t="str">
        <f t="shared" si="3"/>
        <v>×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361.18487358135053</v>
      </c>
      <c r="E127" s="234">
        <f t="shared" si="2"/>
        <v>0</v>
      </c>
      <c r="F127" s="241" t="str">
        <f t="shared" si="3"/>
        <v>×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93.32409972299169</v>
      </c>
      <c r="E130" s="234">
        <f t="shared" si="2"/>
        <v>0</v>
      </c>
      <c r="F130" s="241" t="str">
        <f t="shared" si="3"/>
        <v>×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678.26086956521749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257.88620210203209</v>
      </c>
      <c r="E150" s="234">
        <f t="shared" si="4"/>
        <v>0</v>
      </c>
      <c r="F150" s="241" t="str">
        <f t="shared" si="5"/>
        <v>×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119.175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188.70361672146547</v>
      </c>
      <c r="E152" s="234">
        <f t="shared" si="4"/>
        <v>0</v>
      </c>
      <c r="F152" s="241" t="str">
        <f t="shared" si="5"/>
        <v>×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365.31761624099545</v>
      </c>
      <c r="E153" s="234">
        <f t="shared" si="4"/>
        <v>0</v>
      </c>
      <c r="F153" s="241" t="str">
        <f t="shared" si="5"/>
        <v>×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456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668</v>
      </c>
      <c r="E161" s="234">
        <f t="shared" si="4"/>
        <v>0</v>
      </c>
      <c r="F161" s="241" t="str">
        <f t="shared" si="5"/>
        <v>×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785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26.04054054054054</v>
      </c>
      <c r="E177" s="234">
        <f t="shared" si="4"/>
        <v>0</v>
      </c>
      <c r="F177" s="241" t="str">
        <f t="shared" si="5"/>
        <v>×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79.484536082474222</v>
      </c>
      <c r="E178" s="234">
        <f t="shared" si="4"/>
        <v>0</v>
      </c>
      <c r="F178" s="241" t="str">
        <f t="shared" si="5"/>
        <v>×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189.41176470588235</v>
      </c>
      <c r="E179" s="234">
        <f t="shared" si="4"/>
        <v>0</v>
      </c>
      <c r="F179" s="241" t="str">
        <f t="shared" si="5"/>
        <v>×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140.83333333333334</v>
      </c>
      <c r="E180" s="234">
        <f t="shared" si="4"/>
        <v>0</v>
      </c>
      <c r="F180" s="241" t="str">
        <f t="shared" si="5"/>
        <v>×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180.43478260869566</v>
      </c>
      <c r="E181" s="234">
        <f t="shared" si="4"/>
        <v>0</v>
      </c>
      <c r="F181" s="241" t="str">
        <f t="shared" si="5"/>
        <v>×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6.0465838509316772</v>
      </c>
      <c r="E182" s="234">
        <f t="shared" si="4"/>
        <v>0</v>
      </c>
      <c r="F182" s="241" t="str">
        <f t="shared" si="5"/>
        <v>×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61.349206349206348</v>
      </c>
      <c r="E183" s="234">
        <f t="shared" si="4"/>
        <v>0</v>
      </c>
      <c r="F183" s="241" t="str">
        <f t="shared" si="5"/>
        <v>×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66.603773584905667</v>
      </c>
      <c r="E184" s="234">
        <f t="shared" si="4"/>
        <v>0</v>
      </c>
      <c r="F184" s="241" t="str">
        <f t="shared" si="5"/>
        <v>×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83.333333333333329</v>
      </c>
      <c r="E185" s="234">
        <f t="shared" si="4"/>
        <v>0</v>
      </c>
      <c r="F185" s="241" t="str">
        <f t="shared" si="5"/>
        <v>×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70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6.4265402843601898</v>
      </c>
      <c r="E188" s="234">
        <f t="shared" si="4"/>
        <v>0</v>
      </c>
      <c r="F188" s="241" t="str">
        <f t="shared" si="5"/>
        <v>×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41.333333333333336</v>
      </c>
      <c r="E193" s="234">
        <f t="shared" si="4"/>
        <v>0</v>
      </c>
      <c r="F193" s="241" t="str">
        <f t="shared" si="5"/>
        <v>×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37.710360618202635</v>
      </c>
      <c r="E194" s="234">
        <f t="shared" si="4"/>
        <v>0</v>
      </c>
      <c r="F194" s="241" t="str">
        <f t="shared" si="5"/>
        <v>×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22.175675675675677</v>
      </c>
      <c r="E195" s="234">
        <f t="shared" si="4"/>
        <v>0</v>
      </c>
      <c r="F195" s="241" t="str">
        <f t="shared" si="5"/>
        <v>×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116.12903225806451</v>
      </c>
      <c r="E197" s="234">
        <f t="shared" si="6"/>
        <v>0</v>
      </c>
      <c r="F197" s="241" t="str">
        <f t="shared" si="7"/>
        <v>×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105.5</v>
      </c>
      <c r="E198" s="234">
        <f t="shared" si="6"/>
        <v>0</v>
      </c>
      <c r="F198" s="241" t="str">
        <f t="shared" si="7"/>
        <v>×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66.326530612244895</v>
      </c>
      <c r="E206" s="234">
        <f t="shared" si="6"/>
        <v>0</v>
      </c>
      <c r="F206" s="241" t="str">
        <f t="shared" si="7"/>
        <v>×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63.793103448275865</v>
      </c>
      <c r="E207" s="234">
        <f t="shared" si="6"/>
        <v>0</v>
      </c>
      <c r="F207" s="241" t="str">
        <f t="shared" si="7"/>
        <v>×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39.090909090909093</v>
      </c>
      <c r="E209" s="234">
        <f t="shared" si="6"/>
        <v>0</v>
      </c>
      <c r="F209" s="241" t="str">
        <f t="shared" si="7"/>
        <v>×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50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400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683.36842105263156</v>
      </c>
      <c r="E229" s="234">
        <f t="shared" si="6"/>
        <v>0</v>
      </c>
      <c r="F229" s="241" t="str">
        <f t="shared" si="7"/>
        <v>×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25.074156311509398</v>
      </c>
      <c r="E232" s="234">
        <f t="shared" si="6"/>
        <v>0</v>
      </c>
      <c r="F232" s="241" t="str">
        <f t="shared" si="7"/>
        <v>×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9.5322415557830098</v>
      </c>
      <c r="E243" s="234">
        <f t="shared" si="6"/>
        <v>0</v>
      </c>
      <c r="F243" s="241" t="str">
        <f t="shared" si="7"/>
        <v>×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15" activePane="bottomRight" state="frozen"/>
      <selection pane="topRight" activeCell="G1" sqref="G1"/>
      <selection pane="bottomLeft" activeCell="A2" sqref="A2"/>
      <selection pane="bottomRight" activeCell="B4" sqref="B4:C2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6" t="s">
        <v>245</v>
      </c>
      <c r="B1" s="506"/>
      <c r="C1" s="506"/>
      <c r="F1" s="142">
        <f>P!F3</f>
        <v>45912</v>
      </c>
    </row>
    <row r="2" spans="1:8" ht="31.5" customHeight="1">
      <c r="A2" s="513" t="s">
        <v>457</v>
      </c>
      <c r="B2" s="513"/>
      <c r="C2" s="513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0</v>
      </c>
      <c r="B4" s="288"/>
      <c r="C4" s="184"/>
      <c r="D4" s="193">
        <f>C4</f>
        <v>0</v>
      </c>
      <c r="E4" s="184">
        <f>SUM($D$3:D4)</f>
        <v>0</v>
      </c>
      <c r="F4" s="148">
        <f>A4</f>
        <v>0</v>
      </c>
      <c r="G4"/>
      <c r="H4"/>
    </row>
    <row r="5" spans="1:8" ht="19.5">
      <c r="A5" s="168">
        <f>SUBTOTAL(103,B$4:B5)</f>
        <v>0</v>
      </c>
      <c r="B5" s="288"/>
      <c r="C5" s="184"/>
      <c r="D5" s="193">
        <f t="shared" ref="D5:D50" si="0">C5</f>
        <v>0</v>
      </c>
      <c r="E5" s="184">
        <f>SUM($D$3:D5)</f>
        <v>0</v>
      </c>
      <c r="F5" s="148">
        <f t="shared" ref="F5:F50" si="1">A5</f>
        <v>0</v>
      </c>
      <c r="G5"/>
      <c r="H5"/>
    </row>
    <row r="6" spans="1:8" ht="19.5">
      <c r="A6" s="168">
        <f>SUBTOTAL(103,B$4:B6)</f>
        <v>0</v>
      </c>
      <c r="B6" s="288"/>
      <c r="C6" s="184"/>
      <c r="D6" s="193">
        <f t="shared" si="0"/>
        <v>0</v>
      </c>
      <c r="E6" s="184">
        <f>SUM($D$3:D6)</f>
        <v>0</v>
      </c>
      <c r="F6" s="148">
        <f t="shared" si="1"/>
        <v>0</v>
      </c>
      <c r="G6"/>
      <c r="H6"/>
    </row>
    <row r="7" spans="1:8" ht="19.5">
      <c r="A7" s="168">
        <f>SUBTOTAL(103,B$4:B7)</f>
        <v>0</v>
      </c>
      <c r="B7" s="288"/>
      <c r="C7" s="184"/>
      <c r="D7" s="193">
        <f t="shared" si="0"/>
        <v>0</v>
      </c>
      <c r="E7" s="184">
        <f>SUM($D$3:D7)</f>
        <v>0</v>
      </c>
      <c r="F7" s="148">
        <f t="shared" si="1"/>
        <v>0</v>
      </c>
      <c r="G7"/>
      <c r="H7"/>
    </row>
    <row r="8" spans="1:8" ht="19.5">
      <c r="A8" s="168">
        <f>SUBTOTAL(103,B$4:B8)</f>
        <v>0</v>
      </c>
      <c r="B8" s="288"/>
      <c r="C8" s="184"/>
      <c r="D8" s="193">
        <f t="shared" si="0"/>
        <v>0</v>
      </c>
      <c r="E8" s="184">
        <f>SUM($D$3:D8)</f>
        <v>0</v>
      </c>
      <c r="F8" s="148">
        <f t="shared" si="1"/>
        <v>0</v>
      </c>
      <c r="G8"/>
      <c r="H8"/>
    </row>
    <row r="9" spans="1:8" ht="19.5">
      <c r="A9" s="168">
        <f>SUBTOTAL(103,B$4:B9)</f>
        <v>0</v>
      </c>
      <c r="B9" s="288"/>
      <c r="C9" s="184"/>
      <c r="D9" s="193">
        <f t="shared" si="0"/>
        <v>0</v>
      </c>
      <c r="E9" s="184">
        <f>SUM($D$3:D9)</f>
        <v>0</v>
      </c>
      <c r="F9" s="148">
        <f t="shared" si="1"/>
        <v>0</v>
      </c>
      <c r="G9"/>
      <c r="H9"/>
    </row>
    <row r="10" spans="1:8" ht="19.5">
      <c r="A10" s="168">
        <f>SUBTOTAL(103,B$4:B10)</f>
        <v>0</v>
      </c>
      <c r="B10" s="288"/>
      <c r="C10" s="184"/>
      <c r="D10" s="193">
        <f t="shared" si="0"/>
        <v>0</v>
      </c>
      <c r="E10" s="184">
        <f>SUM($D$3:D10)</f>
        <v>0</v>
      </c>
      <c r="F10" s="148">
        <f t="shared" si="1"/>
        <v>0</v>
      </c>
      <c r="G10"/>
      <c r="H10"/>
    </row>
    <row r="11" spans="1:8" ht="19.5">
      <c r="A11" s="168">
        <f>SUBTOTAL(103,B$4:B11)</f>
        <v>0</v>
      </c>
      <c r="B11" s="270"/>
      <c r="C11" s="184"/>
      <c r="D11" s="193">
        <f t="shared" si="0"/>
        <v>0</v>
      </c>
      <c r="E11" s="184">
        <f>SUM($D$3:D11)</f>
        <v>0</v>
      </c>
      <c r="F11" s="148">
        <f t="shared" si="1"/>
        <v>0</v>
      </c>
    </row>
    <row r="12" spans="1:8" ht="19.5">
      <c r="A12" s="168">
        <f>SUBTOTAL(103,B$4:B12)</f>
        <v>0</v>
      </c>
      <c r="B12" s="270"/>
      <c r="C12" s="184"/>
      <c r="D12" s="193">
        <f t="shared" si="0"/>
        <v>0</v>
      </c>
      <c r="E12" s="184">
        <f>SUM($D$3:D12)</f>
        <v>0</v>
      </c>
      <c r="F12" s="148">
        <f t="shared" si="1"/>
        <v>0</v>
      </c>
    </row>
    <row r="13" spans="1:8" ht="19.5">
      <c r="A13" s="168">
        <f>SUBTOTAL(103,B$4:B13)</f>
        <v>0</v>
      </c>
      <c r="B13" s="270"/>
      <c r="C13" s="184"/>
      <c r="D13" s="193">
        <f t="shared" si="0"/>
        <v>0</v>
      </c>
      <c r="E13" s="184">
        <f>SUM($D$3:D13)</f>
        <v>0</v>
      </c>
      <c r="F13" s="148">
        <f t="shared" si="1"/>
        <v>0</v>
      </c>
    </row>
    <row r="14" spans="1:8" ht="19.5">
      <c r="A14" s="168">
        <f>SUBTOTAL(103,B$4:B14)</f>
        <v>0</v>
      </c>
      <c r="B14" s="186"/>
      <c r="C14" s="184"/>
      <c r="D14" s="193">
        <f t="shared" si="0"/>
        <v>0</v>
      </c>
      <c r="E14" s="184">
        <f>SUM($D$3:D14)</f>
        <v>0</v>
      </c>
      <c r="F14" s="148">
        <f t="shared" si="1"/>
        <v>0</v>
      </c>
    </row>
    <row r="15" spans="1:8" ht="19.5">
      <c r="A15" s="168">
        <f>SUBTOTAL(103,B$4:B15)</f>
        <v>0</v>
      </c>
      <c r="B15" s="186"/>
      <c r="C15" s="184"/>
      <c r="D15" s="193">
        <f t="shared" si="0"/>
        <v>0</v>
      </c>
      <c r="E15" s="184">
        <f>SUM($D$3:D15)</f>
        <v>0</v>
      </c>
      <c r="F15" s="148">
        <f t="shared" si="1"/>
        <v>0</v>
      </c>
    </row>
    <row r="16" spans="1:8" ht="19.5">
      <c r="A16" s="168">
        <f>SUBTOTAL(103,B$4:B16)</f>
        <v>0</v>
      </c>
      <c r="B16" s="186"/>
      <c r="C16" s="184"/>
      <c r="D16" s="193">
        <f t="shared" si="0"/>
        <v>0</v>
      </c>
      <c r="E16" s="184">
        <f>SUM($D$3:D16)</f>
        <v>0</v>
      </c>
      <c r="F16" s="148">
        <f t="shared" si="1"/>
        <v>0</v>
      </c>
    </row>
    <row r="17" spans="1:6" ht="18.75" customHeight="1">
      <c r="A17" s="168">
        <f>SUBTOTAL(103,B$4:B17)</f>
        <v>0</v>
      </c>
      <c r="B17" s="186"/>
      <c r="C17" s="184"/>
      <c r="D17" s="193">
        <f t="shared" si="0"/>
        <v>0</v>
      </c>
      <c r="E17" s="184">
        <f>SUM($D$3:D17)</f>
        <v>0</v>
      </c>
      <c r="F17" s="148">
        <f t="shared" si="1"/>
        <v>0</v>
      </c>
    </row>
    <row r="18" spans="1:6" ht="19.5">
      <c r="A18" s="168">
        <f>SUBTOTAL(103,B$4:B18)</f>
        <v>0</v>
      </c>
      <c r="B18" s="184"/>
      <c r="C18" s="184"/>
      <c r="D18" s="193">
        <f t="shared" si="0"/>
        <v>0</v>
      </c>
      <c r="E18" s="184">
        <f>SUM($D$3:D18)</f>
        <v>0</v>
      </c>
      <c r="F18" s="148">
        <f t="shared" si="1"/>
        <v>0</v>
      </c>
    </row>
    <row r="19" spans="1:6" ht="19.5">
      <c r="A19" s="168">
        <f>SUBTOTAL(103,B$4:B19)</f>
        <v>0</v>
      </c>
      <c r="B19" s="186"/>
      <c r="C19" s="184"/>
      <c r="D19" s="193">
        <f t="shared" si="0"/>
        <v>0</v>
      </c>
      <c r="E19" s="184">
        <f>SUM($D$3:D19)</f>
        <v>0</v>
      </c>
      <c r="F19" s="148">
        <f t="shared" si="1"/>
        <v>0</v>
      </c>
    </row>
    <row r="20" spans="1:6" ht="19.5">
      <c r="A20" s="168">
        <f>SUBTOTAL(103,B$4:B20)</f>
        <v>0</v>
      </c>
      <c r="B20" s="180"/>
      <c r="C20" s="184"/>
      <c r="D20" s="193">
        <f t="shared" si="0"/>
        <v>0</v>
      </c>
      <c r="E20" s="184">
        <f>SUM($D$3:D20)</f>
        <v>0</v>
      </c>
      <c r="F20" s="148">
        <f t="shared" si="1"/>
        <v>0</v>
      </c>
    </row>
    <row r="21" spans="1:6" ht="19.5">
      <c r="A21" s="168">
        <f>SUBTOTAL(103,B$4:B21)</f>
        <v>0</v>
      </c>
      <c r="B21" s="186"/>
      <c r="C21" s="184"/>
      <c r="D21" s="193">
        <f t="shared" si="0"/>
        <v>0</v>
      </c>
      <c r="E21" s="184">
        <f>SUM($D$3:D21)</f>
        <v>0</v>
      </c>
      <c r="F21" s="148">
        <f t="shared" si="1"/>
        <v>0</v>
      </c>
    </row>
    <row r="22" spans="1:6" ht="19.5">
      <c r="A22" s="168">
        <f>SUBTOTAL(103,B$4:B22)</f>
        <v>0</v>
      </c>
      <c r="B22" s="186"/>
      <c r="C22" s="184"/>
      <c r="D22" s="193">
        <f t="shared" si="0"/>
        <v>0</v>
      </c>
      <c r="E22" s="184">
        <f>SUM($D$3:D22)</f>
        <v>0</v>
      </c>
      <c r="F22" s="148">
        <f t="shared" si="1"/>
        <v>0</v>
      </c>
    </row>
    <row r="23" spans="1:6" ht="19.5">
      <c r="A23" s="168">
        <f>SUBTOTAL(103,B$4:B23)</f>
        <v>0</v>
      </c>
      <c r="B23" s="186"/>
      <c r="C23" s="184"/>
      <c r="D23" s="193">
        <f t="shared" si="0"/>
        <v>0</v>
      </c>
      <c r="E23" s="184">
        <f>SUM($D$3:D23)</f>
        <v>0</v>
      </c>
      <c r="F23" s="148">
        <f t="shared" si="1"/>
        <v>0</v>
      </c>
    </row>
    <row r="24" spans="1:6" ht="19.5">
      <c r="A24" s="168">
        <f>SUBTOTAL(103,B$4:B24)</f>
        <v>0</v>
      </c>
      <c r="B24" s="186"/>
      <c r="C24" s="184"/>
      <c r="D24" s="193">
        <f t="shared" si="0"/>
        <v>0</v>
      </c>
      <c r="E24" s="184">
        <f>SUM($D$3:D24)</f>
        <v>0</v>
      </c>
      <c r="F24" s="148">
        <f t="shared" si="1"/>
        <v>0</v>
      </c>
    </row>
    <row r="25" spans="1:6" ht="19.5">
      <c r="A25" s="168">
        <f>SUBTOTAL(103,B$4:B25)</f>
        <v>0</v>
      </c>
      <c r="B25" s="186"/>
      <c r="C25" s="184"/>
      <c r="D25" s="193">
        <f t="shared" si="0"/>
        <v>0</v>
      </c>
      <c r="E25" s="184">
        <f>SUM($D$3:D25)</f>
        <v>0</v>
      </c>
      <c r="F25" s="148">
        <f t="shared" si="1"/>
        <v>0</v>
      </c>
    </row>
    <row r="26" spans="1:6" ht="19.5">
      <c r="A26" s="168">
        <f>SUBTOTAL(103,B$4:B26)</f>
        <v>0</v>
      </c>
      <c r="B26" s="186"/>
      <c r="C26" s="184"/>
      <c r="D26" s="193">
        <f t="shared" si="0"/>
        <v>0</v>
      </c>
      <c r="E26" s="184">
        <f>SUM($D$3:D26)</f>
        <v>0</v>
      </c>
      <c r="F26" s="148">
        <f t="shared" si="1"/>
        <v>0</v>
      </c>
    </row>
    <row r="27" spans="1:6" ht="19.5">
      <c r="A27" s="168">
        <f>SUBTOTAL(103,B$4:B27)</f>
        <v>0</v>
      </c>
      <c r="B27" s="186"/>
      <c r="C27" s="184"/>
      <c r="D27" s="193">
        <f t="shared" si="0"/>
        <v>0</v>
      </c>
      <c r="E27" s="184">
        <f>SUM($D$3:D27)</f>
        <v>0</v>
      </c>
      <c r="F27" s="148">
        <f t="shared" si="1"/>
        <v>0</v>
      </c>
    </row>
    <row r="28" spans="1:6" ht="19.5">
      <c r="A28" s="168">
        <f>SUBTOTAL(103,B$4:B28)</f>
        <v>0</v>
      </c>
      <c r="B28" s="186"/>
      <c r="C28" s="184"/>
      <c r="D28" s="193">
        <f t="shared" si="0"/>
        <v>0</v>
      </c>
      <c r="E28" s="184">
        <f>SUM($D$3:D28)</f>
        <v>0</v>
      </c>
      <c r="F28" s="148">
        <f t="shared" si="1"/>
        <v>0</v>
      </c>
    </row>
    <row r="29" spans="1:6" ht="19.5">
      <c r="A29" s="168">
        <f>SUBTOTAL(103,B$4:B29)</f>
        <v>0</v>
      </c>
      <c r="B29" s="186"/>
      <c r="C29" s="184"/>
      <c r="D29" s="193">
        <f t="shared" si="0"/>
        <v>0</v>
      </c>
      <c r="E29" s="184">
        <f>SUM($D$3:D29)</f>
        <v>0</v>
      </c>
      <c r="F29" s="148">
        <f t="shared" si="1"/>
        <v>0</v>
      </c>
    </row>
    <row r="30" spans="1:6" ht="19.5">
      <c r="A30" s="168">
        <f>SUBTOTAL(103,B$4:B30)</f>
        <v>0</v>
      </c>
      <c r="B30" s="186"/>
      <c r="C30" s="184"/>
      <c r="D30" s="193">
        <f t="shared" si="0"/>
        <v>0</v>
      </c>
      <c r="E30" s="184">
        <f>SUM($D$3:D30)</f>
        <v>0</v>
      </c>
      <c r="F30" s="148">
        <f t="shared" si="1"/>
        <v>0</v>
      </c>
    </row>
    <row r="31" spans="1:6" ht="19.5">
      <c r="A31" s="168">
        <f>SUBTOTAL(103,B$4:B31)</f>
        <v>0</v>
      </c>
      <c r="B31" s="186"/>
      <c r="C31" s="184"/>
      <c r="D31" s="193">
        <f t="shared" si="0"/>
        <v>0</v>
      </c>
      <c r="E31" s="184">
        <f>SUM($D$3:D31)</f>
        <v>0</v>
      </c>
      <c r="F31" s="148">
        <f t="shared" si="1"/>
        <v>0</v>
      </c>
    </row>
    <row r="32" spans="1:6" ht="19.5">
      <c r="A32" s="168">
        <f>SUBTOTAL(103,B$4:B32)</f>
        <v>0</v>
      </c>
      <c r="B32" s="186"/>
      <c r="C32" s="184"/>
      <c r="D32" s="193">
        <f t="shared" si="0"/>
        <v>0</v>
      </c>
      <c r="E32" s="184">
        <f>SUM($D$3:D32)</f>
        <v>0</v>
      </c>
      <c r="F32" s="148">
        <f t="shared" si="1"/>
        <v>0</v>
      </c>
    </row>
    <row r="33" spans="1:6" ht="19.5">
      <c r="A33" s="168">
        <f>SUBTOTAL(103,B$4:B33)</f>
        <v>0</v>
      </c>
      <c r="B33" s="186"/>
      <c r="C33" s="184"/>
      <c r="D33" s="193">
        <f t="shared" si="0"/>
        <v>0</v>
      </c>
      <c r="E33" s="184">
        <f>SUM($D$3:D33)</f>
        <v>0</v>
      </c>
      <c r="F33" s="148">
        <f t="shared" si="1"/>
        <v>0</v>
      </c>
    </row>
    <row r="34" spans="1:6" ht="19.5">
      <c r="A34" s="168">
        <f>SUBTOTAL(103,B$4:B34)</f>
        <v>0</v>
      </c>
      <c r="B34" s="186"/>
      <c r="C34" s="184"/>
      <c r="D34" s="193">
        <f t="shared" si="0"/>
        <v>0</v>
      </c>
      <c r="E34" s="184">
        <f>SUM($D$3:D34)</f>
        <v>0</v>
      </c>
      <c r="F34" s="148">
        <f t="shared" si="1"/>
        <v>0</v>
      </c>
    </row>
    <row r="35" spans="1:6" ht="19.5">
      <c r="A35" s="168">
        <f>SUBTOTAL(103,B$4:B35)</f>
        <v>0</v>
      </c>
      <c r="B35" s="186"/>
      <c r="C35" s="184"/>
      <c r="D35" s="193">
        <f t="shared" si="0"/>
        <v>0</v>
      </c>
      <c r="E35" s="184">
        <f>SUM($D$3:D35)</f>
        <v>0</v>
      </c>
      <c r="F35" s="148">
        <f t="shared" si="1"/>
        <v>0</v>
      </c>
    </row>
    <row r="36" spans="1:6" ht="19.5">
      <c r="A36" s="168">
        <f>SUBTOTAL(103,B$4:B36)</f>
        <v>0</v>
      </c>
      <c r="B36" s="186"/>
      <c r="C36" s="184"/>
      <c r="D36" s="193">
        <f t="shared" si="0"/>
        <v>0</v>
      </c>
      <c r="E36" s="184">
        <f>SUM($D$3:D36)</f>
        <v>0</v>
      </c>
      <c r="F36" s="148">
        <f t="shared" si="1"/>
        <v>0</v>
      </c>
    </row>
    <row r="37" spans="1:6" ht="19.5">
      <c r="A37" s="168">
        <f>SUBTOTAL(103,B$4:B37)</f>
        <v>0</v>
      </c>
      <c r="B37" s="186"/>
      <c r="C37" s="184"/>
      <c r="D37" s="193">
        <f t="shared" si="0"/>
        <v>0</v>
      </c>
      <c r="E37" s="184">
        <f>SUM($D$3:D37)</f>
        <v>0</v>
      </c>
      <c r="F37" s="148">
        <f t="shared" si="1"/>
        <v>0</v>
      </c>
    </row>
    <row r="38" spans="1:6" ht="19.5">
      <c r="A38" s="168">
        <f>SUBTOTAL(103,B$4:B38)</f>
        <v>0</v>
      </c>
      <c r="B38" s="186"/>
      <c r="C38" s="184"/>
      <c r="D38" s="193">
        <f t="shared" si="0"/>
        <v>0</v>
      </c>
      <c r="E38" s="184">
        <f>SUM($D$3:D38)</f>
        <v>0</v>
      </c>
      <c r="F38" s="148">
        <f t="shared" si="1"/>
        <v>0</v>
      </c>
    </row>
    <row r="39" spans="1:6" ht="19.5">
      <c r="A39" s="168">
        <f>SUBTOTAL(103,B$4:B39)</f>
        <v>0</v>
      </c>
      <c r="B39" s="186"/>
      <c r="C39" s="184"/>
      <c r="D39" s="193">
        <f t="shared" si="0"/>
        <v>0</v>
      </c>
      <c r="E39" s="184">
        <f>SUM($D$3:D39)</f>
        <v>0</v>
      </c>
      <c r="F39" s="148">
        <f t="shared" si="1"/>
        <v>0</v>
      </c>
    </row>
    <row r="40" spans="1:6" ht="19.5">
      <c r="A40" s="168">
        <f>SUBTOTAL(103,B$4:B40)</f>
        <v>0</v>
      </c>
      <c r="B40" s="186"/>
      <c r="C40" s="184"/>
      <c r="D40" s="193">
        <f t="shared" si="0"/>
        <v>0</v>
      </c>
      <c r="E40" s="184">
        <f>SUM($D$3:D40)</f>
        <v>0</v>
      </c>
      <c r="F40" s="148">
        <f t="shared" si="1"/>
        <v>0</v>
      </c>
    </row>
    <row r="41" spans="1:6" ht="19.5">
      <c r="A41" s="168">
        <f>SUBTOTAL(103,B$4:B41)</f>
        <v>0</v>
      </c>
      <c r="B41" s="186"/>
      <c r="C41" s="184"/>
      <c r="D41" s="193">
        <f t="shared" si="0"/>
        <v>0</v>
      </c>
      <c r="E41" s="184">
        <f>SUM($D$3:D41)</f>
        <v>0</v>
      </c>
      <c r="F41" s="148">
        <f t="shared" si="1"/>
        <v>0</v>
      </c>
    </row>
    <row r="42" spans="1:6" ht="19.5">
      <c r="A42" s="168">
        <f>SUBTOTAL(103,B$4:B42)</f>
        <v>0</v>
      </c>
      <c r="B42" s="186"/>
      <c r="C42" s="184"/>
      <c r="D42" s="193">
        <f t="shared" si="0"/>
        <v>0</v>
      </c>
      <c r="E42" s="184">
        <f>SUM($D$3:D42)</f>
        <v>0</v>
      </c>
      <c r="F42" s="148">
        <f t="shared" si="1"/>
        <v>0</v>
      </c>
    </row>
    <row r="43" spans="1:6" ht="19.5">
      <c r="A43" s="168">
        <f>SUBTOTAL(103,B$4:B43)</f>
        <v>0</v>
      </c>
      <c r="B43" s="186"/>
      <c r="C43" s="184"/>
      <c r="D43" s="193">
        <f t="shared" si="0"/>
        <v>0</v>
      </c>
      <c r="E43" s="184">
        <f>SUM($D$3:D43)</f>
        <v>0</v>
      </c>
      <c r="F43" s="148">
        <f t="shared" si="1"/>
        <v>0</v>
      </c>
    </row>
    <row r="44" spans="1:6" ht="19.5">
      <c r="A44" s="168">
        <f>SUBTOTAL(103,B$4:B44)</f>
        <v>0</v>
      </c>
      <c r="B44" s="186"/>
      <c r="C44" s="184"/>
      <c r="D44" s="193">
        <f t="shared" si="0"/>
        <v>0</v>
      </c>
      <c r="E44" s="184">
        <f>SUM($D$3:D44)</f>
        <v>0</v>
      </c>
      <c r="F44" s="148">
        <f t="shared" si="1"/>
        <v>0</v>
      </c>
    </row>
    <row r="45" spans="1:6" ht="19.5">
      <c r="A45" s="168">
        <f>SUBTOTAL(103,B$4:B45)</f>
        <v>0</v>
      </c>
      <c r="B45" s="186"/>
      <c r="C45" s="184"/>
      <c r="D45" s="193">
        <f t="shared" si="0"/>
        <v>0</v>
      </c>
      <c r="E45" s="184">
        <f>SUM($D$3:D45)</f>
        <v>0</v>
      </c>
      <c r="F45" s="148">
        <f t="shared" si="1"/>
        <v>0</v>
      </c>
    </row>
    <row r="46" spans="1:6" ht="19.5">
      <c r="A46" s="168">
        <f>SUBTOTAL(103,B$4:B46)</f>
        <v>0</v>
      </c>
      <c r="B46" s="186"/>
      <c r="C46" s="184"/>
      <c r="D46" s="193">
        <f t="shared" si="0"/>
        <v>0</v>
      </c>
      <c r="E46" s="184">
        <f>SUM($D$3:D46)</f>
        <v>0</v>
      </c>
      <c r="F46" s="148">
        <f t="shared" si="1"/>
        <v>0</v>
      </c>
    </row>
    <row r="47" spans="1:6" ht="19.5">
      <c r="A47" s="168">
        <f>SUBTOTAL(103,B$4:B47)</f>
        <v>0</v>
      </c>
      <c r="B47" s="186"/>
      <c r="C47" s="184"/>
      <c r="D47" s="193">
        <f t="shared" si="0"/>
        <v>0</v>
      </c>
      <c r="E47" s="184">
        <f>SUM($D$3:D47)</f>
        <v>0</v>
      </c>
      <c r="F47" s="148">
        <f t="shared" si="1"/>
        <v>0</v>
      </c>
    </row>
    <row r="48" spans="1:6" ht="19.5">
      <c r="A48" s="168">
        <f>SUBTOTAL(103,B$4:B48)</f>
        <v>0</v>
      </c>
      <c r="B48" s="186"/>
      <c r="C48" s="184"/>
      <c r="D48" s="193">
        <f t="shared" si="0"/>
        <v>0</v>
      </c>
      <c r="E48" s="184">
        <f>SUM($D$3:D48)</f>
        <v>0</v>
      </c>
      <c r="F48" s="148">
        <f t="shared" si="1"/>
        <v>0</v>
      </c>
    </row>
    <row r="49" spans="1:6" ht="19.5">
      <c r="A49" s="168">
        <f>SUBTOTAL(103,B$4:B49)</f>
        <v>0</v>
      </c>
      <c r="B49" s="186"/>
      <c r="C49" s="184"/>
      <c r="D49" s="193">
        <f t="shared" si="0"/>
        <v>0</v>
      </c>
      <c r="E49" s="184">
        <f>SUM($D$3:D49)</f>
        <v>0</v>
      </c>
      <c r="F49" s="148">
        <f t="shared" si="1"/>
        <v>0</v>
      </c>
    </row>
    <row r="50" spans="1:6" ht="19.5">
      <c r="A50" s="168">
        <f>SUBTOTAL(103,B$4:B50)</f>
        <v>0</v>
      </c>
      <c r="B50" s="186"/>
      <c r="C50" s="184"/>
      <c r="D50" s="193">
        <f t="shared" si="0"/>
        <v>0</v>
      </c>
      <c r="E50" s="184">
        <f>SUM($D$3:D50)</f>
        <v>0</v>
      </c>
      <c r="F50" s="148">
        <f t="shared" si="1"/>
        <v>0</v>
      </c>
    </row>
    <row r="51" spans="1:6" ht="19.5">
      <c r="A51" s="159"/>
      <c r="B51" s="150" t="s">
        <v>243</v>
      </c>
      <c r="C51" s="151">
        <f>SUM(C4:C50)</f>
        <v>0</v>
      </c>
      <c r="D51" s="194"/>
      <c r="E51" s="190"/>
    </row>
    <row r="52" spans="1:6" ht="19.5">
      <c r="A52" s="514" t="s">
        <v>471</v>
      </c>
      <c r="B52" s="514"/>
      <c r="C52" s="514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37" activePane="bottomRight" state="frozen"/>
      <selection pane="topRight" activeCell="G1" sqref="G1"/>
      <selection pane="bottomLeft" activeCell="A2" sqref="A2"/>
      <selection pane="bottomRight" activeCell="B4" sqref="B4:C5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6" t="s">
        <v>245</v>
      </c>
      <c r="B1" s="506"/>
      <c r="C1" s="506"/>
      <c r="F1" s="142">
        <f>P!H3</f>
        <v>45913</v>
      </c>
    </row>
    <row r="2" spans="1:7" ht="31.5" customHeight="1">
      <c r="A2" s="513" t="s">
        <v>460</v>
      </c>
      <c r="B2" s="513"/>
      <c r="C2" s="513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8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28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8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8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8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8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8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8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8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71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8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9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9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9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9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9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9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9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9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0" t="s">
        <v>472</v>
      </c>
      <c r="B52" s="511"/>
      <c r="C52" s="512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10" activePane="bottomRight" state="frozen"/>
      <selection pane="topRight" activeCell="G1" sqref="G1"/>
      <selection pane="bottomLeft" activeCell="A2" sqref="A2"/>
      <selection pane="bottomRight" activeCell="B4" sqref="B4:C33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8" t="s">
        <v>245</v>
      </c>
      <c r="B1" s="438"/>
      <c r="C1" s="438"/>
      <c r="F1" s="142">
        <f>P!J3</f>
        <v>45914</v>
      </c>
    </row>
    <row r="2" spans="1:6" ht="33" customHeight="1">
      <c r="A2" s="513" t="s">
        <v>461</v>
      </c>
      <c r="B2" s="513"/>
      <c r="C2" s="513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0</v>
      </c>
      <c r="B4" s="141"/>
      <c r="C4" s="184"/>
      <c r="D4" s="145">
        <f>C4</f>
        <v>0</v>
      </c>
      <c r="E4" s="165">
        <f>SUM($D$3:D4)</f>
        <v>0</v>
      </c>
      <c r="F4" s="166">
        <f>A4</f>
        <v>0</v>
      </c>
    </row>
    <row r="5" spans="1:6" ht="19.5">
      <c r="A5" s="168">
        <f>SUBTOTAL(103,B$4:B5)</f>
        <v>0</v>
      </c>
      <c r="B5" s="141"/>
      <c r="C5" s="184"/>
      <c r="D5" s="145">
        <f t="shared" ref="D5:D50" si="0">C5</f>
        <v>0</v>
      </c>
      <c r="E5" s="165">
        <f>SUM($D$3:D5)</f>
        <v>0</v>
      </c>
      <c r="F5" s="166">
        <f t="shared" ref="F5:F49" si="1">A5</f>
        <v>0</v>
      </c>
    </row>
    <row r="6" spans="1:6" ht="19.5">
      <c r="A6" s="168">
        <f>SUBTOTAL(103,B$4:B6)</f>
        <v>0</v>
      </c>
      <c r="B6" s="141"/>
      <c r="C6" s="184"/>
      <c r="D6" s="145">
        <f t="shared" si="0"/>
        <v>0</v>
      </c>
      <c r="E6" s="165">
        <f>SUM($D$3:D6)</f>
        <v>0</v>
      </c>
      <c r="F6" s="166">
        <f t="shared" si="1"/>
        <v>0</v>
      </c>
    </row>
    <row r="7" spans="1:6" ht="19.5">
      <c r="A7" s="168">
        <f>SUBTOTAL(103,B$4:B7)</f>
        <v>0</v>
      </c>
      <c r="B7" s="371"/>
      <c r="C7" s="184"/>
      <c r="D7" s="145">
        <f t="shared" si="0"/>
        <v>0</v>
      </c>
      <c r="E7" s="165">
        <f>SUM($D$3:D7)</f>
        <v>0</v>
      </c>
      <c r="F7" s="166">
        <f t="shared" si="1"/>
        <v>0</v>
      </c>
    </row>
    <row r="8" spans="1:6" ht="19.5">
      <c r="A8" s="168">
        <f>SUBTOTAL(103,B$4:B8)</f>
        <v>0</v>
      </c>
      <c r="B8" s="141"/>
      <c r="C8" s="184"/>
      <c r="D8" s="145">
        <f>C8</f>
        <v>0</v>
      </c>
      <c r="E8" s="165">
        <f>SUM($D$3:D8)</f>
        <v>0</v>
      </c>
      <c r="F8" s="166">
        <f t="shared" si="1"/>
        <v>0</v>
      </c>
    </row>
    <row r="9" spans="1:6" ht="19.5">
      <c r="A9" s="168">
        <f>SUBTOTAL(103,B$4:B9)</f>
        <v>0</v>
      </c>
      <c r="B9" s="141"/>
      <c r="C9" s="184"/>
      <c r="D9" s="145">
        <f t="shared" si="0"/>
        <v>0</v>
      </c>
      <c r="E9" s="165">
        <f>SUM($D$3:D9)</f>
        <v>0</v>
      </c>
      <c r="F9" s="166">
        <f t="shared" si="1"/>
        <v>0</v>
      </c>
    </row>
    <row r="10" spans="1:6" ht="19.5">
      <c r="A10" s="168">
        <f>SUBTOTAL(103,B$4:B10)</f>
        <v>0</v>
      </c>
      <c r="B10" s="141"/>
      <c r="C10" s="184"/>
      <c r="D10" s="145">
        <f t="shared" si="0"/>
        <v>0</v>
      </c>
      <c r="E10" s="165">
        <f>SUM($D$3:D10)</f>
        <v>0</v>
      </c>
      <c r="F10" s="166">
        <f t="shared" si="1"/>
        <v>0</v>
      </c>
    </row>
    <row r="11" spans="1:6" ht="19.5">
      <c r="A11" s="168">
        <f>SUBTOTAL(103,B$4:B11)</f>
        <v>0</v>
      </c>
      <c r="B11" s="141"/>
      <c r="C11" s="184"/>
      <c r="D11" s="145">
        <f t="shared" si="0"/>
        <v>0</v>
      </c>
      <c r="E11" s="165">
        <f>SUM($D$3:D11)</f>
        <v>0</v>
      </c>
      <c r="F11" s="166">
        <f t="shared" si="1"/>
        <v>0</v>
      </c>
    </row>
    <row r="12" spans="1:6" ht="19.5">
      <c r="A12" s="168">
        <f>SUBTOTAL(103,B$4:B12)</f>
        <v>0</v>
      </c>
      <c r="B12" s="141"/>
      <c r="C12" s="184"/>
      <c r="D12" s="145">
        <f t="shared" si="0"/>
        <v>0</v>
      </c>
      <c r="E12" s="165">
        <f>SUM($D$3:D12)</f>
        <v>0</v>
      </c>
      <c r="F12" s="166">
        <f t="shared" si="1"/>
        <v>0</v>
      </c>
    </row>
    <row r="13" spans="1:6" ht="19.5">
      <c r="A13" s="168">
        <f>SUBTOTAL(103,B$4:B13)</f>
        <v>0</v>
      </c>
      <c r="B13" s="141"/>
      <c r="C13" s="184"/>
      <c r="D13" s="145">
        <f t="shared" si="0"/>
        <v>0</v>
      </c>
      <c r="E13" s="165">
        <f>SUM($D$3:D13)</f>
        <v>0</v>
      </c>
      <c r="F13" s="166">
        <f t="shared" si="1"/>
        <v>0</v>
      </c>
    </row>
    <row r="14" spans="1:6" ht="19.5">
      <c r="A14" s="168">
        <f>SUBTOTAL(103,B$4:B14)</f>
        <v>0</v>
      </c>
      <c r="B14" s="141"/>
      <c r="C14" s="184"/>
      <c r="D14" s="145">
        <f t="shared" si="0"/>
        <v>0</v>
      </c>
      <c r="E14" s="165">
        <f>SUM($D$3:D14)</f>
        <v>0</v>
      </c>
      <c r="F14" s="166">
        <f t="shared" si="1"/>
        <v>0</v>
      </c>
    </row>
    <row r="15" spans="1:6" ht="19.5">
      <c r="A15" s="168">
        <f>SUBTOTAL(103,B$4:B15)</f>
        <v>0</v>
      </c>
      <c r="B15" s="141"/>
      <c r="C15" s="184"/>
      <c r="D15" s="145">
        <f t="shared" si="0"/>
        <v>0</v>
      </c>
      <c r="E15" s="165">
        <f>SUM($D$3:D15)</f>
        <v>0</v>
      </c>
      <c r="F15" s="166">
        <f t="shared" si="1"/>
        <v>0</v>
      </c>
    </row>
    <row r="16" spans="1:6" ht="19.5">
      <c r="A16" s="168">
        <f>SUBTOTAL(103,B$4:B16)</f>
        <v>0</v>
      </c>
      <c r="B16" s="141"/>
      <c r="C16" s="184"/>
      <c r="D16" s="145">
        <f t="shared" si="0"/>
        <v>0</v>
      </c>
      <c r="E16" s="165">
        <f>SUM($D$3:D16)</f>
        <v>0</v>
      </c>
      <c r="F16" s="166">
        <f t="shared" si="1"/>
        <v>0</v>
      </c>
    </row>
    <row r="17" spans="1:6" ht="19.5">
      <c r="A17" s="168">
        <f>SUBTOTAL(103,B$4:B17)</f>
        <v>0</v>
      </c>
      <c r="B17" s="141"/>
      <c r="C17" s="184"/>
      <c r="D17" s="145">
        <f t="shared" si="0"/>
        <v>0</v>
      </c>
      <c r="E17" s="165">
        <f>SUM($D$3:D17)</f>
        <v>0</v>
      </c>
      <c r="F17" s="166">
        <f t="shared" si="1"/>
        <v>0</v>
      </c>
    </row>
    <row r="18" spans="1:6" ht="19.5">
      <c r="A18" s="168">
        <f>SUBTOTAL(103,B$4:B18)</f>
        <v>0</v>
      </c>
      <c r="B18" s="141"/>
      <c r="C18" s="184"/>
      <c r="D18" s="145">
        <f t="shared" si="0"/>
        <v>0</v>
      </c>
      <c r="E18" s="165">
        <f>SUM($D$3:D18)</f>
        <v>0</v>
      </c>
      <c r="F18" s="166">
        <f t="shared" si="1"/>
        <v>0</v>
      </c>
    </row>
    <row r="19" spans="1:6" ht="19.5">
      <c r="A19" s="168">
        <f>SUBTOTAL(103,B$4:B19)</f>
        <v>0</v>
      </c>
      <c r="B19" s="141"/>
      <c r="C19" s="184"/>
      <c r="D19" s="145">
        <f t="shared" si="0"/>
        <v>0</v>
      </c>
      <c r="E19" s="165">
        <f>SUM($D$3:D19)</f>
        <v>0</v>
      </c>
      <c r="F19" s="166">
        <f t="shared" si="1"/>
        <v>0</v>
      </c>
    </row>
    <row r="20" spans="1:6" ht="19.5">
      <c r="A20" s="168">
        <f>SUBTOTAL(103,B$4:B20)</f>
        <v>0</v>
      </c>
      <c r="B20" s="141"/>
      <c r="C20" s="184"/>
      <c r="D20" s="145">
        <f t="shared" si="0"/>
        <v>0</v>
      </c>
      <c r="E20" s="165">
        <f>SUM($D$3:D20)</f>
        <v>0</v>
      </c>
      <c r="F20" s="166">
        <f t="shared" si="1"/>
        <v>0</v>
      </c>
    </row>
    <row r="21" spans="1:6" ht="19.5">
      <c r="A21" s="168">
        <f>SUBTOTAL(103,B$4:B21)</f>
        <v>0</v>
      </c>
      <c r="B21" s="141"/>
      <c r="C21" s="184"/>
      <c r="D21" s="145">
        <f t="shared" si="0"/>
        <v>0</v>
      </c>
      <c r="E21" s="165">
        <f>SUM($D$3:D21)</f>
        <v>0</v>
      </c>
      <c r="F21" s="166">
        <f t="shared" si="1"/>
        <v>0</v>
      </c>
    </row>
    <row r="22" spans="1:6" ht="19.5">
      <c r="A22" s="168">
        <f>SUBTOTAL(103,B$4:B22)</f>
        <v>0</v>
      </c>
      <c r="B22" s="185"/>
      <c r="C22" s="184"/>
      <c r="D22" s="145">
        <f t="shared" si="0"/>
        <v>0</v>
      </c>
      <c r="E22" s="165">
        <f>SUM($D$3:D22)</f>
        <v>0</v>
      </c>
      <c r="F22" s="166">
        <f t="shared" si="1"/>
        <v>0</v>
      </c>
    </row>
    <row r="23" spans="1:6" ht="19.5">
      <c r="A23" s="168">
        <f>SUBTOTAL(103,B$4:B23)</f>
        <v>0</v>
      </c>
      <c r="B23" s="141"/>
      <c r="C23" s="184"/>
      <c r="D23" s="145">
        <f t="shared" si="0"/>
        <v>0</v>
      </c>
      <c r="E23" s="165">
        <f>SUM($D$3:D23)</f>
        <v>0</v>
      </c>
      <c r="F23" s="166">
        <f t="shared" si="1"/>
        <v>0</v>
      </c>
    </row>
    <row r="24" spans="1:6" ht="19.5">
      <c r="A24" s="168">
        <f>SUBTOTAL(103,B$4:B24)</f>
        <v>0</v>
      </c>
      <c r="B24" s="216"/>
      <c r="C24" s="184"/>
      <c r="D24" s="145">
        <f t="shared" si="0"/>
        <v>0</v>
      </c>
      <c r="E24" s="165">
        <f>SUM($D$3:D24)</f>
        <v>0</v>
      </c>
      <c r="F24" s="166">
        <f t="shared" si="1"/>
        <v>0</v>
      </c>
    </row>
    <row r="25" spans="1:6" ht="19.5">
      <c r="A25" s="168">
        <f>SUBTOTAL(103,B$4:B25)</f>
        <v>0</v>
      </c>
      <c r="B25" s="216"/>
      <c r="C25" s="184"/>
      <c r="D25" s="145">
        <f t="shared" si="0"/>
        <v>0</v>
      </c>
      <c r="E25" s="165">
        <f>SUM($D$3:D25)</f>
        <v>0</v>
      </c>
      <c r="F25" s="166">
        <f t="shared" si="1"/>
        <v>0</v>
      </c>
    </row>
    <row r="26" spans="1:6" ht="19.5">
      <c r="A26" s="168">
        <f>SUBTOTAL(103,B$4:B26)</f>
        <v>0</v>
      </c>
      <c r="B26" s="216"/>
      <c r="C26" s="184"/>
      <c r="D26" s="145">
        <f t="shared" si="0"/>
        <v>0</v>
      </c>
      <c r="E26" s="165">
        <f>SUM($D$3:D26)</f>
        <v>0</v>
      </c>
      <c r="F26" s="166">
        <f t="shared" si="1"/>
        <v>0</v>
      </c>
    </row>
    <row r="27" spans="1:6" ht="19.5">
      <c r="A27" s="168">
        <f>SUBTOTAL(103,B$4:B27)</f>
        <v>0</v>
      </c>
      <c r="B27" s="141"/>
      <c r="C27" s="184"/>
      <c r="D27" s="145">
        <f t="shared" si="0"/>
        <v>0</v>
      </c>
      <c r="E27" s="165">
        <f>SUM($D$3:D27)</f>
        <v>0</v>
      </c>
      <c r="F27" s="166">
        <f t="shared" si="1"/>
        <v>0</v>
      </c>
    </row>
    <row r="28" spans="1:6" ht="19.5">
      <c r="A28" s="168">
        <f>SUBTOTAL(103,B$4:B28)</f>
        <v>0</v>
      </c>
      <c r="B28" s="218"/>
      <c r="C28" s="184"/>
      <c r="D28" s="145">
        <f t="shared" si="0"/>
        <v>0</v>
      </c>
      <c r="E28" s="165">
        <f>SUM($D$3:D28)</f>
        <v>0</v>
      </c>
      <c r="F28" s="166">
        <f t="shared" si="1"/>
        <v>0</v>
      </c>
    </row>
    <row r="29" spans="1:6" ht="19.5">
      <c r="A29" s="168">
        <f>SUBTOTAL(103,B$4:B29)</f>
        <v>0</v>
      </c>
      <c r="B29" s="379"/>
      <c r="C29" s="184"/>
      <c r="D29" s="145">
        <f t="shared" si="0"/>
        <v>0</v>
      </c>
      <c r="E29" s="165">
        <f>SUM($D$3:D29)</f>
        <v>0</v>
      </c>
      <c r="F29" s="166">
        <f t="shared" si="1"/>
        <v>0</v>
      </c>
    </row>
    <row r="30" spans="1:6" ht="19.5">
      <c r="A30" s="168">
        <f>SUBTOTAL(103,B$4:B30)</f>
        <v>0</v>
      </c>
      <c r="B30" s="379"/>
      <c r="C30" s="184"/>
      <c r="D30" s="145">
        <f t="shared" si="0"/>
        <v>0</v>
      </c>
      <c r="E30" s="165">
        <f>SUM($D$3:D30)</f>
        <v>0</v>
      </c>
      <c r="F30" s="166">
        <f t="shared" si="1"/>
        <v>0</v>
      </c>
    </row>
    <row r="31" spans="1:6" ht="19.5">
      <c r="A31" s="168">
        <f>SUBTOTAL(103,B$4:B31)</f>
        <v>0</v>
      </c>
      <c r="B31" s="379"/>
      <c r="C31" s="184"/>
      <c r="D31" s="145">
        <f t="shared" si="0"/>
        <v>0</v>
      </c>
      <c r="E31" s="165">
        <f>SUM($D$3:D31)</f>
        <v>0</v>
      </c>
      <c r="F31" s="166">
        <f t="shared" si="1"/>
        <v>0</v>
      </c>
    </row>
    <row r="32" spans="1:6" ht="19.5">
      <c r="A32" s="168">
        <f>SUBTOTAL(103,B$4:B32)</f>
        <v>0</v>
      </c>
      <c r="B32" s="379"/>
      <c r="C32" s="184"/>
      <c r="D32" s="145">
        <f t="shared" si="0"/>
        <v>0</v>
      </c>
      <c r="E32" s="165">
        <f>SUM($D$3:D32)</f>
        <v>0</v>
      </c>
      <c r="F32" s="166">
        <f t="shared" si="1"/>
        <v>0</v>
      </c>
    </row>
    <row r="33" spans="1:6" ht="19.5">
      <c r="A33" s="168">
        <f>SUBTOTAL(103,B$4:B33)</f>
        <v>0</v>
      </c>
      <c r="B33" s="379"/>
      <c r="C33" s="184"/>
      <c r="D33" s="145">
        <f t="shared" si="0"/>
        <v>0</v>
      </c>
      <c r="E33" s="165">
        <f>SUM($D$3:D33)</f>
        <v>0</v>
      </c>
      <c r="F33" s="166">
        <f t="shared" si="1"/>
        <v>0</v>
      </c>
    </row>
    <row r="34" spans="1:6" ht="19.5">
      <c r="A34" s="168">
        <f>SUBTOTAL(103,B$4:B34)</f>
        <v>0</v>
      </c>
      <c r="B34" s="379"/>
      <c r="C34" s="184"/>
      <c r="D34" s="145">
        <f t="shared" si="0"/>
        <v>0</v>
      </c>
      <c r="E34" s="165">
        <f>SUM($D$3:D34)</f>
        <v>0</v>
      </c>
      <c r="F34" s="166">
        <f t="shared" si="1"/>
        <v>0</v>
      </c>
    </row>
    <row r="35" spans="1:6" ht="19.5">
      <c r="A35" s="168">
        <f>SUBTOTAL(103,B$4:B35)</f>
        <v>0</v>
      </c>
      <c r="B35" s="379"/>
      <c r="C35" s="184"/>
      <c r="D35" s="145">
        <f t="shared" si="0"/>
        <v>0</v>
      </c>
      <c r="E35" s="165">
        <f>SUM($D$3:D35)</f>
        <v>0</v>
      </c>
      <c r="F35" s="166">
        <f t="shared" si="1"/>
        <v>0</v>
      </c>
    </row>
    <row r="36" spans="1:6" ht="19.5">
      <c r="A36" s="168">
        <f>SUBTOTAL(103,B$4:B36)</f>
        <v>0</v>
      </c>
      <c r="B36" s="379"/>
      <c r="C36" s="184"/>
      <c r="D36" s="145">
        <f t="shared" si="0"/>
        <v>0</v>
      </c>
      <c r="E36" s="165">
        <f>SUM($D$3:D36)</f>
        <v>0</v>
      </c>
      <c r="F36" s="166">
        <f t="shared" si="1"/>
        <v>0</v>
      </c>
    </row>
    <row r="37" spans="1:6" ht="19.5">
      <c r="A37" s="168">
        <f>SUBTOTAL(103,B$4:B37)</f>
        <v>0</v>
      </c>
      <c r="B37" s="379"/>
      <c r="C37" s="184"/>
      <c r="D37" s="145">
        <f t="shared" si="0"/>
        <v>0</v>
      </c>
      <c r="E37" s="165">
        <f>SUM($D$3:D37)</f>
        <v>0</v>
      </c>
      <c r="F37" s="166">
        <f t="shared" si="1"/>
        <v>0</v>
      </c>
    </row>
    <row r="38" spans="1:6" ht="19.5">
      <c r="A38" s="168">
        <f>SUBTOTAL(103,B$4:B38)</f>
        <v>0</v>
      </c>
      <c r="B38" s="379"/>
      <c r="C38" s="184"/>
      <c r="D38" s="145">
        <f t="shared" si="0"/>
        <v>0</v>
      </c>
      <c r="E38" s="165">
        <f>SUM($D$3:D38)</f>
        <v>0</v>
      </c>
      <c r="F38" s="166">
        <f t="shared" si="1"/>
        <v>0</v>
      </c>
    </row>
    <row r="39" spans="1:6" ht="19.5">
      <c r="A39" s="168">
        <f>SUBTOTAL(103,B$4:B39)</f>
        <v>0</v>
      </c>
      <c r="B39" s="379"/>
      <c r="C39" s="184"/>
      <c r="D39" s="145">
        <f t="shared" si="0"/>
        <v>0</v>
      </c>
      <c r="E39" s="165">
        <f>SUM($D$3:D39)</f>
        <v>0</v>
      </c>
      <c r="F39" s="166">
        <f t="shared" si="1"/>
        <v>0</v>
      </c>
    </row>
    <row r="40" spans="1:6" ht="19.5">
      <c r="A40" s="168">
        <f>SUBTOTAL(103,B$4:B40)</f>
        <v>0</v>
      </c>
      <c r="B40" s="379"/>
      <c r="C40" s="184"/>
      <c r="D40" s="145">
        <f t="shared" si="0"/>
        <v>0</v>
      </c>
      <c r="E40" s="165">
        <f>SUM($D$3:D40)</f>
        <v>0</v>
      </c>
      <c r="F40" s="166">
        <f t="shared" si="1"/>
        <v>0</v>
      </c>
    </row>
    <row r="41" spans="1:6" ht="19.5">
      <c r="A41" s="168">
        <f>SUBTOTAL(103,B$4:B41)</f>
        <v>0</v>
      </c>
      <c r="B41" s="379"/>
      <c r="C41" s="184"/>
      <c r="D41" s="145">
        <f t="shared" si="0"/>
        <v>0</v>
      </c>
      <c r="E41" s="165">
        <f>SUM($D$3:D41)</f>
        <v>0</v>
      </c>
      <c r="F41" s="166">
        <f t="shared" si="1"/>
        <v>0</v>
      </c>
    </row>
    <row r="42" spans="1:6" ht="19.5">
      <c r="A42" s="168">
        <f>SUBTOTAL(103,B$4:B42)</f>
        <v>0</v>
      </c>
      <c r="B42" s="379"/>
      <c r="C42" s="184"/>
      <c r="D42" s="145">
        <f t="shared" si="0"/>
        <v>0</v>
      </c>
      <c r="E42" s="165">
        <f>SUM($D$3:D42)</f>
        <v>0</v>
      </c>
      <c r="F42" s="166">
        <f t="shared" si="1"/>
        <v>0</v>
      </c>
    </row>
    <row r="43" spans="1:6" ht="19.5">
      <c r="A43" s="168">
        <f>SUBTOTAL(103,B$4:B43)</f>
        <v>0</v>
      </c>
      <c r="B43" s="379"/>
      <c r="C43" s="184"/>
      <c r="D43" s="145">
        <f t="shared" si="0"/>
        <v>0</v>
      </c>
      <c r="E43" s="165">
        <f>SUM($D$3:D43)</f>
        <v>0</v>
      </c>
      <c r="F43" s="166">
        <f t="shared" si="1"/>
        <v>0</v>
      </c>
    </row>
    <row r="44" spans="1:6" ht="19.5">
      <c r="A44" s="168">
        <f>SUBTOTAL(103,B$4:B44)</f>
        <v>0</v>
      </c>
      <c r="B44" s="379"/>
      <c r="C44" s="184"/>
      <c r="D44" s="145">
        <f t="shared" si="0"/>
        <v>0</v>
      </c>
      <c r="E44" s="165">
        <f>SUM($D$3:D44)</f>
        <v>0</v>
      </c>
      <c r="F44" s="166">
        <f t="shared" si="1"/>
        <v>0</v>
      </c>
    </row>
    <row r="45" spans="1:6" ht="19.5">
      <c r="A45" s="168">
        <f>SUBTOTAL(103,B$4:B45)</f>
        <v>0</v>
      </c>
      <c r="B45" s="379"/>
      <c r="C45" s="184"/>
      <c r="D45" s="145">
        <f t="shared" si="0"/>
        <v>0</v>
      </c>
      <c r="E45" s="165">
        <f>SUM($D$3:D45)</f>
        <v>0</v>
      </c>
      <c r="F45" s="166">
        <f t="shared" si="1"/>
        <v>0</v>
      </c>
    </row>
    <row r="46" spans="1:6" ht="19.5">
      <c r="A46" s="168">
        <f>SUBTOTAL(103,B$4:B46)</f>
        <v>0</v>
      </c>
      <c r="B46" s="379"/>
      <c r="C46" s="184"/>
      <c r="D46" s="145">
        <f t="shared" si="0"/>
        <v>0</v>
      </c>
      <c r="E46" s="165">
        <f>SUM($D$3:D46)</f>
        <v>0</v>
      </c>
      <c r="F46" s="166">
        <f t="shared" si="1"/>
        <v>0</v>
      </c>
    </row>
    <row r="47" spans="1:6" ht="19.5">
      <c r="A47" s="168">
        <f>SUBTOTAL(103,B$4:B47)</f>
        <v>0</v>
      </c>
      <c r="B47" s="379"/>
      <c r="C47" s="184"/>
      <c r="D47" s="145">
        <f t="shared" si="0"/>
        <v>0</v>
      </c>
      <c r="E47" s="165">
        <f>SUM($D$3:D47)</f>
        <v>0</v>
      </c>
      <c r="F47" s="166">
        <f t="shared" si="1"/>
        <v>0</v>
      </c>
    </row>
    <row r="48" spans="1:6" ht="19.5">
      <c r="A48" s="168">
        <f>SUBTOTAL(103,B$4:B48)</f>
        <v>0</v>
      </c>
      <c r="B48" s="379"/>
      <c r="C48" s="184"/>
      <c r="D48" s="145">
        <f t="shared" si="0"/>
        <v>0</v>
      </c>
      <c r="E48" s="165">
        <f>SUM($D$3:D48)</f>
        <v>0</v>
      </c>
      <c r="F48" s="166">
        <f t="shared" si="1"/>
        <v>0</v>
      </c>
    </row>
    <row r="49" spans="1:6" ht="19.5">
      <c r="A49" s="168">
        <f>SUBTOTAL(103,B$4:B49)</f>
        <v>0</v>
      </c>
      <c r="B49" s="379"/>
      <c r="C49" s="184"/>
      <c r="D49" s="145">
        <f t="shared" si="0"/>
        <v>0</v>
      </c>
      <c r="E49" s="165">
        <f>SUM($D$3:D49)</f>
        <v>0</v>
      </c>
      <c r="F49" s="166">
        <f t="shared" si="1"/>
        <v>0</v>
      </c>
    </row>
    <row r="50" spans="1:6" ht="19.5">
      <c r="A50" s="168">
        <f>SUBTOTAL(103,B$4:B50)</f>
        <v>0</v>
      </c>
      <c r="B50" s="217"/>
      <c r="C50" s="184"/>
      <c r="D50" s="145">
        <f t="shared" si="0"/>
        <v>0</v>
      </c>
      <c r="E50" s="165">
        <f>SUM($D$3:D50)</f>
        <v>0</v>
      </c>
      <c r="F50" s="166">
        <f>A50</f>
        <v>0</v>
      </c>
    </row>
    <row r="51" spans="1:6" ht="19.5">
      <c r="A51" s="168"/>
      <c r="B51" s="150" t="s">
        <v>243</v>
      </c>
      <c r="C51" s="187">
        <f>SUM(C4:C50)</f>
        <v>0</v>
      </c>
    </row>
    <row r="52" spans="1:6" ht="19.5">
      <c r="A52" s="510" t="s">
        <v>473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6" t="s">
        <v>245</v>
      </c>
      <c r="B1" s="506"/>
      <c r="C1" s="506"/>
      <c r="F1" s="142">
        <f>P!L3</f>
        <v>45915</v>
      </c>
    </row>
    <row r="2" spans="1:6" ht="29.25" customHeight="1">
      <c r="A2" s="513" t="s">
        <v>462</v>
      </c>
      <c r="B2" s="513"/>
      <c r="C2" s="513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0</v>
      </c>
      <c r="B4" s="141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6">
      <c r="A5" s="168">
        <f>SUBTOTAL(103,B$4:B5)</f>
        <v>0</v>
      </c>
      <c r="B5" s="141"/>
      <c r="C5" s="184"/>
      <c r="D5" s="145">
        <f t="shared" ref="D5:D50" si="0">C5</f>
        <v>0</v>
      </c>
      <c r="E5" s="158">
        <f>SUM($D$3:D5)</f>
        <v>0</v>
      </c>
      <c r="F5" s="148">
        <f t="shared" ref="F5:F50" si="1">A5</f>
        <v>0</v>
      </c>
    </row>
    <row r="6" spans="1:6">
      <c r="A6" s="168">
        <f>SUBTOTAL(103,B$4:B6)</f>
        <v>0</v>
      </c>
      <c r="B6" s="141"/>
      <c r="C6" s="184"/>
      <c r="D6" s="145">
        <f t="shared" si="0"/>
        <v>0</v>
      </c>
      <c r="E6" s="158">
        <f>SUM($D$3:D6)</f>
        <v>0</v>
      </c>
      <c r="F6" s="148">
        <f t="shared" si="1"/>
        <v>0</v>
      </c>
    </row>
    <row r="7" spans="1:6">
      <c r="A7" s="168">
        <f>SUBTOTAL(103,B$4:B7)</f>
        <v>0</v>
      </c>
      <c r="B7" s="141"/>
      <c r="C7" s="184"/>
      <c r="D7" s="145">
        <f t="shared" si="0"/>
        <v>0</v>
      </c>
      <c r="E7" s="158">
        <f>SUM($D$3:D7)</f>
        <v>0</v>
      </c>
      <c r="F7" s="148">
        <f t="shared" si="1"/>
        <v>0</v>
      </c>
    </row>
    <row r="8" spans="1:6">
      <c r="A8" s="168">
        <f>SUBTOTAL(103,B$4:B8)</f>
        <v>0</v>
      </c>
      <c r="B8" s="141"/>
      <c r="C8" s="184"/>
      <c r="D8" s="145">
        <f t="shared" si="0"/>
        <v>0</v>
      </c>
      <c r="E8" s="158">
        <f>SUM($D$3:D8)</f>
        <v>0</v>
      </c>
      <c r="F8" s="148">
        <f t="shared" si="1"/>
        <v>0</v>
      </c>
    </row>
    <row r="9" spans="1:6">
      <c r="A9" s="168">
        <f>SUBTOTAL(103,B$4:B9)</f>
        <v>0</v>
      </c>
      <c r="B9" s="293"/>
      <c r="C9" s="184"/>
      <c r="D9" s="145">
        <f t="shared" si="0"/>
        <v>0</v>
      </c>
      <c r="E9" s="158">
        <f>SUM($D$3:D9)</f>
        <v>0</v>
      </c>
      <c r="F9" s="148">
        <f t="shared" si="1"/>
        <v>0</v>
      </c>
    </row>
    <row r="10" spans="1:6">
      <c r="A10" s="168">
        <f>SUBTOTAL(103,B$4:B10)</f>
        <v>0</v>
      </c>
      <c r="B10" s="141"/>
      <c r="C10" s="184"/>
      <c r="D10" s="145">
        <f t="shared" si="0"/>
        <v>0</v>
      </c>
      <c r="E10" s="158">
        <f>SUM($D$3:D10)</f>
        <v>0</v>
      </c>
      <c r="F10" s="148">
        <f t="shared" si="1"/>
        <v>0</v>
      </c>
    </row>
    <row r="11" spans="1:6">
      <c r="A11" s="168">
        <f>SUBTOTAL(103,B$4:B11)</f>
        <v>0</v>
      </c>
      <c r="B11" s="141"/>
      <c r="C11" s="184"/>
      <c r="D11" s="167">
        <f t="shared" si="0"/>
        <v>0</v>
      </c>
      <c r="E11" s="158">
        <f>SUM($D$3:D11)</f>
        <v>0</v>
      </c>
      <c r="F11" s="148">
        <f t="shared" si="1"/>
        <v>0</v>
      </c>
    </row>
    <row r="12" spans="1:6">
      <c r="A12" s="168">
        <f>SUBTOTAL(103,B$4:B12)</f>
        <v>0</v>
      </c>
      <c r="B12" s="141"/>
      <c r="C12" s="184"/>
      <c r="D12" s="167">
        <f t="shared" si="0"/>
        <v>0</v>
      </c>
      <c r="E12" s="158">
        <f>SUM($D$3:D12)</f>
        <v>0</v>
      </c>
      <c r="F12" s="148">
        <f t="shared" si="1"/>
        <v>0</v>
      </c>
    </row>
    <row r="13" spans="1:6">
      <c r="A13" s="168">
        <f>SUBTOTAL(103,B$4:B13)</f>
        <v>0</v>
      </c>
      <c r="B13" s="141"/>
      <c r="C13" s="184"/>
      <c r="D13" s="167">
        <f t="shared" si="0"/>
        <v>0</v>
      </c>
      <c r="E13" s="158">
        <f>SUM($D$3:D13)</f>
        <v>0</v>
      </c>
      <c r="F13" s="148">
        <f t="shared" si="1"/>
        <v>0</v>
      </c>
    </row>
    <row r="14" spans="1:6">
      <c r="A14" s="168">
        <f>SUBTOTAL(103,B$4:B14)</f>
        <v>0</v>
      </c>
      <c r="B14" s="141"/>
      <c r="C14" s="184"/>
      <c r="D14" s="167">
        <f t="shared" si="0"/>
        <v>0</v>
      </c>
      <c r="E14" s="158">
        <f>SUM($D$3:D14)</f>
        <v>0</v>
      </c>
      <c r="F14" s="148">
        <f t="shared" si="1"/>
        <v>0</v>
      </c>
    </row>
    <row r="15" spans="1:6">
      <c r="A15" s="168">
        <f>SUBTOTAL(103,B$4:B15)</f>
        <v>0</v>
      </c>
      <c r="B15" s="141"/>
      <c r="C15" s="184"/>
      <c r="D15" s="167">
        <f t="shared" si="0"/>
        <v>0</v>
      </c>
      <c r="E15" s="158">
        <f>SUM($D$3:D15)</f>
        <v>0</v>
      </c>
      <c r="F15" s="148">
        <f t="shared" si="1"/>
        <v>0</v>
      </c>
    </row>
    <row r="16" spans="1:6">
      <c r="A16" s="168">
        <f>SUBTOTAL(103,B$4:B16)</f>
        <v>0</v>
      </c>
      <c r="B16" s="141"/>
      <c r="C16" s="184"/>
      <c r="D16" s="167">
        <f t="shared" si="0"/>
        <v>0</v>
      </c>
      <c r="E16" s="158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41"/>
      <c r="C17" s="184"/>
      <c r="D17" s="167">
        <f t="shared" si="0"/>
        <v>0</v>
      </c>
      <c r="E17" s="158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67">
        <f t="shared" si="0"/>
        <v>0</v>
      </c>
      <c r="E18" s="158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67">
        <f t="shared" si="0"/>
        <v>0</v>
      </c>
      <c r="E19" s="158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67">
        <f t="shared" si="0"/>
        <v>0</v>
      </c>
      <c r="E20" s="158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31"/>
      <c r="C21" s="184"/>
      <c r="D21" s="167">
        <f t="shared" si="0"/>
        <v>0</v>
      </c>
      <c r="E21" s="158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31"/>
      <c r="C22" s="184"/>
      <c r="D22" s="167">
        <f t="shared" si="0"/>
        <v>0</v>
      </c>
      <c r="E22" s="158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379"/>
      <c r="C23" s="184"/>
      <c r="D23" s="167">
        <f t="shared" si="0"/>
        <v>0</v>
      </c>
      <c r="E23" s="158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379"/>
      <c r="C24" s="184"/>
      <c r="D24" s="167">
        <f t="shared" si="0"/>
        <v>0</v>
      </c>
      <c r="E24" s="158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379"/>
      <c r="C25" s="184"/>
      <c r="D25" s="167">
        <f t="shared" si="0"/>
        <v>0</v>
      </c>
      <c r="E25" s="158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379"/>
      <c r="C26" s="184"/>
      <c r="D26" s="167">
        <f t="shared" si="0"/>
        <v>0</v>
      </c>
      <c r="E26" s="158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379"/>
      <c r="C27" s="184"/>
      <c r="D27" s="167">
        <f t="shared" si="0"/>
        <v>0</v>
      </c>
      <c r="E27" s="158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379"/>
      <c r="C28" s="184"/>
      <c r="D28" s="167">
        <f t="shared" si="0"/>
        <v>0</v>
      </c>
      <c r="E28" s="158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379"/>
      <c r="C29" s="184"/>
      <c r="D29" s="167">
        <f t="shared" si="0"/>
        <v>0</v>
      </c>
      <c r="E29" s="158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379"/>
      <c r="C30" s="184"/>
      <c r="D30" s="167">
        <f t="shared" si="0"/>
        <v>0</v>
      </c>
      <c r="E30" s="158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379"/>
      <c r="C31" s="184"/>
      <c r="D31" s="167">
        <f t="shared" si="0"/>
        <v>0</v>
      </c>
      <c r="E31" s="158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67">
        <f t="shared" si="0"/>
        <v>0</v>
      </c>
      <c r="E32" s="158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67">
        <f t="shared" si="0"/>
        <v>0</v>
      </c>
      <c r="E33" s="158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67">
        <f t="shared" si="0"/>
        <v>0</v>
      </c>
      <c r="E34" s="158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67">
        <f t="shared" si="0"/>
        <v>0</v>
      </c>
      <c r="E35" s="158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67">
        <f t="shared" si="0"/>
        <v>0</v>
      </c>
      <c r="E36" s="158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67">
        <f t="shared" si="0"/>
        <v>0</v>
      </c>
      <c r="E37" s="158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379"/>
      <c r="C38" s="184"/>
      <c r="D38" s="167">
        <f t="shared" si="0"/>
        <v>0</v>
      </c>
      <c r="E38" s="158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379"/>
      <c r="C39" s="184"/>
      <c r="D39" s="167">
        <f t="shared" si="0"/>
        <v>0</v>
      </c>
      <c r="E39" s="158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67">
        <f t="shared" si="0"/>
        <v>0</v>
      </c>
      <c r="E40" s="158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67">
        <f t="shared" si="0"/>
        <v>0</v>
      </c>
      <c r="E41" s="158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67">
        <f t="shared" si="0"/>
        <v>0</v>
      </c>
      <c r="E42" s="158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67">
        <f t="shared" si="0"/>
        <v>0</v>
      </c>
      <c r="E43" s="158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67">
        <f t="shared" si="0"/>
        <v>0</v>
      </c>
      <c r="E44" s="158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67">
        <f t="shared" si="0"/>
        <v>0</v>
      </c>
      <c r="E45" s="158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67">
        <f t="shared" si="0"/>
        <v>0</v>
      </c>
      <c r="E46" s="158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67">
        <f t="shared" si="0"/>
        <v>0</v>
      </c>
      <c r="E47" s="158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379"/>
      <c r="C48" s="184"/>
      <c r="D48" s="167">
        <f t="shared" si="0"/>
        <v>0</v>
      </c>
      <c r="E48" s="158">
        <f>SUM($D$3:D48)</f>
        <v>0</v>
      </c>
      <c r="F48" s="148">
        <f t="shared" si="1"/>
        <v>0</v>
      </c>
    </row>
    <row r="49" spans="1:6">
      <c r="A49" s="168">
        <f>SUBTOTAL(103,B$4:B49)</f>
        <v>0</v>
      </c>
      <c r="B49" s="379"/>
      <c r="C49" s="184"/>
      <c r="D49" s="167">
        <f t="shared" si="0"/>
        <v>0</v>
      </c>
      <c r="E49" s="158">
        <f>SUM($D$3:D49)</f>
        <v>0</v>
      </c>
      <c r="F49" s="148">
        <f t="shared" si="1"/>
        <v>0</v>
      </c>
    </row>
    <row r="50" spans="1:6">
      <c r="A50" s="168">
        <f>SUBTOTAL(103,B$4:B50)</f>
        <v>0</v>
      </c>
      <c r="B50" s="231"/>
      <c r="C50" s="184"/>
      <c r="D50" s="167">
        <f t="shared" si="0"/>
        <v>0</v>
      </c>
      <c r="E50" s="158">
        <f>SUM($D$3:D50)</f>
        <v>0</v>
      </c>
      <c r="F50" s="148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474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6" t="s">
        <v>245</v>
      </c>
      <c r="B1" s="506"/>
      <c r="C1" s="506"/>
      <c r="G1" s="142">
        <f>P!N3</f>
        <v>45916</v>
      </c>
    </row>
    <row r="2" spans="1:7" ht="39.75" customHeight="1">
      <c r="A2" s="513" t="s">
        <v>463</v>
      </c>
      <c r="B2" s="513"/>
      <c r="C2" s="513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0</v>
      </c>
      <c r="B4" s="294"/>
      <c r="C4" s="184"/>
      <c r="D4" s="157">
        <f>C4</f>
        <v>0</v>
      </c>
      <c r="E4" s="158">
        <f>SUM($D$3:D4)</f>
        <v>0</v>
      </c>
      <c r="F4" s="170">
        <f>A4</f>
        <v>0</v>
      </c>
      <c r="G4" s="171"/>
    </row>
    <row r="5" spans="1:7" ht="19.5">
      <c r="A5" s="168">
        <f>SUBTOTAL(103,B$4:B5)</f>
        <v>0</v>
      </c>
      <c r="B5" s="294"/>
      <c r="C5" s="184"/>
      <c r="D5" s="157">
        <f t="shared" ref="D5:D50" si="0">C5</f>
        <v>0</v>
      </c>
      <c r="E5" s="158">
        <f>SUM($D$3:D5)</f>
        <v>0</v>
      </c>
      <c r="F5" s="170">
        <f t="shared" ref="F5:F50" si="1">A5</f>
        <v>0</v>
      </c>
    </row>
    <row r="6" spans="1:7" ht="19.5">
      <c r="A6" s="168">
        <f>SUBTOTAL(103,B$4:B6)</f>
        <v>0</v>
      </c>
      <c r="B6" s="294"/>
      <c r="C6" s="184"/>
      <c r="D6" s="157">
        <f t="shared" si="0"/>
        <v>0</v>
      </c>
      <c r="E6" s="158">
        <f>SUM($D$3:D6)</f>
        <v>0</v>
      </c>
      <c r="F6" s="170">
        <f t="shared" si="1"/>
        <v>0</v>
      </c>
    </row>
    <row r="7" spans="1:7" ht="19.5">
      <c r="A7" s="168">
        <f>SUBTOTAL(103,B$4:B7)</f>
        <v>0</v>
      </c>
      <c r="B7" s="294"/>
      <c r="C7" s="184"/>
      <c r="D7" s="157">
        <f t="shared" si="0"/>
        <v>0</v>
      </c>
      <c r="E7" s="158">
        <f>SUM($D$3:D7)</f>
        <v>0</v>
      </c>
      <c r="F7" s="170">
        <f t="shared" si="1"/>
        <v>0</v>
      </c>
    </row>
    <row r="8" spans="1:7" ht="19.5">
      <c r="A8" s="168">
        <f>SUBTOTAL(103,B$4:B8)</f>
        <v>0</v>
      </c>
      <c r="B8" s="294"/>
      <c r="C8" s="184"/>
      <c r="D8" s="157">
        <f t="shared" si="0"/>
        <v>0</v>
      </c>
      <c r="E8" s="158">
        <f>SUM($D$3:D8)</f>
        <v>0</v>
      </c>
      <c r="F8" s="170">
        <f t="shared" si="1"/>
        <v>0</v>
      </c>
    </row>
    <row r="9" spans="1:7" ht="19.5">
      <c r="A9" s="168">
        <f>SUBTOTAL(103,B$4:B9)</f>
        <v>0</v>
      </c>
      <c r="B9" s="294"/>
      <c r="C9" s="184"/>
      <c r="D9" s="157">
        <f t="shared" si="0"/>
        <v>0</v>
      </c>
      <c r="E9" s="158">
        <f>SUM($D$3:D9)</f>
        <v>0</v>
      </c>
      <c r="F9" s="170">
        <f t="shared" si="1"/>
        <v>0</v>
      </c>
    </row>
    <row r="10" spans="1:7" ht="19.5">
      <c r="A10" s="168">
        <f>SUBTOTAL(103,B$4:B10)</f>
        <v>0</v>
      </c>
      <c r="B10" s="141"/>
      <c r="C10" s="184"/>
      <c r="D10" s="157">
        <f t="shared" si="0"/>
        <v>0</v>
      </c>
      <c r="E10" s="158">
        <f>SUM($D$3:D10)</f>
        <v>0</v>
      </c>
      <c r="F10" s="170">
        <f t="shared" si="1"/>
        <v>0</v>
      </c>
    </row>
    <row r="11" spans="1:7" ht="19.5">
      <c r="A11" s="168">
        <f>SUBTOTAL(103,B$4:B11)</f>
        <v>0</v>
      </c>
      <c r="B11" s="141"/>
      <c r="C11" s="184"/>
      <c r="D11" s="157">
        <f t="shared" si="0"/>
        <v>0</v>
      </c>
      <c r="E11" s="158">
        <f>SUM($D$3:D11)</f>
        <v>0</v>
      </c>
      <c r="F11" s="170">
        <f t="shared" si="1"/>
        <v>0</v>
      </c>
    </row>
    <row r="12" spans="1:7" ht="19.5">
      <c r="A12" s="168">
        <f>SUBTOTAL(103,B$4:B12)</f>
        <v>0</v>
      </c>
      <c r="B12" s="141"/>
      <c r="C12" s="184"/>
      <c r="D12" s="157">
        <f t="shared" si="0"/>
        <v>0</v>
      </c>
      <c r="E12" s="158">
        <f>SUM($D$3:D12)</f>
        <v>0</v>
      </c>
      <c r="F12" s="170">
        <f t="shared" si="1"/>
        <v>0</v>
      </c>
    </row>
    <row r="13" spans="1:7" ht="19.5">
      <c r="A13" s="168">
        <f>SUBTOTAL(103,B$4:B13)</f>
        <v>0</v>
      </c>
      <c r="B13" s="141"/>
      <c r="C13" s="184"/>
      <c r="D13" s="157">
        <f t="shared" si="0"/>
        <v>0</v>
      </c>
      <c r="E13" s="158">
        <f>SUM($D$3:D13)</f>
        <v>0</v>
      </c>
      <c r="F13" s="170">
        <f t="shared" si="1"/>
        <v>0</v>
      </c>
    </row>
    <row r="14" spans="1:7" ht="19.5">
      <c r="A14" s="168">
        <f>SUBTOTAL(103,B$4:B14)</f>
        <v>0</v>
      </c>
      <c r="B14" s="141"/>
      <c r="C14" s="184"/>
      <c r="D14" s="157">
        <f t="shared" si="0"/>
        <v>0</v>
      </c>
      <c r="E14" s="158">
        <f>SUM($D$3:D14)</f>
        <v>0</v>
      </c>
      <c r="F14" s="170">
        <f t="shared" si="1"/>
        <v>0</v>
      </c>
    </row>
    <row r="15" spans="1:7" ht="19.5">
      <c r="A15" s="168">
        <f>SUBTOTAL(103,B$4:B15)</f>
        <v>0</v>
      </c>
      <c r="B15" s="141"/>
      <c r="C15" s="184"/>
      <c r="D15" s="157">
        <f t="shared" si="0"/>
        <v>0</v>
      </c>
      <c r="E15" s="158">
        <f>SUM($D$3:D15)</f>
        <v>0</v>
      </c>
      <c r="F15" s="170">
        <f t="shared" si="1"/>
        <v>0</v>
      </c>
    </row>
    <row r="16" spans="1:7" ht="19.5">
      <c r="A16" s="168">
        <f>SUBTOTAL(103,B$4:B16)</f>
        <v>0</v>
      </c>
      <c r="B16" s="141"/>
      <c r="C16" s="184"/>
      <c r="D16" s="157">
        <f t="shared" si="0"/>
        <v>0</v>
      </c>
      <c r="E16" s="158">
        <f>SUM($D$3:D16)</f>
        <v>0</v>
      </c>
      <c r="F16" s="170">
        <f t="shared" si="1"/>
        <v>0</v>
      </c>
    </row>
    <row r="17" spans="1:6" ht="19.5">
      <c r="A17" s="168">
        <f>SUBTOTAL(103,B$4:B17)</f>
        <v>0</v>
      </c>
      <c r="B17" s="141"/>
      <c r="C17" s="184"/>
      <c r="D17" s="157">
        <f t="shared" si="0"/>
        <v>0</v>
      </c>
      <c r="E17" s="158">
        <f>SUM($D$3:D17)</f>
        <v>0</v>
      </c>
      <c r="F17" s="170">
        <f t="shared" si="1"/>
        <v>0</v>
      </c>
    </row>
    <row r="18" spans="1:6" ht="19.5">
      <c r="A18" s="168">
        <f>SUBTOTAL(103,B$4:B18)</f>
        <v>0</v>
      </c>
      <c r="B18" s="141"/>
      <c r="C18" s="184"/>
      <c r="D18" s="157">
        <f t="shared" si="0"/>
        <v>0</v>
      </c>
      <c r="E18" s="158">
        <f>SUM($D$3:D18)</f>
        <v>0</v>
      </c>
      <c r="F18" s="170">
        <f t="shared" si="1"/>
        <v>0</v>
      </c>
    </row>
    <row r="19" spans="1:6" ht="19.5">
      <c r="A19" s="168">
        <f>SUBTOTAL(103,B$4:B19)</f>
        <v>0</v>
      </c>
      <c r="B19" s="379"/>
      <c r="C19" s="184"/>
      <c r="D19" s="157">
        <f t="shared" si="0"/>
        <v>0</v>
      </c>
      <c r="E19" s="158">
        <f>SUM($D$3:D19)</f>
        <v>0</v>
      </c>
      <c r="F19" s="170">
        <f t="shared" si="1"/>
        <v>0</v>
      </c>
    </row>
    <row r="20" spans="1:6" ht="19.5">
      <c r="A20" s="168">
        <f>SUBTOTAL(103,B$4:B20)</f>
        <v>0</v>
      </c>
      <c r="B20" s="379"/>
      <c r="C20" s="184"/>
      <c r="D20" s="157">
        <f t="shared" si="0"/>
        <v>0</v>
      </c>
      <c r="E20" s="158">
        <f>SUM($D$3:D20)</f>
        <v>0</v>
      </c>
      <c r="F20" s="170">
        <f t="shared" si="1"/>
        <v>0</v>
      </c>
    </row>
    <row r="21" spans="1:6" ht="19.5">
      <c r="A21" s="168">
        <f>SUBTOTAL(103,B$4:B21)</f>
        <v>0</v>
      </c>
      <c r="B21" s="379"/>
      <c r="C21" s="184"/>
      <c r="D21" s="157">
        <f t="shared" si="0"/>
        <v>0</v>
      </c>
      <c r="E21" s="158">
        <f>SUM($D$3:D21)</f>
        <v>0</v>
      </c>
      <c r="F21" s="170">
        <f t="shared" si="1"/>
        <v>0</v>
      </c>
    </row>
    <row r="22" spans="1:6" ht="19.5">
      <c r="A22" s="168">
        <f>SUBTOTAL(103,B$4:B22)</f>
        <v>0</v>
      </c>
      <c r="B22" s="379"/>
      <c r="C22" s="184"/>
      <c r="D22" s="157">
        <f t="shared" si="0"/>
        <v>0</v>
      </c>
      <c r="E22" s="158">
        <f>SUM($D$3:D22)</f>
        <v>0</v>
      </c>
      <c r="F22" s="170">
        <f t="shared" si="1"/>
        <v>0</v>
      </c>
    </row>
    <row r="23" spans="1:6" ht="19.5">
      <c r="A23" s="168">
        <f>SUBTOTAL(103,B$4:B23)</f>
        <v>0</v>
      </c>
      <c r="B23" s="379"/>
      <c r="C23" s="184"/>
      <c r="D23" s="157">
        <f t="shared" si="0"/>
        <v>0</v>
      </c>
      <c r="E23" s="158">
        <f>SUM($D$3:D23)</f>
        <v>0</v>
      </c>
      <c r="F23" s="170">
        <f t="shared" si="1"/>
        <v>0</v>
      </c>
    </row>
    <row r="24" spans="1:6" ht="19.5">
      <c r="A24" s="168">
        <f>SUBTOTAL(103,B$4:B24)</f>
        <v>0</v>
      </c>
      <c r="B24" s="379"/>
      <c r="C24" s="184"/>
      <c r="D24" s="157">
        <f t="shared" si="0"/>
        <v>0</v>
      </c>
      <c r="E24" s="158">
        <f>SUM($D$3:D24)</f>
        <v>0</v>
      </c>
      <c r="F24" s="170">
        <f t="shared" si="1"/>
        <v>0</v>
      </c>
    </row>
    <row r="25" spans="1:6" ht="19.5">
      <c r="A25" s="168">
        <f>SUBTOTAL(103,B$4:B25)</f>
        <v>0</v>
      </c>
      <c r="B25" s="379"/>
      <c r="C25" s="184"/>
      <c r="D25" s="157">
        <f t="shared" si="0"/>
        <v>0</v>
      </c>
      <c r="E25" s="158">
        <f>SUM($D$3:D25)</f>
        <v>0</v>
      </c>
      <c r="F25" s="170">
        <f t="shared" si="1"/>
        <v>0</v>
      </c>
    </row>
    <row r="26" spans="1:6" ht="19.5">
      <c r="A26" s="168">
        <f>SUBTOTAL(103,B$4:B26)</f>
        <v>0</v>
      </c>
      <c r="B26" s="379"/>
      <c r="C26" s="184"/>
      <c r="D26" s="157">
        <f t="shared" si="0"/>
        <v>0</v>
      </c>
      <c r="E26" s="158">
        <f>SUM($D$3:D26)</f>
        <v>0</v>
      </c>
      <c r="F26" s="170">
        <f t="shared" si="1"/>
        <v>0</v>
      </c>
    </row>
    <row r="27" spans="1:6" ht="19.5">
      <c r="A27" s="168">
        <f>SUBTOTAL(103,B$4:B27)</f>
        <v>0</v>
      </c>
      <c r="B27" s="379"/>
      <c r="C27" s="184"/>
      <c r="D27" s="157">
        <f t="shared" si="0"/>
        <v>0</v>
      </c>
      <c r="E27" s="158">
        <f>SUM($D$3:D27)</f>
        <v>0</v>
      </c>
      <c r="F27" s="170">
        <f t="shared" si="1"/>
        <v>0</v>
      </c>
    </row>
    <row r="28" spans="1:6" ht="19.5">
      <c r="A28" s="168">
        <f>SUBTOTAL(103,B$4:B28)</f>
        <v>0</v>
      </c>
      <c r="B28" s="379"/>
      <c r="C28" s="184"/>
      <c r="D28" s="157">
        <f t="shared" si="0"/>
        <v>0</v>
      </c>
      <c r="E28" s="158">
        <f>SUM($D$3:D28)</f>
        <v>0</v>
      </c>
      <c r="F28" s="170">
        <f t="shared" si="1"/>
        <v>0</v>
      </c>
    </row>
    <row r="29" spans="1:6" ht="19.5">
      <c r="A29" s="168">
        <f>SUBTOTAL(103,B$4:B29)</f>
        <v>0</v>
      </c>
      <c r="B29" s="379"/>
      <c r="C29" s="184"/>
      <c r="D29" s="157">
        <f t="shared" si="0"/>
        <v>0</v>
      </c>
      <c r="E29" s="158">
        <f>SUM($D$3:D29)</f>
        <v>0</v>
      </c>
      <c r="F29" s="170">
        <f t="shared" si="1"/>
        <v>0</v>
      </c>
    </row>
    <row r="30" spans="1:6" ht="19.5">
      <c r="A30" s="168">
        <f>SUBTOTAL(103,B$4:B30)</f>
        <v>0</v>
      </c>
      <c r="B30" s="379"/>
      <c r="C30" s="184"/>
      <c r="D30" s="157">
        <f t="shared" si="0"/>
        <v>0</v>
      </c>
      <c r="E30" s="158">
        <f>SUM($D$3:D30)</f>
        <v>0</v>
      </c>
      <c r="F30" s="170">
        <f t="shared" si="1"/>
        <v>0</v>
      </c>
    </row>
    <row r="31" spans="1:6" ht="19.5">
      <c r="A31" s="168">
        <f>SUBTOTAL(103,B$4:B31)</f>
        <v>0</v>
      </c>
      <c r="B31" s="379"/>
      <c r="C31" s="184"/>
      <c r="D31" s="157">
        <f t="shared" si="0"/>
        <v>0</v>
      </c>
      <c r="E31" s="158">
        <f>SUM($D$3:D31)</f>
        <v>0</v>
      </c>
      <c r="F31" s="170">
        <f t="shared" si="1"/>
        <v>0</v>
      </c>
    </row>
    <row r="32" spans="1:6" ht="19.5">
      <c r="A32" s="168">
        <f>SUBTOTAL(103,B$4:B32)</f>
        <v>0</v>
      </c>
      <c r="B32" s="379"/>
      <c r="C32" s="184"/>
      <c r="D32" s="157">
        <f t="shared" si="0"/>
        <v>0</v>
      </c>
      <c r="E32" s="158">
        <f>SUM($D$3:D32)</f>
        <v>0</v>
      </c>
      <c r="F32" s="170">
        <f t="shared" si="1"/>
        <v>0</v>
      </c>
    </row>
    <row r="33" spans="1:6" ht="19.5">
      <c r="A33" s="168">
        <f>SUBTOTAL(103,B$4:B33)</f>
        <v>0</v>
      </c>
      <c r="B33" s="379"/>
      <c r="C33" s="184"/>
      <c r="D33" s="157">
        <f t="shared" si="0"/>
        <v>0</v>
      </c>
      <c r="E33" s="158">
        <f>SUM($D$3:D33)</f>
        <v>0</v>
      </c>
      <c r="F33" s="170">
        <f t="shared" si="1"/>
        <v>0</v>
      </c>
    </row>
    <row r="34" spans="1:6" ht="19.5">
      <c r="A34" s="168">
        <f>SUBTOTAL(103,B$4:B34)</f>
        <v>0</v>
      </c>
      <c r="B34" s="379"/>
      <c r="C34" s="184"/>
      <c r="D34" s="157">
        <f t="shared" si="0"/>
        <v>0</v>
      </c>
      <c r="E34" s="158">
        <f>SUM($D$3:D34)</f>
        <v>0</v>
      </c>
      <c r="F34" s="170">
        <f t="shared" si="1"/>
        <v>0</v>
      </c>
    </row>
    <row r="35" spans="1:6" ht="19.5">
      <c r="A35" s="168">
        <f>SUBTOTAL(103,B$4:B35)</f>
        <v>0</v>
      </c>
      <c r="B35" s="379"/>
      <c r="C35" s="184"/>
      <c r="D35" s="157">
        <f t="shared" si="0"/>
        <v>0</v>
      </c>
      <c r="E35" s="158">
        <f>SUM($D$3:D35)</f>
        <v>0</v>
      </c>
      <c r="F35" s="170">
        <f t="shared" si="1"/>
        <v>0</v>
      </c>
    </row>
    <row r="36" spans="1:6" ht="19.5">
      <c r="A36" s="168">
        <f>SUBTOTAL(103,B$4:B36)</f>
        <v>0</v>
      </c>
      <c r="B36" s="379"/>
      <c r="C36" s="184"/>
      <c r="D36" s="157">
        <f t="shared" si="0"/>
        <v>0</v>
      </c>
      <c r="E36" s="158">
        <f>SUM($D$3:D36)</f>
        <v>0</v>
      </c>
      <c r="F36" s="170">
        <f t="shared" si="1"/>
        <v>0</v>
      </c>
    </row>
    <row r="37" spans="1:6" ht="19.5">
      <c r="A37" s="168">
        <f>SUBTOTAL(103,B$4:B37)</f>
        <v>0</v>
      </c>
      <c r="B37" s="379"/>
      <c r="C37" s="184"/>
      <c r="D37" s="157">
        <f t="shared" si="0"/>
        <v>0</v>
      </c>
      <c r="E37" s="158">
        <f>SUM($D$3:D37)</f>
        <v>0</v>
      </c>
      <c r="F37" s="170">
        <f t="shared" si="1"/>
        <v>0</v>
      </c>
    </row>
    <row r="38" spans="1:6" ht="19.5">
      <c r="A38" s="168">
        <f>SUBTOTAL(103,B$4:B38)</f>
        <v>0</v>
      </c>
      <c r="B38" s="379"/>
      <c r="C38" s="184"/>
      <c r="D38" s="157">
        <f t="shared" si="0"/>
        <v>0</v>
      </c>
      <c r="E38" s="158">
        <f>SUM($D$3:D38)</f>
        <v>0</v>
      </c>
      <c r="F38" s="170">
        <f t="shared" si="1"/>
        <v>0</v>
      </c>
    </row>
    <row r="39" spans="1:6" ht="19.5">
      <c r="A39" s="168">
        <f>SUBTOTAL(103,B$4:B39)</f>
        <v>0</v>
      </c>
      <c r="B39" s="379"/>
      <c r="C39" s="184"/>
      <c r="D39" s="157">
        <f t="shared" si="0"/>
        <v>0</v>
      </c>
      <c r="E39" s="158">
        <f>SUM($D$3:D39)</f>
        <v>0</v>
      </c>
      <c r="F39" s="170">
        <f t="shared" si="1"/>
        <v>0</v>
      </c>
    </row>
    <row r="40" spans="1:6" ht="19.5">
      <c r="A40" s="168">
        <f>SUBTOTAL(103,B$4:B40)</f>
        <v>0</v>
      </c>
      <c r="B40" s="379"/>
      <c r="C40" s="184"/>
      <c r="D40" s="157">
        <f t="shared" si="0"/>
        <v>0</v>
      </c>
      <c r="E40" s="158">
        <f>SUM($D$3:D40)</f>
        <v>0</v>
      </c>
      <c r="F40" s="170">
        <f t="shared" si="1"/>
        <v>0</v>
      </c>
    </row>
    <row r="41" spans="1:6" ht="19.5">
      <c r="A41" s="168">
        <f>SUBTOTAL(103,B$4:B41)</f>
        <v>0</v>
      </c>
      <c r="B41" s="379"/>
      <c r="C41" s="184"/>
      <c r="D41" s="157">
        <f t="shared" si="0"/>
        <v>0</v>
      </c>
      <c r="E41" s="158">
        <f>SUM($D$3:D41)</f>
        <v>0</v>
      </c>
      <c r="F41" s="170">
        <f t="shared" si="1"/>
        <v>0</v>
      </c>
    </row>
    <row r="42" spans="1:6" ht="19.5">
      <c r="A42" s="168">
        <f>SUBTOTAL(103,B$4:B42)</f>
        <v>0</v>
      </c>
      <c r="B42" s="379"/>
      <c r="C42" s="184"/>
      <c r="D42" s="157">
        <f t="shared" si="0"/>
        <v>0</v>
      </c>
      <c r="E42" s="158">
        <f>SUM($D$3:D42)</f>
        <v>0</v>
      </c>
      <c r="F42" s="170">
        <f t="shared" si="1"/>
        <v>0</v>
      </c>
    </row>
    <row r="43" spans="1:6" ht="19.5">
      <c r="A43" s="168">
        <f>SUBTOTAL(103,B$4:B43)</f>
        <v>0</v>
      </c>
      <c r="B43" s="379"/>
      <c r="C43" s="184"/>
      <c r="D43" s="157">
        <f t="shared" si="0"/>
        <v>0</v>
      </c>
      <c r="E43" s="158">
        <f>SUM($D$3:D43)</f>
        <v>0</v>
      </c>
      <c r="F43" s="170">
        <f t="shared" si="1"/>
        <v>0</v>
      </c>
    </row>
    <row r="44" spans="1:6" ht="19.5">
      <c r="A44" s="168">
        <f>SUBTOTAL(103,B$4:B44)</f>
        <v>0</v>
      </c>
      <c r="B44" s="379"/>
      <c r="C44" s="184"/>
      <c r="D44" s="157">
        <f t="shared" si="0"/>
        <v>0</v>
      </c>
      <c r="E44" s="158">
        <f>SUM($D$3:D44)</f>
        <v>0</v>
      </c>
      <c r="F44" s="170">
        <f t="shared" si="1"/>
        <v>0</v>
      </c>
    </row>
    <row r="45" spans="1:6" ht="19.5">
      <c r="A45" s="168">
        <f>SUBTOTAL(103,B$4:B45)</f>
        <v>0</v>
      </c>
      <c r="B45" s="379"/>
      <c r="C45" s="184"/>
      <c r="D45" s="157">
        <f t="shared" si="0"/>
        <v>0</v>
      </c>
      <c r="E45" s="158">
        <f>SUM($D$3:D45)</f>
        <v>0</v>
      </c>
      <c r="F45" s="170">
        <f t="shared" si="1"/>
        <v>0</v>
      </c>
    </row>
    <row r="46" spans="1:6" ht="19.5">
      <c r="A46" s="168">
        <f>SUBTOTAL(103,B$4:B46)</f>
        <v>0</v>
      </c>
      <c r="B46" s="379"/>
      <c r="C46" s="184"/>
      <c r="D46" s="157">
        <f t="shared" si="0"/>
        <v>0</v>
      </c>
      <c r="E46" s="158">
        <f>SUM($D$3:D46)</f>
        <v>0</v>
      </c>
      <c r="F46" s="170">
        <f t="shared" si="1"/>
        <v>0</v>
      </c>
    </row>
    <row r="47" spans="1:6" ht="19.5">
      <c r="A47" s="168">
        <f>SUBTOTAL(103,B$4:B47)</f>
        <v>0</v>
      </c>
      <c r="B47" s="379"/>
      <c r="C47" s="184"/>
      <c r="D47" s="157">
        <f t="shared" si="0"/>
        <v>0</v>
      </c>
      <c r="E47" s="158">
        <f>SUM($D$3:D47)</f>
        <v>0</v>
      </c>
      <c r="F47" s="170">
        <f t="shared" si="1"/>
        <v>0</v>
      </c>
    </row>
    <row r="48" spans="1:6" ht="19.5">
      <c r="A48" s="168">
        <f>SUBTOTAL(103,B$4:B48)</f>
        <v>0</v>
      </c>
      <c r="B48" s="379"/>
      <c r="C48" s="184"/>
      <c r="D48" s="157">
        <f t="shared" si="0"/>
        <v>0</v>
      </c>
      <c r="E48" s="158">
        <f>SUM($D$3:D48)</f>
        <v>0</v>
      </c>
      <c r="F48" s="170">
        <f t="shared" si="1"/>
        <v>0</v>
      </c>
    </row>
    <row r="49" spans="1:6" ht="19.5">
      <c r="A49" s="168">
        <f>SUBTOTAL(103,B$4:B49)</f>
        <v>0</v>
      </c>
      <c r="B49" s="379"/>
      <c r="C49" s="184"/>
      <c r="D49" s="157">
        <f t="shared" si="0"/>
        <v>0</v>
      </c>
      <c r="E49" s="158">
        <f>SUM($D$3:D49)</f>
        <v>0</v>
      </c>
      <c r="F49" s="170">
        <f t="shared" si="1"/>
        <v>0</v>
      </c>
    </row>
    <row r="50" spans="1:6" ht="19.5">
      <c r="A50" s="168">
        <f>SUBTOTAL(103,B$4:B50)</f>
        <v>0</v>
      </c>
      <c r="B50" s="141"/>
      <c r="C50" s="184"/>
      <c r="D50" s="157">
        <f t="shared" si="0"/>
        <v>0</v>
      </c>
      <c r="E50" s="158">
        <f>SUM($D$3:D50)</f>
        <v>0</v>
      </c>
      <c r="F50" s="170">
        <f t="shared" si="1"/>
        <v>0</v>
      </c>
    </row>
    <row r="51" spans="1:6" ht="19.5">
      <c r="A51" s="168"/>
      <c r="B51" s="150" t="s">
        <v>243</v>
      </c>
      <c r="C51" s="151">
        <f>SUM(C4:C50)</f>
        <v>0</v>
      </c>
    </row>
    <row r="52" spans="1:6" ht="19.5">
      <c r="A52" s="510" t="s">
        <v>475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6" t="s">
        <v>245</v>
      </c>
      <c r="B1" s="506"/>
      <c r="C1" s="506"/>
      <c r="G1" s="142">
        <f>P!P3</f>
        <v>45917</v>
      </c>
    </row>
    <row r="2" spans="1:7" ht="31.5" customHeight="1">
      <c r="A2" s="513" t="s">
        <v>464</v>
      </c>
      <c r="B2" s="513"/>
      <c r="C2" s="513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426"/>
      <c r="C4" s="184"/>
      <c r="D4" s="145">
        <f t="shared" ref="D4:D50" si="0">C4</f>
        <v>0</v>
      </c>
      <c r="E4" s="158">
        <f>SUM($D$3:D4)</f>
        <v>0</v>
      </c>
      <c r="F4" s="173">
        <f>A4</f>
        <v>0</v>
      </c>
    </row>
    <row r="5" spans="1:7">
      <c r="A5" s="168">
        <f>SUBTOTAL(103,B$4:B5)</f>
        <v>0</v>
      </c>
      <c r="B5" s="426"/>
      <c r="C5" s="184"/>
      <c r="D5" s="145">
        <f t="shared" si="0"/>
        <v>0</v>
      </c>
      <c r="E5" s="158">
        <f>SUM($D$3:D5)</f>
        <v>0</v>
      </c>
      <c r="F5" s="173">
        <f t="shared" ref="F5:F16" si="1">A5</f>
        <v>0</v>
      </c>
    </row>
    <row r="6" spans="1:7">
      <c r="A6" s="168">
        <f>SUBTOTAL(103,B$4:B6)</f>
        <v>0</v>
      </c>
      <c r="B6" s="426"/>
      <c r="C6" s="184"/>
      <c r="D6" s="145">
        <f t="shared" si="0"/>
        <v>0</v>
      </c>
      <c r="E6" s="158">
        <f>SUM($D$3:D6)</f>
        <v>0</v>
      </c>
      <c r="F6" s="173">
        <f t="shared" si="1"/>
        <v>0</v>
      </c>
    </row>
    <row r="7" spans="1:7">
      <c r="A7" s="168">
        <f>SUBTOTAL(103,B$4:B7)</f>
        <v>0</v>
      </c>
      <c r="B7" s="426"/>
      <c r="C7" s="184"/>
      <c r="D7" s="145">
        <f t="shared" si="0"/>
        <v>0</v>
      </c>
      <c r="E7" s="158">
        <f>SUM($D$3:D7)</f>
        <v>0</v>
      </c>
      <c r="F7" s="173">
        <f t="shared" si="1"/>
        <v>0</v>
      </c>
    </row>
    <row r="8" spans="1:7">
      <c r="A8" s="168">
        <f>SUBTOTAL(103,B$4:B8)</f>
        <v>0</v>
      </c>
      <c r="B8" s="426"/>
      <c r="C8" s="184"/>
      <c r="D8" s="145">
        <f t="shared" si="0"/>
        <v>0</v>
      </c>
      <c r="E8" s="158">
        <f>SUM($D$3:D8)</f>
        <v>0</v>
      </c>
      <c r="F8" s="173">
        <f t="shared" si="1"/>
        <v>0</v>
      </c>
    </row>
    <row r="9" spans="1:7">
      <c r="A9" s="168">
        <f>SUBTOTAL(103,B$4:B9)</f>
        <v>0</v>
      </c>
      <c r="B9" s="426"/>
      <c r="C9" s="184"/>
      <c r="D9" s="145">
        <f t="shared" si="0"/>
        <v>0</v>
      </c>
      <c r="E9" s="158">
        <f>SUM($D$3:D9)</f>
        <v>0</v>
      </c>
      <c r="F9" s="173">
        <f t="shared" si="1"/>
        <v>0</v>
      </c>
    </row>
    <row r="10" spans="1:7">
      <c r="A10" s="168">
        <f>SUBTOTAL(103,B$4:B10)</f>
        <v>0</v>
      </c>
      <c r="B10" s="426"/>
      <c r="C10" s="184"/>
      <c r="D10" s="145">
        <f t="shared" si="0"/>
        <v>0</v>
      </c>
      <c r="E10" s="158">
        <f>SUM($D$3:D10)</f>
        <v>0</v>
      </c>
      <c r="F10" s="173">
        <f t="shared" si="1"/>
        <v>0</v>
      </c>
    </row>
    <row r="11" spans="1:7">
      <c r="A11" s="168">
        <f>SUBTOTAL(103,B$4:B11)</f>
        <v>0</v>
      </c>
      <c r="B11" s="141"/>
      <c r="C11" s="184"/>
      <c r="D11" s="145">
        <f t="shared" si="0"/>
        <v>0</v>
      </c>
      <c r="E11" s="158">
        <f>SUM($D$3:D11)</f>
        <v>0</v>
      </c>
      <c r="F11" s="173">
        <f t="shared" si="1"/>
        <v>0</v>
      </c>
    </row>
    <row r="12" spans="1:7">
      <c r="A12" s="168">
        <f>SUBTOTAL(103,B$4:B12)</f>
        <v>0</v>
      </c>
      <c r="B12" s="141"/>
      <c r="C12" s="184"/>
      <c r="D12" s="145">
        <f t="shared" si="0"/>
        <v>0</v>
      </c>
      <c r="E12" s="158">
        <f>SUM($D$3:D12)</f>
        <v>0</v>
      </c>
      <c r="F12" s="173">
        <f t="shared" si="1"/>
        <v>0</v>
      </c>
    </row>
    <row r="13" spans="1:7">
      <c r="A13" s="168">
        <f>SUBTOTAL(103,B$4:B13)</f>
        <v>0</v>
      </c>
      <c r="B13" s="377"/>
      <c r="C13" s="184"/>
      <c r="D13" s="145">
        <f t="shared" si="0"/>
        <v>0</v>
      </c>
      <c r="E13" s="158">
        <f>SUM($D$3:D13)</f>
        <v>0</v>
      </c>
      <c r="F13" s="173">
        <f t="shared" si="1"/>
        <v>0</v>
      </c>
    </row>
    <row r="14" spans="1:7">
      <c r="A14" s="168">
        <f>SUBTOTAL(103,B$4:B14)</f>
        <v>0</v>
      </c>
      <c r="B14" s="141"/>
      <c r="C14" s="184"/>
      <c r="D14" s="145">
        <f t="shared" si="0"/>
        <v>0</v>
      </c>
      <c r="E14" s="158">
        <f>SUM($D$3:D14)</f>
        <v>0</v>
      </c>
      <c r="F14" s="173">
        <f t="shared" si="1"/>
        <v>0</v>
      </c>
    </row>
    <row r="15" spans="1:7">
      <c r="A15" s="168">
        <f>SUBTOTAL(103,B$4:B15)</f>
        <v>0</v>
      </c>
      <c r="B15" s="185"/>
      <c r="C15" s="151"/>
      <c r="D15" s="145">
        <f t="shared" si="0"/>
        <v>0</v>
      </c>
      <c r="E15" s="158">
        <f>SUM($D$3:D15)</f>
        <v>0</v>
      </c>
      <c r="F15" s="173">
        <f t="shared" si="1"/>
        <v>0</v>
      </c>
    </row>
    <row r="16" spans="1:7">
      <c r="A16" s="168">
        <f>SUBTOTAL(103,B$4:B16)</f>
        <v>0</v>
      </c>
      <c r="B16" s="141"/>
      <c r="C16" s="184"/>
      <c r="D16" s="145">
        <f t="shared" si="0"/>
        <v>0</v>
      </c>
      <c r="E16" s="158">
        <f>SUM($D$3:D16)</f>
        <v>0</v>
      </c>
      <c r="F16" s="173">
        <f t="shared" si="1"/>
        <v>0</v>
      </c>
    </row>
    <row r="17" spans="1:6">
      <c r="A17" s="168">
        <f>SUBTOTAL(103,B$4:B17)</f>
        <v>0</v>
      </c>
      <c r="B17" s="141"/>
      <c r="C17" s="184"/>
      <c r="D17" s="145">
        <f t="shared" si="0"/>
        <v>0</v>
      </c>
      <c r="E17" s="158">
        <f>SUM($D$3:D17)</f>
        <v>0</v>
      </c>
      <c r="F17" s="173">
        <f t="shared" ref="F17:F50" si="2">A17</f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58">
        <f>SUM($D$3:D18)</f>
        <v>0</v>
      </c>
      <c r="F18" s="173">
        <f t="shared" si="2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58">
        <f>SUM($D$3:D19)</f>
        <v>0</v>
      </c>
      <c r="F19" s="173">
        <f t="shared" si="2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58">
        <f>SUM($D$3:D20)</f>
        <v>0</v>
      </c>
      <c r="F20" s="173">
        <f t="shared" si="2"/>
        <v>0</v>
      </c>
    </row>
    <row r="21" spans="1:6">
      <c r="A21" s="168">
        <f>SUBTOTAL(103,B$4:B21)</f>
        <v>0</v>
      </c>
      <c r="B21" s="141"/>
      <c r="C21" s="184"/>
      <c r="D21" s="145">
        <f t="shared" si="0"/>
        <v>0</v>
      </c>
      <c r="E21" s="158">
        <f>SUM($D$3:D21)</f>
        <v>0</v>
      </c>
      <c r="F21" s="173">
        <f t="shared" si="2"/>
        <v>0</v>
      </c>
    </row>
    <row r="22" spans="1:6">
      <c r="A22" s="168">
        <f>SUBTOTAL(103,B$4:B22)</f>
        <v>0</v>
      </c>
      <c r="B22" s="141"/>
      <c r="C22" s="184"/>
      <c r="D22" s="145">
        <f t="shared" si="0"/>
        <v>0</v>
      </c>
      <c r="E22" s="158">
        <f>SUM($D$3:D22)</f>
        <v>0</v>
      </c>
      <c r="F22" s="173">
        <f t="shared" si="2"/>
        <v>0</v>
      </c>
    </row>
    <row r="23" spans="1:6">
      <c r="A23" s="168">
        <f>SUBTOTAL(103,B$4:B23)</f>
        <v>0</v>
      </c>
      <c r="B23" s="141"/>
      <c r="C23" s="184"/>
      <c r="D23" s="145">
        <f t="shared" si="0"/>
        <v>0</v>
      </c>
      <c r="E23" s="158">
        <f>SUM($D$3:D23)</f>
        <v>0</v>
      </c>
      <c r="F23" s="173">
        <f t="shared" si="2"/>
        <v>0</v>
      </c>
    </row>
    <row r="24" spans="1:6">
      <c r="A24" s="168">
        <f>SUBTOTAL(103,B$4:B24)</f>
        <v>0</v>
      </c>
      <c r="B24" s="141"/>
      <c r="C24" s="184"/>
      <c r="D24" s="145">
        <f t="shared" si="0"/>
        <v>0</v>
      </c>
      <c r="E24" s="158">
        <f>SUM($D$3:D24)</f>
        <v>0</v>
      </c>
      <c r="F24" s="173">
        <f t="shared" si="2"/>
        <v>0</v>
      </c>
    </row>
    <row r="25" spans="1:6">
      <c r="A25" s="168">
        <f>SUBTOTAL(103,B$4:B25)</f>
        <v>0</v>
      </c>
      <c r="B25" s="141"/>
      <c r="C25" s="184"/>
      <c r="D25" s="145">
        <f t="shared" si="0"/>
        <v>0</v>
      </c>
      <c r="E25" s="158">
        <f>SUM($D$3:D25)</f>
        <v>0</v>
      </c>
      <c r="F25" s="173">
        <f t="shared" si="2"/>
        <v>0</v>
      </c>
    </row>
    <row r="26" spans="1:6">
      <c r="A26" s="168">
        <f>SUBTOTAL(103,B$4:B26)</f>
        <v>0</v>
      </c>
      <c r="B26" s="141"/>
      <c r="C26" s="184"/>
      <c r="D26" s="145">
        <f t="shared" si="0"/>
        <v>0</v>
      </c>
      <c r="E26" s="158">
        <f>SUM($D$3:D26)</f>
        <v>0</v>
      </c>
      <c r="F26" s="173">
        <f t="shared" si="2"/>
        <v>0</v>
      </c>
    </row>
    <row r="27" spans="1:6">
      <c r="A27" s="168">
        <f>SUBTOTAL(103,B$4:B27)</f>
        <v>0</v>
      </c>
      <c r="B27" s="141"/>
      <c r="C27" s="184"/>
      <c r="D27" s="145">
        <f t="shared" si="0"/>
        <v>0</v>
      </c>
      <c r="E27" s="158">
        <f>SUM($D$3:D27)</f>
        <v>0</v>
      </c>
      <c r="F27" s="173">
        <f t="shared" si="2"/>
        <v>0</v>
      </c>
    </row>
    <row r="28" spans="1:6">
      <c r="A28" s="168">
        <f>SUBTOTAL(103,B$4:B28)</f>
        <v>0</v>
      </c>
      <c r="B28" s="141"/>
      <c r="C28" s="184"/>
      <c r="D28" s="145">
        <f t="shared" si="0"/>
        <v>0</v>
      </c>
      <c r="E28" s="158">
        <f>SUM($D$3:D28)</f>
        <v>0</v>
      </c>
      <c r="F28" s="173">
        <f t="shared" si="2"/>
        <v>0</v>
      </c>
    </row>
    <row r="29" spans="1:6">
      <c r="A29" s="168">
        <f>SUBTOTAL(103,B$4:B29)</f>
        <v>0</v>
      </c>
      <c r="B29" s="141"/>
      <c r="C29" s="184"/>
      <c r="D29" s="145">
        <f t="shared" si="0"/>
        <v>0</v>
      </c>
      <c r="E29" s="158">
        <f>SUM($D$3:D29)</f>
        <v>0</v>
      </c>
      <c r="F29" s="173">
        <f t="shared" si="2"/>
        <v>0</v>
      </c>
    </row>
    <row r="30" spans="1:6">
      <c r="A30" s="168">
        <f>SUBTOTAL(103,B$4:B30)</f>
        <v>0</v>
      </c>
      <c r="B30" s="141"/>
      <c r="C30" s="184"/>
      <c r="D30" s="145">
        <f t="shared" si="0"/>
        <v>0</v>
      </c>
      <c r="E30" s="158">
        <f>SUM($D$3:D30)</f>
        <v>0</v>
      </c>
      <c r="F30" s="173">
        <f t="shared" si="2"/>
        <v>0</v>
      </c>
    </row>
    <row r="31" spans="1:6">
      <c r="A31" s="168">
        <f>SUBTOTAL(103,B$4:B31)</f>
        <v>0</v>
      </c>
      <c r="B31" s="141"/>
      <c r="C31" s="184"/>
      <c r="D31" s="145">
        <f t="shared" si="0"/>
        <v>0</v>
      </c>
      <c r="E31" s="158">
        <f>SUM($D$3:D31)</f>
        <v>0</v>
      </c>
      <c r="F31" s="173">
        <f t="shared" si="2"/>
        <v>0</v>
      </c>
    </row>
    <row r="32" spans="1:6">
      <c r="A32" s="168">
        <f>SUBTOTAL(103,B$4:B32)</f>
        <v>0</v>
      </c>
      <c r="B32" s="141"/>
      <c r="C32" s="184"/>
      <c r="D32" s="145">
        <f t="shared" si="0"/>
        <v>0</v>
      </c>
      <c r="E32" s="158">
        <f>SUM($D$3:D32)</f>
        <v>0</v>
      </c>
      <c r="F32" s="173">
        <f t="shared" si="2"/>
        <v>0</v>
      </c>
    </row>
    <row r="33" spans="1:6">
      <c r="A33" s="168">
        <f>SUBTOTAL(103,B$4:B33)</f>
        <v>0</v>
      </c>
      <c r="B33" s="141"/>
      <c r="C33" s="184"/>
      <c r="D33" s="145">
        <f t="shared" si="0"/>
        <v>0</v>
      </c>
      <c r="E33" s="158">
        <f>SUM($D$3:D33)</f>
        <v>0</v>
      </c>
      <c r="F33" s="173">
        <f t="shared" si="2"/>
        <v>0</v>
      </c>
    </row>
    <row r="34" spans="1:6">
      <c r="A34" s="168">
        <f>SUBTOTAL(103,B$4:B34)</f>
        <v>0</v>
      </c>
      <c r="B34" s="141"/>
      <c r="C34" s="184"/>
      <c r="D34" s="145">
        <f t="shared" si="0"/>
        <v>0</v>
      </c>
      <c r="E34" s="158">
        <f>SUM($D$3:D34)</f>
        <v>0</v>
      </c>
      <c r="F34" s="173">
        <f t="shared" si="2"/>
        <v>0</v>
      </c>
    </row>
    <row r="35" spans="1:6">
      <c r="A35" s="168">
        <f>SUBTOTAL(103,B$4:B35)</f>
        <v>0</v>
      </c>
      <c r="B35" s="141"/>
      <c r="C35" s="184"/>
      <c r="D35" s="145">
        <f t="shared" si="0"/>
        <v>0</v>
      </c>
      <c r="E35" s="158">
        <f>SUM($D$3:D35)</f>
        <v>0</v>
      </c>
      <c r="F35" s="173">
        <f t="shared" si="2"/>
        <v>0</v>
      </c>
    </row>
    <row r="36" spans="1:6">
      <c r="A36" s="168">
        <f>SUBTOTAL(103,B$4:B36)</f>
        <v>0</v>
      </c>
      <c r="B36" s="141"/>
      <c r="C36" s="184"/>
      <c r="D36" s="145">
        <f t="shared" si="0"/>
        <v>0</v>
      </c>
      <c r="E36" s="158">
        <f>SUM($D$3:D36)</f>
        <v>0</v>
      </c>
      <c r="F36" s="173">
        <f t="shared" si="2"/>
        <v>0</v>
      </c>
    </row>
    <row r="37" spans="1:6">
      <c r="A37" s="168">
        <f>SUBTOTAL(103,B$4:B37)</f>
        <v>0</v>
      </c>
      <c r="B37" s="141"/>
      <c r="C37" s="184"/>
      <c r="D37" s="145">
        <f t="shared" si="0"/>
        <v>0</v>
      </c>
      <c r="E37" s="158">
        <f>SUM($D$3:D37)</f>
        <v>0</v>
      </c>
      <c r="F37" s="173">
        <f t="shared" si="2"/>
        <v>0</v>
      </c>
    </row>
    <row r="38" spans="1:6">
      <c r="A38" s="168">
        <f>SUBTOTAL(103,B$4:B38)</f>
        <v>0</v>
      </c>
      <c r="B38" s="141"/>
      <c r="C38" s="184"/>
      <c r="D38" s="145">
        <f t="shared" si="0"/>
        <v>0</v>
      </c>
      <c r="E38" s="158">
        <f>SUM($D$3:D38)</f>
        <v>0</v>
      </c>
      <c r="F38" s="173">
        <f t="shared" si="2"/>
        <v>0</v>
      </c>
    </row>
    <row r="39" spans="1:6">
      <c r="A39" s="168">
        <f>SUBTOTAL(103,B$4:B39)</f>
        <v>0</v>
      </c>
      <c r="B39" s="379"/>
      <c r="C39" s="184"/>
      <c r="D39" s="145">
        <f t="shared" si="0"/>
        <v>0</v>
      </c>
      <c r="E39" s="158">
        <f>SUM($D$3:D39)</f>
        <v>0</v>
      </c>
      <c r="F39" s="173">
        <f t="shared" si="2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58">
        <f>SUM($D$3:D40)</f>
        <v>0</v>
      </c>
      <c r="F40" s="173">
        <f t="shared" si="2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58">
        <f>SUM($D$3:D41)</f>
        <v>0</v>
      </c>
      <c r="F41" s="173">
        <f t="shared" si="2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58">
        <f>SUM($D$3:D42)</f>
        <v>0</v>
      </c>
      <c r="F42" s="173">
        <f t="shared" si="2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58">
        <f>SUM($D$3:D43)</f>
        <v>0</v>
      </c>
      <c r="F43" s="173">
        <f t="shared" si="2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58">
        <f>SUM($D$3:D44)</f>
        <v>0</v>
      </c>
      <c r="F44" s="173">
        <f t="shared" si="2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58">
        <f>SUM($D$3:D45)</f>
        <v>0</v>
      </c>
      <c r="F45" s="173">
        <f t="shared" si="2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58">
        <f>SUM($D$3:D46)</f>
        <v>0</v>
      </c>
      <c r="F46" s="173">
        <f t="shared" si="2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58">
        <f>SUM($D$3:D47)</f>
        <v>0</v>
      </c>
      <c r="F47" s="173">
        <f t="shared" si="2"/>
        <v>0</v>
      </c>
    </row>
    <row r="48" spans="1:6">
      <c r="A48" s="168">
        <f>SUBTOTAL(103,B$4:B48)</f>
        <v>0</v>
      </c>
      <c r="B48" s="379"/>
      <c r="C48" s="184"/>
      <c r="D48" s="145">
        <f t="shared" si="0"/>
        <v>0</v>
      </c>
      <c r="E48" s="158">
        <f>SUM($D$3:D48)</f>
        <v>0</v>
      </c>
      <c r="F48" s="173">
        <f t="shared" si="2"/>
        <v>0</v>
      </c>
    </row>
    <row r="49" spans="1:6">
      <c r="A49" s="168">
        <f>SUBTOTAL(103,B$4:B49)</f>
        <v>0</v>
      </c>
      <c r="B49" s="379"/>
      <c r="C49" s="184"/>
      <c r="D49" s="145">
        <f t="shared" si="0"/>
        <v>0</v>
      </c>
      <c r="E49" s="158">
        <f>SUM($D$3:D49)</f>
        <v>0</v>
      </c>
      <c r="F49" s="173">
        <f t="shared" si="2"/>
        <v>0</v>
      </c>
    </row>
    <row r="50" spans="1:6">
      <c r="A50" s="168">
        <f>SUBTOTAL(103,B$4:B50)</f>
        <v>0</v>
      </c>
      <c r="B50" s="141"/>
      <c r="C50" s="184"/>
      <c r="D50" s="145">
        <f t="shared" si="0"/>
        <v>0</v>
      </c>
      <c r="E50" s="158">
        <f>SUM($D$3:D50)</f>
        <v>0</v>
      </c>
      <c r="F50" s="173">
        <f t="shared" si="2"/>
        <v>0</v>
      </c>
    </row>
    <row r="51" spans="1:6">
      <c r="A51" s="168"/>
      <c r="B51" s="150" t="s">
        <v>243</v>
      </c>
      <c r="C51" s="151">
        <f>SUM(C4:C50)</f>
        <v>0</v>
      </c>
      <c r="D51"/>
      <c r="E51"/>
      <c r="F51" s="173"/>
    </row>
    <row r="52" spans="1:6">
      <c r="A52" s="510" t="s">
        <v>476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P!R3</f>
        <v>45918</v>
      </c>
    </row>
    <row r="2" spans="1:7" ht="34.5" customHeight="1">
      <c r="A2" s="513" t="s">
        <v>465</v>
      </c>
      <c r="B2" s="513"/>
      <c r="C2" s="513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0</v>
      </c>
      <c r="B4" s="141"/>
      <c r="C4" s="184"/>
      <c r="D4" s="176">
        <f t="shared" ref="D4:D8" si="0">C4</f>
        <v>0</v>
      </c>
      <c r="E4" s="178">
        <f>SUM($D$3:D4)</f>
        <v>0</v>
      </c>
      <c r="F4" s="384">
        <f>A4</f>
        <v>0</v>
      </c>
    </row>
    <row r="5" spans="1:7">
      <c r="A5" s="168">
        <f>SUBTOTAL(103,B$4:B5)</f>
        <v>0</v>
      </c>
      <c r="B5" s="141"/>
      <c r="C5" s="184"/>
      <c r="D5" s="176">
        <f t="shared" si="0"/>
        <v>0</v>
      </c>
      <c r="E5" s="178">
        <f>SUM($D$3:D5)</f>
        <v>0</v>
      </c>
      <c r="F5" s="384">
        <f t="shared" ref="F5:F50" si="1">A5</f>
        <v>0</v>
      </c>
    </row>
    <row r="6" spans="1:7">
      <c r="A6" s="168">
        <f>SUBTOTAL(103,B$4:B6)</f>
        <v>0</v>
      </c>
      <c r="B6" s="141"/>
      <c r="C6" s="184"/>
      <c r="D6" s="176">
        <f t="shared" si="0"/>
        <v>0</v>
      </c>
      <c r="E6" s="178">
        <f>SUM($D$3:D6)</f>
        <v>0</v>
      </c>
      <c r="F6" s="384">
        <f t="shared" si="1"/>
        <v>0</v>
      </c>
    </row>
    <row r="7" spans="1:7">
      <c r="A7" s="168">
        <f>SUBTOTAL(103,B$4:B7)</f>
        <v>0</v>
      </c>
      <c r="B7" s="141"/>
      <c r="C7" s="184"/>
      <c r="D7" s="176">
        <f t="shared" si="0"/>
        <v>0</v>
      </c>
      <c r="E7" s="178">
        <f>SUM($D$3:D7)</f>
        <v>0</v>
      </c>
      <c r="F7" s="384">
        <f t="shared" si="1"/>
        <v>0</v>
      </c>
    </row>
    <row r="8" spans="1:7">
      <c r="A8" s="168">
        <f>SUBTOTAL(103,B$4:B8)</f>
        <v>0</v>
      </c>
      <c r="B8" s="295"/>
      <c r="C8" s="184"/>
      <c r="D8" s="176">
        <f t="shared" si="0"/>
        <v>0</v>
      </c>
      <c r="E8" s="178">
        <f>SUM($D$3:D8)</f>
        <v>0</v>
      </c>
      <c r="F8" s="384">
        <f t="shared" si="1"/>
        <v>0</v>
      </c>
    </row>
    <row r="9" spans="1:7">
      <c r="A9" s="168">
        <f>SUBTOTAL(103,B$4:B9)</f>
        <v>0</v>
      </c>
      <c r="B9" s="295"/>
      <c r="C9" s="184"/>
      <c r="D9" s="176">
        <f>C9</f>
        <v>0</v>
      </c>
      <c r="E9" s="178">
        <f>SUM($D$3:D9)</f>
        <v>0</v>
      </c>
      <c r="F9" s="384">
        <f t="shared" si="1"/>
        <v>0</v>
      </c>
    </row>
    <row r="10" spans="1:7">
      <c r="A10" s="168">
        <f>SUBTOTAL(103,B$4:B10)</f>
        <v>0</v>
      </c>
      <c r="B10" s="295"/>
      <c r="C10" s="184"/>
      <c r="D10" s="176">
        <f>C10</f>
        <v>0</v>
      </c>
      <c r="E10" s="178">
        <f>SUM($D$3:D10)</f>
        <v>0</v>
      </c>
      <c r="F10" s="384">
        <f t="shared" si="1"/>
        <v>0</v>
      </c>
    </row>
    <row r="11" spans="1:7">
      <c r="A11" s="168">
        <f>SUBTOTAL(103,B$4:B11)</f>
        <v>0</v>
      </c>
      <c r="B11" s="141"/>
      <c r="C11" s="184"/>
      <c r="D11" s="176">
        <f>C11</f>
        <v>0</v>
      </c>
      <c r="E11" s="178">
        <f>SUM($D$3:D11)</f>
        <v>0</v>
      </c>
      <c r="F11" s="384">
        <f t="shared" si="1"/>
        <v>0</v>
      </c>
    </row>
    <row r="12" spans="1:7">
      <c r="A12" s="168">
        <f>SUBTOTAL(103,B$4:B12)</f>
        <v>0</v>
      </c>
      <c r="B12" s="141"/>
      <c r="C12" s="184"/>
      <c r="D12" s="176">
        <f>C12</f>
        <v>0</v>
      </c>
      <c r="E12" s="178">
        <f>SUM($D$3:D12)</f>
        <v>0</v>
      </c>
      <c r="F12" s="384">
        <f t="shared" si="1"/>
        <v>0</v>
      </c>
    </row>
    <row r="13" spans="1:7">
      <c r="A13" s="168">
        <f>SUBTOTAL(103,B$4:B13)</f>
        <v>0</v>
      </c>
      <c r="B13" s="141"/>
      <c r="C13" s="184"/>
      <c r="D13" s="176">
        <f t="shared" ref="D13:D50" si="2">C13</f>
        <v>0</v>
      </c>
      <c r="E13" s="178">
        <f>SUM($D$3:D13)</f>
        <v>0</v>
      </c>
      <c r="F13" s="384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2"/>
        <v>0</v>
      </c>
      <c r="E14" s="178">
        <f>SUM($D$3:D14)</f>
        <v>0</v>
      </c>
      <c r="F14" s="384">
        <f t="shared" si="1"/>
        <v>0</v>
      </c>
    </row>
    <row r="15" spans="1:7">
      <c r="A15" s="168">
        <f>SUBTOTAL(103,B$4:B15)</f>
        <v>0</v>
      </c>
      <c r="B15" s="141"/>
      <c r="C15" s="179"/>
      <c r="D15" s="176">
        <f t="shared" si="2"/>
        <v>0</v>
      </c>
      <c r="E15" s="178">
        <f>SUM($D$3:D15)</f>
        <v>0</v>
      </c>
      <c r="F15" s="384">
        <f t="shared" si="1"/>
        <v>0</v>
      </c>
    </row>
    <row r="16" spans="1:7">
      <c r="A16" s="168">
        <f>SUBTOTAL(103,B$4:B16)</f>
        <v>0</v>
      </c>
      <c r="B16" s="141"/>
      <c r="C16" s="179"/>
      <c r="D16" s="176">
        <f t="shared" si="2"/>
        <v>0</v>
      </c>
      <c r="E16" s="178">
        <f>SUM($D$3:D16)</f>
        <v>0</v>
      </c>
      <c r="F16" s="384">
        <f t="shared" si="1"/>
        <v>0</v>
      </c>
    </row>
    <row r="17" spans="1:6">
      <c r="A17" s="168">
        <f>SUBTOTAL(103,B$4:B17)</f>
        <v>0</v>
      </c>
      <c r="B17" s="141"/>
      <c r="C17" s="179"/>
      <c r="D17" s="176">
        <f t="shared" si="2"/>
        <v>0</v>
      </c>
      <c r="E17" s="178">
        <f>SUM($D$3:D17)</f>
        <v>0</v>
      </c>
      <c r="F17" s="384">
        <f t="shared" si="1"/>
        <v>0</v>
      </c>
    </row>
    <row r="18" spans="1:6">
      <c r="A18" s="168">
        <f>SUBTOTAL(103,B$4:B18)</f>
        <v>0</v>
      </c>
      <c r="B18" s="141"/>
      <c r="C18" s="179"/>
      <c r="D18" s="176">
        <f t="shared" si="2"/>
        <v>0</v>
      </c>
      <c r="E18" s="178">
        <f>SUM($D$3:D18)</f>
        <v>0</v>
      </c>
      <c r="F18" s="384">
        <f t="shared" si="1"/>
        <v>0</v>
      </c>
    </row>
    <row r="19" spans="1:6">
      <c r="A19" s="168">
        <f>SUBTOTAL(103,B$4:B19)</f>
        <v>0</v>
      </c>
      <c r="B19" s="141"/>
      <c r="C19" s="179"/>
      <c r="D19" s="176">
        <f t="shared" si="2"/>
        <v>0</v>
      </c>
      <c r="E19" s="178">
        <f>SUM($D$3:D19)</f>
        <v>0</v>
      </c>
      <c r="F19" s="384">
        <f t="shared" si="1"/>
        <v>0</v>
      </c>
    </row>
    <row r="20" spans="1:6">
      <c r="A20" s="168">
        <f>SUBTOTAL(103,B$4:B20)</f>
        <v>0</v>
      </c>
      <c r="B20" s="141"/>
      <c r="C20" s="179"/>
      <c r="D20" s="176">
        <f t="shared" si="2"/>
        <v>0</v>
      </c>
      <c r="E20" s="178">
        <f>SUM($D$3:D20)</f>
        <v>0</v>
      </c>
      <c r="F20" s="384">
        <f t="shared" si="1"/>
        <v>0</v>
      </c>
    </row>
    <row r="21" spans="1:6">
      <c r="A21" s="168">
        <f>SUBTOTAL(103,B$4:B21)</f>
        <v>0</v>
      </c>
      <c r="B21" s="141"/>
      <c r="C21" s="179"/>
      <c r="D21" s="176">
        <f t="shared" si="2"/>
        <v>0</v>
      </c>
      <c r="E21" s="178">
        <f>SUM($D$3:D21)</f>
        <v>0</v>
      </c>
      <c r="F21" s="384">
        <f t="shared" si="1"/>
        <v>0</v>
      </c>
    </row>
    <row r="22" spans="1:6">
      <c r="A22" s="168">
        <f>SUBTOTAL(103,B$4:B22)</f>
        <v>0</v>
      </c>
      <c r="B22" s="141"/>
      <c r="C22" s="179"/>
      <c r="D22" s="176">
        <f t="shared" si="2"/>
        <v>0</v>
      </c>
      <c r="E22" s="178">
        <f>SUM($D$3:D22)</f>
        <v>0</v>
      </c>
      <c r="F22" s="384">
        <f t="shared" si="1"/>
        <v>0</v>
      </c>
    </row>
    <row r="23" spans="1:6">
      <c r="A23" s="168">
        <f>SUBTOTAL(103,B$4:B23)</f>
        <v>0</v>
      </c>
      <c r="B23" s="141"/>
      <c r="C23" s="179"/>
      <c r="D23" s="176">
        <f t="shared" si="2"/>
        <v>0</v>
      </c>
      <c r="E23" s="178">
        <f>SUM($D$3:D23)</f>
        <v>0</v>
      </c>
      <c r="F23" s="384">
        <f t="shared" si="1"/>
        <v>0</v>
      </c>
    </row>
    <row r="24" spans="1:6">
      <c r="A24" s="168">
        <f>SUBTOTAL(103,B$4:B24)</f>
        <v>0</v>
      </c>
      <c r="B24" s="141"/>
      <c r="C24" s="179"/>
      <c r="D24" s="176">
        <f t="shared" si="2"/>
        <v>0</v>
      </c>
      <c r="E24" s="178">
        <f>SUM($D$3:D24)</f>
        <v>0</v>
      </c>
      <c r="F24" s="384">
        <f t="shared" si="1"/>
        <v>0</v>
      </c>
    </row>
    <row r="25" spans="1:6">
      <c r="A25" s="168">
        <f>SUBTOTAL(103,B$4:B25)</f>
        <v>0</v>
      </c>
      <c r="B25" s="141"/>
      <c r="C25" s="179"/>
      <c r="D25" s="176">
        <f t="shared" si="2"/>
        <v>0</v>
      </c>
      <c r="E25" s="178">
        <f>SUM($D$3:D25)</f>
        <v>0</v>
      </c>
      <c r="F25" s="384">
        <f t="shared" si="1"/>
        <v>0</v>
      </c>
    </row>
    <row r="26" spans="1:6">
      <c r="A26" s="168">
        <f>SUBTOTAL(103,B$4:B26)</f>
        <v>0</v>
      </c>
      <c r="B26" s="141"/>
      <c r="C26" s="179"/>
      <c r="D26" s="176">
        <f t="shared" si="2"/>
        <v>0</v>
      </c>
      <c r="E26" s="178">
        <f>SUM($D$3:D26)</f>
        <v>0</v>
      </c>
      <c r="F26" s="384">
        <f t="shared" si="1"/>
        <v>0</v>
      </c>
    </row>
    <row r="27" spans="1:6">
      <c r="A27" s="168">
        <f>SUBTOTAL(103,B$4:B27)</f>
        <v>0</v>
      </c>
      <c r="B27" s="141"/>
      <c r="C27" s="179"/>
      <c r="D27" s="176">
        <f t="shared" si="2"/>
        <v>0</v>
      </c>
      <c r="E27" s="178">
        <f>SUM($D$3:D27)</f>
        <v>0</v>
      </c>
      <c r="F27" s="384">
        <f t="shared" si="1"/>
        <v>0</v>
      </c>
    </row>
    <row r="28" spans="1:6">
      <c r="A28" s="168">
        <f>SUBTOTAL(103,B$4:B28)</f>
        <v>0</v>
      </c>
      <c r="B28" s="141"/>
      <c r="C28" s="179"/>
      <c r="D28" s="176">
        <f t="shared" si="2"/>
        <v>0</v>
      </c>
      <c r="E28" s="178">
        <f>SUM($D$3:D28)</f>
        <v>0</v>
      </c>
      <c r="F28" s="384">
        <f t="shared" si="1"/>
        <v>0</v>
      </c>
    </row>
    <row r="29" spans="1:6">
      <c r="A29" s="168">
        <f>SUBTOTAL(103,B$4:B29)</f>
        <v>0</v>
      </c>
      <c r="B29" s="141"/>
      <c r="C29" s="179"/>
      <c r="D29" s="176">
        <f t="shared" si="2"/>
        <v>0</v>
      </c>
      <c r="E29" s="178">
        <f>SUM($D$3:D29)</f>
        <v>0</v>
      </c>
      <c r="F29" s="384">
        <f t="shared" si="1"/>
        <v>0</v>
      </c>
    </row>
    <row r="30" spans="1:6">
      <c r="A30" s="168">
        <f>SUBTOTAL(103,B$4:B30)</f>
        <v>0</v>
      </c>
      <c r="B30" s="141"/>
      <c r="C30" s="179"/>
      <c r="D30" s="176">
        <f t="shared" si="2"/>
        <v>0</v>
      </c>
      <c r="E30" s="178">
        <f>SUM($D$3:D30)</f>
        <v>0</v>
      </c>
      <c r="F30" s="384">
        <f t="shared" si="1"/>
        <v>0</v>
      </c>
    </row>
    <row r="31" spans="1:6">
      <c r="A31" s="168">
        <f>SUBTOTAL(103,B$4:B31)</f>
        <v>0</v>
      </c>
      <c r="B31" s="141"/>
      <c r="C31" s="179"/>
      <c r="D31" s="176">
        <f t="shared" si="2"/>
        <v>0</v>
      </c>
      <c r="E31" s="178">
        <f>SUM($D$3:D31)</f>
        <v>0</v>
      </c>
      <c r="F31" s="384">
        <f t="shared" si="1"/>
        <v>0</v>
      </c>
    </row>
    <row r="32" spans="1:6">
      <c r="A32" s="168">
        <f>SUBTOTAL(103,B$4:B32)</f>
        <v>0</v>
      </c>
      <c r="B32" s="141"/>
      <c r="C32" s="179"/>
      <c r="D32" s="176">
        <f t="shared" si="2"/>
        <v>0</v>
      </c>
      <c r="E32" s="178">
        <f>SUM($D$3:D32)</f>
        <v>0</v>
      </c>
      <c r="F32" s="384">
        <f t="shared" si="1"/>
        <v>0</v>
      </c>
    </row>
    <row r="33" spans="1:6">
      <c r="A33" s="168">
        <f>SUBTOTAL(103,B$4:B33)</f>
        <v>0</v>
      </c>
      <c r="B33" s="141"/>
      <c r="C33" s="179"/>
      <c r="D33" s="176">
        <f t="shared" si="2"/>
        <v>0</v>
      </c>
      <c r="E33" s="178">
        <f>SUM($D$3:D33)</f>
        <v>0</v>
      </c>
      <c r="F33" s="384">
        <f t="shared" si="1"/>
        <v>0</v>
      </c>
    </row>
    <row r="34" spans="1:6">
      <c r="A34" s="168">
        <f>SUBTOTAL(103,B$4:B34)</f>
        <v>0</v>
      </c>
      <c r="B34" s="141"/>
      <c r="C34" s="179"/>
      <c r="D34" s="176">
        <f t="shared" si="2"/>
        <v>0</v>
      </c>
      <c r="E34" s="178">
        <f>SUM($D$3:D34)</f>
        <v>0</v>
      </c>
      <c r="F34" s="384">
        <f t="shared" si="1"/>
        <v>0</v>
      </c>
    </row>
    <row r="35" spans="1:6">
      <c r="A35" s="168">
        <f>SUBTOTAL(103,B$4:B35)</f>
        <v>0</v>
      </c>
      <c r="B35" s="141"/>
      <c r="C35" s="179"/>
      <c r="D35" s="176">
        <f t="shared" si="2"/>
        <v>0</v>
      </c>
      <c r="E35" s="178">
        <f>SUM($D$3:D35)</f>
        <v>0</v>
      </c>
      <c r="F35" s="384">
        <f t="shared" si="1"/>
        <v>0</v>
      </c>
    </row>
    <row r="36" spans="1:6">
      <c r="A36" s="168">
        <f>SUBTOTAL(103,B$4:B36)</f>
        <v>0</v>
      </c>
      <c r="B36" s="141"/>
      <c r="C36" s="179"/>
      <c r="D36" s="176">
        <f t="shared" si="2"/>
        <v>0</v>
      </c>
      <c r="E36" s="178">
        <f>SUM($D$3:D36)</f>
        <v>0</v>
      </c>
      <c r="F36" s="384">
        <f t="shared" si="1"/>
        <v>0</v>
      </c>
    </row>
    <row r="37" spans="1:6">
      <c r="A37" s="168">
        <f>SUBTOTAL(103,B$4:B37)</f>
        <v>0</v>
      </c>
      <c r="B37" s="141"/>
      <c r="C37" s="179"/>
      <c r="D37" s="176">
        <f t="shared" si="2"/>
        <v>0</v>
      </c>
      <c r="E37" s="178">
        <f>SUM($D$3:D37)</f>
        <v>0</v>
      </c>
      <c r="F37" s="384">
        <f t="shared" si="1"/>
        <v>0</v>
      </c>
    </row>
    <row r="38" spans="1:6">
      <c r="A38" s="168">
        <f>SUBTOTAL(103,B$4:B38)</f>
        <v>0</v>
      </c>
      <c r="B38" s="141"/>
      <c r="C38" s="179"/>
      <c r="D38" s="176">
        <f t="shared" si="2"/>
        <v>0</v>
      </c>
      <c r="E38" s="178">
        <f>SUM($D$3:D38)</f>
        <v>0</v>
      </c>
      <c r="F38" s="384">
        <f t="shared" si="1"/>
        <v>0</v>
      </c>
    </row>
    <row r="39" spans="1:6">
      <c r="A39" s="168">
        <f>SUBTOTAL(103,B$4:B39)</f>
        <v>0</v>
      </c>
      <c r="B39" s="141"/>
      <c r="C39" s="179"/>
      <c r="D39" s="176">
        <f t="shared" si="2"/>
        <v>0</v>
      </c>
      <c r="E39" s="178">
        <f>SUM($D$3:D39)</f>
        <v>0</v>
      </c>
      <c r="F39" s="384">
        <f t="shared" si="1"/>
        <v>0</v>
      </c>
    </row>
    <row r="40" spans="1:6">
      <c r="A40" s="168">
        <f>SUBTOTAL(103,B$4:B40)</f>
        <v>0</v>
      </c>
      <c r="B40" s="141"/>
      <c r="C40" s="179"/>
      <c r="D40" s="176">
        <f t="shared" si="2"/>
        <v>0</v>
      </c>
      <c r="E40" s="178">
        <f>SUM($D$3:D40)</f>
        <v>0</v>
      </c>
      <c r="F40" s="384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2"/>
        <v>0</v>
      </c>
      <c r="E41" s="178">
        <f>SUM($D$3:D41)</f>
        <v>0</v>
      </c>
      <c r="F41" s="384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2"/>
        <v>0</v>
      </c>
      <c r="E42" s="178">
        <f>SUM($D$3:D42)</f>
        <v>0</v>
      </c>
      <c r="F42" s="384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2"/>
        <v>0</v>
      </c>
      <c r="E43" s="178">
        <f>SUM($D$3:D43)</f>
        <v>0</v>
      </c>
      <c r="F43" s="384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2"/>
        <v>0</v>
      </c>
      <c r="E44" s="178">
        <f>SUM($D$3:D44)</f>
        <v>0</v>
      </c>
      <c r="F44" s="384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2"/>
        <v>0</v>
      </c>
      <c r="E45" s="178">
        <f>SUM($D$3:D45)</f>
        <v>0</v>
      </c>
      <c r="F45" s="384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2"/>
        <v>0</v>
      </c>
      <c r="E46" s="178">
        <f>SUM($D$3:D46)</f>
        <v>0</v>
      </c>
      <c r="F46" s="384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2"/>
        <v>0</v>
      </c>
      <c r="E47" s="178">
        <f>SUM($D$3:D47)</f>
        <v>0</v>
      </c>
      <c r="F47" s="384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2"/>
        <v>0</v>
      </c>
      <c r="E48" s="178">
        <f>SUM($D$3:D48)</f>
        <v>0</v>
      </c>
      <c r="F48" s="384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2"/>
        <v>0</v>
      </c>
      <c r="E49" s="178">
        <f>SUM($D$3:D49)</f>
        <v>0</v>
      </c>
      <c r="F49" s="384">
        <f t="shared" si="1"/>
        <v>0</v>
      </c>
    </row>
    <row r="50" spans="1:6">
      <c r="A50" s="168">
        <f>SUBTOTAL(103,B$4:B50)</f>
        <v>0</v>
      </c>
      <c r="B50" s="141"/>
      <c r="C50" s="179"/>
      <c r="D50" s="176">
        <f t="shared" si="2"/>
        <v>0</v>
      </c>
      <c r="E50" s="178">
        <f>SUM($D$3:D50)</f>
        <v>0</v>
      </c>
      <c r="F50" s="384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477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P!T3</f>
        <v>45919</v>
      </c>
    </row>
    <row r="2" spans="1:7" ht="34.5" customHeight="1">
      <c r="A2" s="513" t="s">
        <v>466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 ht="20.25" customHeight="1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1.75" customHeight="1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478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P!V3</f>
        <v>45920</v>
      </c>
    </row>
    <row r="2" spans="1:7" ht="34.5" customHeight="1">
      <c r="A2" s="513" t="s">
        <v>467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479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</f>
        <v>45921</v>
      </c>
    </row>
    <row r="2" spans="1:7" ht="34.5" customHeight="1">
      <c r="A2" s="513" t="s">
        <v>468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480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45925.660628819445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45911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39" t="s">
        <v>319</v>
      </c>
      <c r="E10" s="439"/>
      <c r="F10" s="439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0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0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0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1">
        <f>'R'!H254</f>
        <v>0</v>
      </c>
      <c r="F21" s="441"/>
    </row>
    <row r="22" spans="2:6">
      <c r="B22"/>
      <c r="C22"/>
      <c r="D22" s="69" t="s">
        <v>237</v>
      </c>
      <c r="E22" s="441">
        <f>'R'!J254</f>
        <v>170580.29018200486</v>
      </c>
      <c r="F22" s="441"/>
    </row>
    <row r="23" spans="2:6">
      <c r="B23"/>
      <c r="C23"/>
      <c r="D23" s="69" t="s">
        <v>238</v>
      </c>
      <c r="E23" s="441">
        <f>'R'!L254</f>
        <v>170580.29018200486</v>
      </c>
      <c r="F23" s="441"/>
    </row>
    <row r="24" spans="2:6">
      <c r="B24"/>
      <c r="C24"/>
      <c r="D24" s="77" t="s">
        <v>239</v>
      </c>
      <c r="E24" s="441">
        <f>'R'!F254</f>
        <v>0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P!X3+1</f>
        <v>45922</v>
      </c>
    </row>
    <row r="2" spans="1:7" ht="34.5" customHeight="1">
      <c r="A2" s="513" t="s">
        <v>426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P!AB3</f>
        <v>45923</v>
      </c>
    </row>
    <row r="2" spans="1:7" ht="34.5" customHeight="1">
      <c r="A2" s="513" t="s">
        <v>428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P!AD3</f>
        <v>45924</v>
      </c>
    </row>
    <row r="2" spans="1:7" ht="34.5" customHeight="1">
      <c r="A2" s="513" t="s">
        <v>427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45926</v>
      </c>
    </row>
    <row r="2" spans="1:7" ht="34.5" customHeight="1">
      <c r="A2" s="513" t="s">
        <v>429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45926</v>
      </c>
    </row>
    <row r="2" spans="1:7" ht="34.5" customHeight="1">
      <c r="A2" s="513" t="s">
        <v>440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6" t="s">
        <v>245</v>
      </c>
      <c r="B1" s="506"/>
      <c r="C1" s="506"/>
      <c r="D1" s="506"/>
      <c r="E1" s="506"/>
      <c r="G1" s="431" t="b">
        <f>D20=P!AM2</f>
        <v>1</v>
      </c>
    </row>
    <row r="2" spans="1:7" ht="54" customHeight="1">
      <c r="A2" s="513" t="s">
        <v>491</v>
      </c>
      <c r="B2" s="513"/>
      <c r="C2" s="513"/>
      <c r="D2" s="513"/>
      <c r="E2" s="513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45911</v>
      </c>
      <c r="C4" s="264" t="str">
        <f>'1'!A2</f>
        <v>11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0</v>
      </c>
      <c r="E4" s="11" t="s">
        <v>482</v>
      </c>
      <c r="F4" s="24">
        <f>'1'!F48</f>
        <v>0</v>
      </c>
    </row>
    <row r="5" spans="1:7" ht="36">
      <c r="A5" s="21">
        <f>SUBTOTAL(103,B$4:B5)</f>
        <v>2</v>
      </c>
      <c r="B5" s="188">
        <f>P!F3</f>
        <v>45912</v>
      </c>
      <c r="C5" s="264" t="str">
        <f>'2'!A2</f>
        <v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0</v>
      </c>
      <c r="E5" s="11" t="s">
        <v>483</v>
      </c>
      <c r="F5" s="24">
        <f>'2'!F50</f>
        <v>0</v>
      </c>
    </row>
    <row r="6" spans="1:7" ht="36">
      <c r="A6" s="21">
        <f>SUBTOTAL(103,B$4:B6)</f>
        <v>3</v>
      </c>
      <c r="B6" s="188">
        <f>P!H3</f>
        <v>45913</v>
      </c>
      <c r="C6" s="264" t="str">
        <f>'3'!A2</f>
        <v>13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484</v>
      </c>
      <c r="F6" s="24">
        <f>'3'!F50</f>
        <v>0</v>
      </c>
    </row>
    <row r="7" spans="1:7" ht="36">
      <c r="A7" s="21">
        <f>SUBTOTAL(103,B$4:B7)</f>
        <v>4</v>
      </c>
      <c r="B7" s="188">
        <f>P!J3</f>
        <v>45914</v>
      </c>
      <c r="C7" s="264" t="str">
        <f>'4'!A2</f>
        <v>14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0</v>
      </c>
      <c r="E7" s="11" t="s">
        <v>485</v>
      </c>
      <c r="F7" s="24">
        <f>'4'!F50</f>
        <v>0</v>
      </c>
    </row>
    <row r="8" spans="1:7" ht="36">
      <c r="A8" s="21">
        <f>SUBTOTAL(103,B$4:B8)</f>
        <v>5</v>
      </c>
      <c r="B8" s="188">
        <f>P!L3</f>
        <v>45915</v>
      </c>
      <c r="C8" s="264" t="str">
        <f>'5'!A2</f>
        <v>15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0</v>
      </c>
      <c r="E8" s="11" t="s">
        <v>486</v>
      </c>
      <c r="F8" s="24">
        <f>'5'!F50</f>
        <v>0</v>
      </c>
    </row>
    <row r="9" spans="1:7" ht="36">
      <c r="A9" s="21">
        <f>SUBTOTAL(103,B$4:B9)</f>
        <v>6</v>
      </c>
      <c r="B9" s="188">
        <f>P!N3</f>
        <v>45916</v>
      </c>
      <c r="C9" s="264" t="str">
        <f>'6'!A2</f>
        <v>16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0</v>
      </c>
      <c r="E9" s="11" t="s">
        <v>487</v>
      </c>
      <c r="F9" s="24">
        <f>'6'!F50</f>
        <v>0</v>
      </c>
    </row>
    <row r="10" spans="1:7" ht="36">
      <c r="A10" s="21">
        <f>SUBTOTAL(103,B$4:B10)</f>
        <v>7</v>
      </c>
      <c r="B10" s="188">
        <f>P!P3</f>
        <v>45917</v>
      </c>
      <c r="C10" s="264" t="str">
        <f>'7'!A2</f>
        <v>17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0</v>
      </c>
      <c r="E10" s="11" t="s">
        <v>454</v>
      </c>
      <c r="F10" s="24">
        <f>'7'!F50</f>
        <v>0</v>
      </c>
    </row>
    <row r="11" spans="1:7" ht="36">
      <c r="A11" s="21">
        <f>SUBTOTAL(103,B$4:B11)</f>
        <v>8</v>
      </c>
      <c r="B11" s="188">
        <f>P!R3</f>
        <v>45918</v>
      </c>
      <c r="C11" s="264" t="str">
        <f>'8'!A2</f>
        <v>18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0</v>
      </c>
      <c r="E11" s="11" t="s">
        <v>455</v>
      </c>
      <c r="F11" s="24">
        <f>'8'!F50</f>
        <v>0</v>
      </c>
    </row>
    <row r="12" spans="1:7" ht="36">
      <c r="A12" s="21">
        <f>SUBTOTAL(103,B$4:B12)</f>
        <v>9</v>
      </c>
      <c r="B12" s="188">
        <f>P!T3</f>
        <v>45919</v>
      </c>
      <c r="C12" s="264" t="str">
        <f>'9'!A2</f>
        <v>19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0</v>
      </c>
      <c r="E12" s="11" t="s">
        <v>488</v>
      </c>
      <c r="F12" s="24">
        <f>'9'!F50</f>
        <v>0</v>
      </c>
    </row>
    <row r="13" spans="1:7" ht="36">
      <c r="A13" s="21">
        <f>SUBTOTAL(103,B$4:B13)</f>
        <v>10</v>
      </c>
      <c r="B13" s="188">
        <f>P!V3</f>
        <v>45920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489</v>
      </c>
      <c r="F13" s="24">
        <f>'10'!F50</f>
        <v>0</v>
      </c>
    </row>
    <row r="14" spans="1:7" ht="36">
      <c r="A14" s="21">
        <f>SUBTOTAL(103,B$4:B14)</f>
        <v>11</v>
      </c>
      <c r="B14" s="188">
        <f>P!X3</f>
        <v>45921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490</v>
      </c>
      <c r="F14" s="24">
        <f>'11'!F50</f>
        <v>0</v>
      </c>
    </row>
    <row r="15" spans="1:7" ht="36" hidden="1">
      <c r="A15" s="21">
        <f>SUBTOTAL(103,B$4:B15)</f>
        <v>11</v>
      </c>
      <c r="B15" s="188">
        <f>P!Z3</f>
        <v>45922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11</v>
      </c>
      <c r="B16" s="188">
        <f>P!AB3</f>
        <v>45923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45924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45925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45926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6">
        <f>SUM(D4:D19)</f>
        <v>0</v>
      </c>
      <c r="E20" s="517"/>
      <c r="F20" s="154"/>
    </row>
    <row r="21" spans="1:6" ht="19.5">
      <c r="C21" s="515" t="s">
        <v>481</v>
      </c>
      <c r="D21" s="515"/>
      <c r="E21" s="51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0" t="s">
        <v>0</v>
      </c>
      <c r="B2" s="520" t="s">
        <v>1</v>
      </c>
      <c r="C2" s="520" t="s">
        <v>2</v>
      </c>
      <c r="D2" s="521" t="s">
        <v>253</v>
      </c>
      <c r="E2" s="521"/>
      <c r="F2" s="522" t="s">
        <v>254</v>
      </c>
      <c r="G2" s="522"/>
      <c r="H2" s="521" t="s">
        <v>443</v>
      </c>
      <c r="I2" s="521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0"/>
      <c r="B3" s="520"/>
      <c r="C3" s="520"/>
      <c r="D3" s="518" t="s">
        <v>444</v>
      </c>
      <c r="E3" s="518"/>
      <c r="F3" s="519" t="s">
        <v>445</v>
      </c>
      <c r="G3" s="519"/>
      <c r="H3" s="518" t="s">
        <v>446</v>
      </c>
      <c r="I3" s="518"/>
    </row>
    <row r="4" spans="1:39" ht="21" customHeight="1">
      <c r="A4" s="520"/>
      <c r="B4" s="520"/>
      <c r="C4" s="520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3"/>
      <c r="B1" s="524"/>
      <c r="C1" s="525"/>
      <c r="D1" s="526">
        <f>P!D3</f>
        <v>45911</v>
      </c>
      <c r="E1" s="526"/>
      <c r="F1" s="526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492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310" t="str">
        <f>P!C249</f>
        <v>টাকা</v>
      </c>
      <c r="D247" s="310">
        <f>S!H247</f>
        <v>0</v>
      </c>
      <c r="E247" s="310">
        <f>P!D249</f>
        <v>0</v>
      </c>
      <c r="F247" s="321"/>
      <c r="G247" s="299" t="str">
        <f t="shared" si="7"/>
        <v>OK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0</v>
      </c>
      <c r="F250" s="321"/>
      <c r="G250" s="299" t="str">
        <f t="shared" si="7"/>
        <v>OK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0</v>
      </c>
      <c r="F251" s="321"/>
      <c r="G251" s="299" t="str">
        <f t="shared" si="7"/>
        <v>OK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P!F3</f>
        <v>45912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505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494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493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0</v>
      </c>
      <c r="F250" s="321"/>
      <c r="G250" s="323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0</v>
      </c>
      <c r="F251" s="321"/>
      <c r="G251" s="323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="85" zoomScaleNormal="85" workbookViewId="0">
      <pane xSplit="15" ySplit="2" topLeftCell="P251" activePane="bottomRight" state="frozen"/>
      <selection pane="topRight" activeCell="P1" sqref="P1"/>
      <selection pane="bottomLeft" activeCell="A3" sqref="A3"/>
      <selection pane="bottomRight" activeCell="K259" sqref="K259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3" t="s">
        <v>511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05">
        <f>COUNTIF(E4:L253, "&lt;0")</f>
        <v>0</v>
      </c>
      <c r="N1" s="202">
        <f>F254+L254</f>
        <v>170580.29018200486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508</v>
      </c>
      <c r="H2" s="209" t="s">
        <v>509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170580.29018200486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0</v>
      </c>
      <c r="H6" s="42">
        <f>G6*P!AK7</f>
        <v>0</v>
      </c>
      <c r="I6" s="42">
        <f>S!E5</f>
        <v>97.510000000000048</v>
      </c>
      <c r="J6" s="42">
        <f>I6*S!D5</f>
        <v>9754.1042044637215</v>
      </c>
      <c r="K6" s="42">
        <f t="shared" si="1"/>
        <v>97.510000000000048</v>
      </c>
      <c r="L6" s="42">
        <f t="shared" si="2"/>
        <v>9754.1042044637215</v>
      </c>
      <c r="M6" s="43">
        <f>IF(ISERR((J6+H6)/(G6+I6)),P!AK7,(J6+H6)/(G6+I6))</f>
        <v>100.03183472939921</v>
      </c>
      <c r="N6" s="44">
        <f t="shared" si="3"/>
        <v>9754.1042044637215</v>
      </c>
      <c r="O6" s="44">
        <f t="shared" si="4"/>
        <v>9754.1042044637215</v>
      </c>
      <c r="P6" s="45" t="b">
        <f t="shared" si="5"/>
        <v>1</v>
      </c>
      <c r="Q6" s="198" t="str">
        <f t="shared" si="6"/>
        <v>OK</v>
      </c>
      <c r="S6" s="425">
        <f t="shared" si="7"/>
        <v>100.03183472939921</v>
      </c>
      <c r="T6" s="425">
        <f t="shared" si="8"/>
        <v>97.510000000000048</v>
      </c>
      <c r="AJ6" s="62">
        <f t="shared" si="9"/>
        <v>100.03183472939921</v>
      </c>
      <c r="AK6" s="62">
        <f t="shared" si="10"/>
        <v>97.510000000000048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0</v>
      </c>
      <c r="H9" s="42">
        <f>G9*P!AK10</f>
        <v>0</v>
      </c>
      <c r="I9" s="42">
        <f>S!E8</f>
        <v>17.27000000000001</v>
      </c>
      <c r="J9" s="42">
        <f>I9*S!D8</f>
        <v>2671.3926347282681</v>
      </c>
      <c r="K9" s="42">
        <f t="shared" si="1"/>
        <v>17.27000000000001</v>
      </c>
      <c r="L9" s="42">
        <f>K9*M9</f>
        <v>2671.3926347282681</v>
      </c>
      <c r="M9" s="43">
        <f>IF(ISERR((J9+H9)/(G9+I9)),P!AK10,(J9+H9)/(G9+I9))</f>
        <v>154.68399737859099</v>
      </c>
      <c r="N9" s="44">
        <f t="shared" si="3"/>
        <v>2671.3926347282681</v>
      </c>
      <c r="O9" s="44">
        <f t="shared" si="4"/>
        <v>2671.3926347282681</v>
      </c>
      <c r="P9" s="45" t="b">
        <f t="shared" si="5"/>
        <v>1</v>
      </c>
      <c r="Q9" s="198" t="str">
        <f t="shared" si="6"/>
        <v>OK</v>
      </c>
      <c r="S9" s="425">
        <f t="shared" si="7"/>
        <v>154.68399737859099</v>
      </c>
      <c r="T9" s="425">
        <f t="shared" si="8"/>
        <v>17.27000000000001</v>
      </c>
      <c r="AJ9" s="62">
        <f t="shared" si="9"/>
        <v>154.68399737859099</v>
      </c>
      <c r="AK9" s="62">
        <f t="shared" si="10"/>
        <v>17.27000000000001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0</v>
      </c>
      <c r="H14" s="42">
        <f>G14*P!AK15</f>
        <v>0</v>
      </c>
      <c r="I14" s="42">
        <f>S!E13</f>
        <v>1.5</v>
      </c>
      <c r="J14" s="42">
        <f>I14*S!D13</f>
        <v>269.99999944340544</v>
      </c>
      <c r="K14" s="42">
        <f t="shared" si="1"/>
        <v>1.5</v>
      </c>
      <c r="L14" s="42">
        <f t="shared" si="2"/>
        <v>269.99999944340544</v>
      </c>
      <c r="M14" s="43">
        <f>IF(ISERR((J14+H14)/(G14+I14)),P!AK15,(J14+H14)/(G14+I14))</f>
        <v>179.99999962893696</v>
      </c>
      <c r="N14" s="44">
        <f t="shared" si="3"/>
        <v>269.99999944340544</v>
      </c>
      <c r="O14" s="44">
        <f t="shared" si="4"/>
        <v>269.99999944340544</v>
      </c>
      <c r="P14" s="45" t="b">
        <f t="shared" si="5"/>
        <v>1</v>
      </c>
      <c r="Q14" s="198" t="str">
        <f t="shared" si="6"/>
        <v>OK</v>
      </c>
      <c r="S14" s="425">
        <f t="shared" si="7"/>
        <v>179.99999962893696</v>
      </c>
      <c r="T14" s="425">
        <f t="shared" si="8"/>
        <v>1.5</v>
      </c>
      <c r="AJ14" s="62">
        <f t="shared" si="9"/>
        <v>179.99999962893696</v>
      </c>
      <c r="AK14" s="62">
        <f t="shared" si="10"/>
        <v>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0</v>
      </c>
      <c r="H15" s="42">
        <f>G15*P!AK16</f>
        <v>0</v>
      </c>
      <c r="I15" s="42">
        <f>S!E14</f>
        <v>2.8199999999999985</v>
      </c>
      <c r="J15" s="42">
        <f>I15*S!D14</f>
        <v>1187.2782553190782</v>
      </c>
      <c r="K15" s="42">
        <f t="shared" si="1"/>
        <v>2.8199999999999985</v>
      </c>
      <c r="L15" s="42">
        <f t="shared" si="2"/>
        <v>1187.2782553190782</v>
      </c>
      <c r="M15" s="43">
        <f>IF(ISERR((J15+H15)/(G15+I15)),P!AK16,(J15+H15)/(G15+I15))</f>
        <v>421.02065791456698</v>
      </c>
      <c r="N15" s="44">
        <f t="shared" si="3"/>
        <v>1187.2782553190782</v>
      </c>
      <c r="O15" s="44">
        <f t="shared" si="4"/>
        <v>1187.2782553190782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421.02065791456698</v>
      </c>
      <c r="T15" s="425">
        <f t="shared" si="8"/>
        <v>2.8199999999999985</v>
      </c>
      <c r="AJ15" s="62">
        <f t="shared" si="9"/>
        <v>421.02065791456698</v>
      </c>
      <c r="AK15" s="62">
        <f t="shared" si="10"/>
        <v>2.8199999999999985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0</v>
      </c>
      <c r="H20" s="42">
        <f>G20*P!AK21</f>
        <v>0</v>
      </c>
      <c r="I20" s="42">
        <f>S!E19</f>
        <v>42</v>
      </c>
      <c r="J20" s="42">
        <f>I20*S!D19</f>
        <v>2519.9999999905904</v>
      </c>
      <c r="K20" s="42">
        <f t="shared" si="1"/>
        <v>42</v>
      </c>
      <c r="L20" s="42">
        <f t="shared" si="2"/>
        <v>2519.9999999905904</v>
      </c>
      <c r="M20" s="43">
        <f>IF(ISERR((J20+H20)/(G20+I20)),P!AK21,(J20+H20)/(G20+I20))</f>
        <v>59.999999999775959</v>
      </c>
      <c r="N20" s="44">
        <f t="shared" si="3"/>
        <v>2519.9999999905904</v>
      </c>
      <c r="O20" s="44">
        <f t="shared" si="4"/>
        <v>2519.9999999905904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59.999999999775959</v>
      </c>
      <c r="T20" s="425">
        <f t="shared" si="8"/>
        <v>42</v>
      </c>
      <c r="AJ20" s="62">
        <f t="shared" si="9"/>
        <v>59.999999999775959</v>
      </c>
      <c r="AK20" s="62">
        <f t="shared" si="10"/>
        <v>42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0</v>
      </c>
      <c r="H21" s="42">
        <f>G21*P!AK22</f>
        <v>0</v>
      </c>
      <c r="I21" s="42">
        <f>S!E20</f>
        <v>1</v>
      </c>
      <c r="J21" s="42">
        <f>I21*S!D20</f>
        <v>921.66666666666674</v>
      </c>
      <c r="K21" s="42">
        <f t="shared" si="1"/>
        <v>1</v>
      </c>
      <c r="L21" s="42">
        <f t="shared" si="2"/>
        <v>921.66666666666674</v>
      </c>
      <c r="M21" s="43">
        <f>IF(ISERR((J21+H21)/(G21+I21)),P!AK22,(J21+H21)/(G21+I21))</f>
        <v>921.66666666666674</v>
      </c>
      <c r="N21" s="44">
        <f t="shared" si="3"/>
        <v>921.66666666666674</v>
      </c>
      <c r="O21" s="44">
        <f t="shared" si="4"/>
        <v>921.66666666666674</v>
      </c>
      <c r="P21" s="45" t="b">
        <f t="shared" si="5"/>
        <v>1</v>
      </c>
      <c r="Q21" s="198" t="str">
        <f t="shared" si="6"/>
        <v>OK</v>
      </c>
      <c r="S21" s="425">
        <f t="shared" si="7"/>
        <v>921.66666666666674</v>
      </c>
      <c r="T21" s="425">
        <f t="shared" si="8"/>
        <v>1</v>
      </c>
      <c r="AJ21" s="62">
        <f t="shared" si="9"/>
        <v>921.66666666666674</v>
      </c>
      <c r="AK21" s="62">
        <f t="shared" si="10"/>
        <v>1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0</v>
      </c>
      <c r="H23" s="42">
        <f>G23*P!AK24</f>
        <v>0</v>
      </c>
      <c r="I23" s="42">
        <f>S!E22</f>
        <v>998</v>
      </c>
      <c r="J23" s="42">
        <f>I23*S!D22</f>
        <v>2793.8876536677476</v>
      </c>
      <c r="K23" s="42">
        <f t="shared" si="1"/>
        <v>998</v>
      </c>
      <c r="L23" s="42">
        <f t="shared" si="2"/>
        <v>2793.8876536677476</v>
      </c>
      <c r="M23" s="43">
        <f>IF(ISERR((J23+H23)/(G23+I23)),P!AK24,(J23+H23)/(G23+I23))</f>
        <v>2.7994866269215906</v>
      </c>
      <c r="N23" s="44">
        <f t="shared" si="3"/>
        <v>2793.8876536677476</v>
      </c>
      <c r="O23" s="44">
        <f t="shared" si="4"/>
        <v>2793.8876536677476</v>
      </c>
      <c r="P23" s="45" t="b">
        <f t="shared" si="5"/>
        <v>1</v>
      </c>
      <c r="Q23" s="198" t="str">
        <f t="shared" si="6"/>
        <v>OK</v>
      </c>
      <c r="S23" s="425">
        <f t="shared" si="7"/>
        <v>2.7994866269215906</v>
      </c>
      <c r="T23" s="425">
        <f t="shared" si="8"/>
        <v>998</v>
      </c>
      <c r="AJ23" s="62">
        <f t="shared" si="9"/>
        <v>2.7994866269215906</v>
      </c>
      <c r="AK23" s="62">
        <f t="shared" si="10"/>
        <v>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0</v>
      </c>
      <c r="H30" s="42">
        <f>G30*P!AK31</f>
        <v>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0</v>
      </c>
      <c r="O30" s="44">
        <f t="shared" si="4"/>
        <v>0</v>
      </c>
      <c r="P30" s="45" t="b">
        <f t="shared" si="5"/>
        <v>1</v>
      </c>
      <c r="Q30" s="198" t="str">
        <f t="shared" si="6"/>
        <v>×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0</v>
      </c>
      <c r="F41" s="42">
        <f t="shared" si="0"/>
        <v>0</v>
      </c>
      <c r="G41" s="42">
        <f>P!AJ42</f>
        <v>0</v>
      </c>
      <c r="H41" s="42">
        <f>G41*P!AK42</f>
        <v>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136.66666666666666</v>
      </c>
      <c r="N41" s="44">
        <f t="shared" si="3"/>
        <v>0</v>
      </c>
      <c r="O41" s="44">
        <f t="shared" si="4"/>
        <v>0</v>
      </c>
      <c r="P41" s="45" t="b">
        <f t="shared" si="5"/>
        <v>1</v>
      </c>
      <c r="Q41" s="198" t="str">
        <f t="shared" si="6"/>
        <v>×</v>
      </c>
      <c r="S41" s="425">
        <f t="shared" si="7"/>
        <v>136.66666666666666</v>
      </c>
      <c r="T41" s="425">
        <f t="shared" si="8"/>
        <v>0</v>
      </c>
      <c r="AJ41" s="62">
        <f t="shared" si="9"/>
        <v>136.66666666666666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0</v>
      </c>
      <c r="H55" s="42">
        <f>G55*P!AK56</f>
        <v>0</v>
      </c>
      <c r="I55" s="42">
        <f>S!E54</f>
        <v>80</v>
      </c>
      <c r="J55" s="42">
        <f>I55*S!D54</f>
        <v>62.439909297052154</v>
      </c>
      <c r="K55" s="42">
        <f t="shared" si="1"/>
        <v>80</v>
      </c>
      <c r="L55" s="42">
        <f t="shared" si="2"/>
        <v>62.439909297052154</v>
      </c>
      <c r="M55" s="43">
        <f>IF(ISERR((J55+H55)/(G55+I55)),P!AK56,(J55+H55)/(G55+I55))</f>
        <v>0.7804988662131519</v>
      </c>
      <c r="N55" s="44">
        <f t="shared" si="3"/>
        <v>62.439909297052154</v>
      </c>
      <c r="O55" s="44">
        <f t="shared" si="4"/>
        <v>62.439909297052154</v>
      </c>
      <c r="P55" s="45" t="b">
        <f t="shared" si="5"/>
        <v>1</v>
      </c>
      <c r="Q55" s="198" t="str">
        <f t="shared" si="6"/>
        <v>OK</v>
      </c>
      <c r="S55" s="425">
        <f t="shared" si="7"/>
        <v>0.7804988662131519</v>
      </c>
      <c r="T55" s="425">
        <f t="shared" si="8"/>
        <v>80</v>
      </c>
      <c r="AJ55" s="62">
        <f t="shared" si="9"/>
        <v>0.7804988662131519</v>
      </c>
      <c r="AK55" s="62">
        <f t="shared" si="10"/>
        <v>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0</v>
      </c>
      <c r="H56" s="42">
        <f>G56*P!AK57</f>
        <v>0</v>
      </c>
      <c r="I56" s="42">
        <f>S!E55</f>
        <v>74</v>
      </c>
      <c r="J56" s="42">
        <f>I56*S!D55</f>
        <v>21.400343140846086</v>
      </c>
      <c r="K56" s="42">
        <f t="shared" si="1"/>
        <v>74</v>
      </c>
      <c r="L56" s="42">
        <f t="shared" si="2"/>
        <v>21.400343140846086</v>
      </c>
      <c r="M56" s="43">
        <f>IF(ISERR((J56+H56)/(G56+I56)),P!AK57,(J56+H56)/(G56+I56))</f>
        <v>0.28919382622764983</v>
      </c>
      <c r="N56" s="44">
        <f t="shared" si="3"/>
        <v>21.400343140846086</v>
      </c>
      <c r="O56" s="44">
        <f t="shared" si="4"/>
        <v>21.400343140846086</v>
      </c>
      <c r="P56" s="45" t="b">
        <f t="shared" si="5"/>
        <v>1</v>
      </c>
      <c r="Q56" s="198" t="str">
        <f t="shared" si="6"/>
        <v>OK</v>
      </c>
      <c r="S56" s="425">
        <f t="shared" si="7"/>
        <v>0.28919382622764983</v>
      </c>
      <c r="T56" s="425">
        <f t="shared" si="8"/>
        <v>74</v>
      </c>
      <c r="AJ56" s="62">
        <f t="shared" si="9"/>
        <v>0.28919382622764983</v>
      </c>
      <c r="AK56" s="62">
        <f t="shared" si="10"/>
        <v>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0</v>
      </c>
      <c r="H57" s="42">
        <f>G57*P!AK58</f>
        <v>0</v>
      </c>
      <c r="I57" s="42">
        <f>S!E56</f>
        <v>0</v>
      </c>
      <c r="J57" s="42">
        <f>I57*S!D56</f>
        <v>0</v>
      </c>
      <c r="K57" s="42">
        <f t="shared" si="1"/>
        <v>0</v>
      </c>
      <c r="L57" s="42">
        <f t="shared" si="2"/>
        <v>0</v>
      </c>
      <c r="M57" s="43">
        <f>IF(ISERR((J57+H57)/(G57+I57)),P!AK58,(J57+H57)/(G57+I57))</f>
        <v>20</v>
      </c>
      <c r="N57" s="44">
        <f t="shared" si="3"/>
        <v>0</v>
      </c>
      <c r="O57" s="44">
        <f t="shared" si="4"/>
        <v>0</v>
      </c>
      <c r="P57" s="45" t="b">
        <f t="shared" si="5"/>
        <v>1</v>
      </c>
      <c r="Q57" s="198" t="str">
        <f t="shared" si="6"/>
        <v>×</v>
      </c>
      <c r="S57" s="425">
        <f t="shared" si="7"/>
        <v>20</v>
      </c>
      <c r="T57" s="425">
        <f t="shared" si="8"/>
        <v>0</v>
      </c>
      <c r="AJ57" s="62">
        <f t="shared" si="9"/>
        <v>20</v>
      </c>
      <c r="AK57" s="62">
        <f t="shared" si="10"/>
        <v>0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0</v>
      </c>
      <c r="H62" s="42">
        <f>G62*P!AK63</f>
        <v>0</v>
      </c>
      <c r="I62" s="42">
        <f>S!E61</f>
        <v>0</v>
      </c>
      <c r="J62" s="42">
        <f>I62*S!D61</f>
        <v>0</v>
      </c>
      <c r="K62" s="42">
        <f t="shared" si="1"/>
        <v>0</v>
      </c>
      <c r="L62" s="42">
        <f t="shared" si="2"/>
        <v>0</v>
      </c>
      <c r="M62" s="43">
        <f>IF(ISERR((J62+H62)/(G62+I62)),P!AK63,(J62+H62)/(G62+I62))</f>
        <v>620</v>
      </c>
      <c r="N62" s="44">
        <f t="shared" si="3"/>
        <v>0</v>
      </c>
      <c r="O62" s="44">
        <f t="shared" si="4"/>
        <v>0</v>
      </c>
      <c r="P62" s="45" t="b">
        <f t="shared" si="5"/>
        <v>1</v>
      </c>
      <c r="Q62" s="198" t="str">
        <f t="shared" si="6"/>
        <v>×</v>
      </c>
      <c r="S62" s="425">
        <f t="shared" si="7"/>
        <v>620</v>
      </c>
      <c r="T62" s="425">
        <f t="shared" si="8"/>
        <v>0</v>
      </c>
      <c r="AJ62" s="62">
        <f t="shared" si="9"/>
        <v>620</v>
      </c>
      <c r="AK62" s="62">
        <f t="shared" si="10"/>
        <v>0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0</v>
      </c>
      <c r="H63" s="42">
        <f>G63*P!AK64</f>
        <v>0</v>
      </c>
      <c r="I63" s="42">
        <f>S!E62</f>
        <v>0</v>
      </c>
      <c r="J63" s="42">
        <f>I63*S!D62</f>
        <v>0</v>
      </c>
      <c r="K63" s="42">
        <f t="shared" si="1"/>
        <v>0</v>
      </c>
      <c r="L63" s="42">
        <f t="shared" si="2"/>
        <v>0</v>
      </c>
      <c r="M63" s="43">
        <f>IF(ISERR((J63+H63)/(G63+I63)),P!AK64,(J63+H63)/(G63+I63))</f>
        <v>760.19952339750284</v>
      </c>
      <c r="N63" s="44">
        <f t="shared" si="3"/>
        <v>0</v>
      </c>
      <c r="O63" s="44">
        <f t="shared" si="4"/>
        <v>0</v>
      </c>
      <c r="P63" s="45" t="b">
        <f t="shared" si="5"/>
        <v>1</v>
      </c>
      <c r="Q63" s="198" t="str">
        <f t="shared" si="6"/>
        <v>×</v>
      </c>
      <c r="S63" s="425">
        <f t="shared" si="7"/>
        <v>760.19952339750284</v>
      </c>
      <c r="T63" s="425">
        <f t="shared" si="8"/>
        <v>0</v>
      </c>
      <c r="AJ63" s="62">
        <f t="shared" si="9"/>
        <v>760.19952339750284</v>
      </c>
      <c r="AK63" s="62">
        <f t="shared" si="10"/>
        <v>0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</v>
      </c>
      <c r="H64" s="42">
        <f>G64*P!AK65</f>
        <v>0</v>
      </c>
      <c r="I64" s="42">
        <f>S!E63</f>
        <v>0</v>
      </c>
      <c r="J64" s="42">
        <f>I64*S!D63</f>
        <v>0</v>
      </c>
      <c r="K64" s="42">
        <f t="shared" si="1"/>
        <v>0</v>
      </c>
      <c r="L64" s="42">
        <f t="shared" si="2"/>
        <v>0</v>
      </c>
      <c r="M64" s="43">
        <f>IF(ISERR((J64+H64)/(G64+I64)),P!AK65,(J64+H64)/(G64+I64))</f>
        <v>400</v>
      </c>
      <c r="N64" s="44">
        <f t="shared" si="3"/>
        <v>0</v>
      </c>
      <c r="O64" s="44">
        <f t="shared" si="4"/>
        <v>0</v>
      </c>
      <c r="P64" s="45" t="b">
        <f t="shared" si="5"/>
        <v>1</v>
      </c>
      <c r="Q64" s="198" t="str">
        <f t="shared" si="6"/>
        <v>×</v>
      </c>
      <c r="S64" s="425">
        <f t="shared" si="7"/>
        <v>400</v>
      </c>
      <c r="T64" s="425">
        <f t="shared" si="8"/>
        <v>0</v>
      </c>
      <c r="AJ64" s="62">
        <f t="shared" si="9"/>
        <v>400</v>
      </c>
      <c r="AK64" s="62">
        <f t="shared" si="10"/>
        <v>0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</v>
      </c>
      <c r="H66" s="42">
        <f>G66*P!AK67</f>
        <v>0</v>
      </c>
      <c r="I66" s="42">
        <f>S!E65</f>
        <v>0.13000000000000012</v>
      </c>
      <c r="J66" s="42">
        <f>I66*S!D65</f>
        <v>112.47811217812685</v>
      </c>
      <c r="K66" s="42">
        <f t="shared" si="1"/>
        <v>0.13000000000000012</v>
      </c>
      <c r="L66" s="42">
        <f t="shared" si="2"/>
        <v>112.47811217812685</v>
      </c>
      <c r="M66" s="43">
        <f>IF(ISERR((J66+H66)/(G66+I66)),P!AK67,(J66+H66)/(G66+I66))</f>
        <v>865.21624752405194</v>
      </c>
      <c r="N66" s="44">
        <f t="shared" si="3"/>
        <v>112.47811217812685</v>
      </c>
      <c r="O66" s="44">
        <f t="shared" si="4"/>
        <v>112.47811217812685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865.21624752405194</v>
      </c>
      <c r="T66" s="425">
        <f t="shared" si="8"/>
        <v>0.13000000000000012</v>
      </c>
      <c r="AJ66" s="62">
        <f t="shared" si="9"/>
        <v>865.21624752405194</v>
      </c>
      <c r="AK66" s="62">
        <f t="shared" si="10"/>
        <v>0.13000000000000012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</v>
      </c>
      <c r="H67" s="42">
        <f>G67*P!AK68</f>
        <v>0</v>
      </c>
      <c r="I67" s="42">
        <f>S!E66</f>
        <v>0</v>
      </c>
      <c r="J67" s="42">
        <f>I67*S!D66</f>
        <v>0</v>
      </c>
      <c r="K67" s="42">
        <f t="shared" si="1"/>
        <v>0</v>
      </c>
      <c r="L67" s="42">
        <f t="shared" si="2"/>
        <v>0</v>
      </c>
      <c r="M67" s="43">
        <f>IF(ISERR((J67+H67)/(G67+I67)),P!AK68,(J67+H67)/(G67+I67))</f>
        <v>18</v>
      </c>
      <c r="N67" s="44">
        <f t="shared" si="3"/>
        <v>0</v>
      </c>
      <c r="O67" s="44">
        <f t="shared" si="4"/>
        <v>0</v>
      </c>
      <c r="P67" s="45" t="b">
        <f t="shared" si="5"/>
        <v>1</v>
      </c>
      <c r="Q67" s="198" t="str">
        <f t="shared" si="6"/>
        <v>×</v>
      </c>
      <c r="S67" s="425">
        <f t="shared" si="7"/>
        <v>18</v>
      </c>
      <c r="T67" s="425">
        <f t="shared" si="8"/>
        <v>0</v>
      </c>
      <c r="AJ67" s="62">
        <f t="shared" si="9"/>
        <v>18</v>
      </c>
      <c r="AK67" s="62">
        <f t="shared" si="10"/>
        <v>0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</v>
      </c>
      <c r="H69" s="42">
        <f>G69*P!AK70</f>
        <v>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3.5714285709999571E-2</v>
      </c>
      <c r="L69" s="42">
        <f t="shared" ref="L69:L132" si="13">K69*M69</f>
        <v>200.61292329494043</v>
      </c>
      <c r="M69" s="43">
        <f>IF(ISERR((J69+H69)/(G69+I69)),P!AK70,(J69+H69)/(G69+I69))</f>
        <v>5617.1618529324587</v>
      </c>
      <c r="N69" s="44">
        <f t="shared" ref="N69:N132" si="14">J69+H69</f>
        <v>200.61292329494043</v>
      </c>
      <c r="O69" s="44">
        <f t="shared" ref="O69:O132" si="15">L69+F69</f>
        <v>200.61292329494043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5617.1618529324587</v>
      </c>
      <c r="T69" s="425">
        <f t="shared" ref="T69:T132" si="19">K69</f>
        <v>3.5714285709999571E-2</v>
      </c>
      <c r="AJ69" s="62">
        <f t="shared" ref="AJ69:AJ132" si="20">M69</f>
        <v>5617.1618529324587</v>
      </c>
      <c r="AK69" s="62">
        <f t="shared" ref="AK69:AK132" si="21">K69</f>
        <v>3.5714285709999571E-2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</v>
      </c>
      <c r="H70" s="42">
        <f>G70*P!AK71</f>
        <v>0</v>
      </c>
      <c r="I70" s="42">
        <f>S!E69</f>
        <v>0.3199999999999994</v>
      </c>
      <c r="J70" s="42">
        <f>I70*S!D69</f>
        <v>185.13740759678817</v>
      </c>
      <c r="K70" s="42">
        <f t="shared" si="12"/>
        <v>0.3199999999999994</v>
      </c>
      <c r="L70" s="42">
        <f t="shared" si="13"/>
        <v>185.13740759678817</v>
      </c>
      <c r="M70" s="43">
        <f>IF(ISERR((J70+H70)/(G70+I70)),P!AK71,(J70+H70)/(G70+I70))</f>
        <v>578.55439873996409</v>
      </c>
      <c r="N70" s="44">
        <f t="shared" si="14"/>
        <v>185.13740759678817</v>
      </c>
      <c r="O70" s="44">
        <f t="shared" si="15"/>
        <v>185.13740759678817</v>
      </c>
      <c r="P70" s="45" t="b">
        <f t="shared" si="16"/>
        <v>1</v>
      </c>
      <c r="Q70" s="198" t="str">
        <f t="shared" si="17"/>
        <v>OK</v>
      </c>
      <c r="S70" s="425">
        <f t="shared" si="18"/>
        <v>578.55439873996409</v>
      </c>
      <c r="T70" s="425">
        <f t="shared" si="19"/>
        <v>0.3199999999999994</v>
      </c>
      <c r="AJ70" s="62">
        <f t="shared" si="20"/>
        <v>578.55439873996409</v>
      </c>
      <c r="AK70" s="62">
        <f t="shared" si="21"/>
        <v>0.3199999999999994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</v>
      </c>
      <c r="H71" s="42">
        <f>G71*P!AK72</f>
        <v>0</v>
      </c>
      <c r="I71" s="42">
        <f>S!E70</f>
        <v>5.4999999999999966E-2</v>
      </c>
      <c r="J71" s="42">
        <f>I71*S!D70</f>
        <v>98.989994105511286</v>
      </c>
      <c r="K71" s="42">
        <f t="shared" si="12"/>
        <v>5.4999999999999966E-2</v>
      </c>
      <c r="L71" s="42">
        <f t="shared" si="13"/>
        <v>98.989994105511286</v>
      </c>
      <c r="M71" s="43">
        <f>IF(ISERR((J71+H71)/(G71+I71)),P!AK72,(J71+H71)/(G71+I71))</f>
        <v>1799.8180746456608</v>
      </c>
      <c r="N71" s="44">
        <f t="shared" si="14"/>
        <v>98.989994105511286</v>
      </c>
      <c r="O71" s="44">
        <f t="shared" si="15"/>
        <v>98.989994105511286</v>
      </c>
      <c r="P71" s="45" t="b">
        <f t="shared" si="16"/>
        <v>1</v>
      </c>
      <c r="Q71" s="198" t="str">
        <f t="shared" si="17"/>
        <v>OK</v>
      </c>
      <c r="S71" s="425">
        <f t="shared" si="18"/>
        <v>1799.8180746456608</v>
      </c>
      <c r="T71" s="425">
        <f t="shared" si="19"/>
        <v>5.4999999999999966E-2</v>
      </c>
      <c r="AJ71" s="62">
        <f t="shared" si="20"/>
        <v>1799.8180746456608</v>
      </c>
      <c r="AK71" s="62">
        <f t="shared" si="21"/>
        <v>5.4999999999999966E-2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0</v>
      </c>
      <c r="H72" s="42">
        <f>G72*P!AK73</f>
        <v>0</v>
      </c>
      <c r="I72" s="42">
        <f>S!E71</f>
        <v>3</v>
      </c>
      <c r="J72" s="42">
        <f>I72*S!D71</f>
        <v>24</v>
      </c>
      <c r="K72" s="42">
        <f t="shared" si="12"/>
        <v>3</v>
      </c>
      <c r="L72" s="42">
        <f t="shared" si="13"/>
        <v>24</v>
      </c>
      <c r="M72" s="43">
        <f>IF(ISERR((J72+H72)/(G72+I72)),P!AK73,(J72+H72)/(G72+I72))</f>
        <v>8</v>
      </c>
      <c r="N72" s="44">
        <f t="shared" si="14"/>
        <v>24</v>
      </c>
      <c r="O72" s="44">
        <f t="shared" si="15"/>
        <v>24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3</v>
      </c>
      <c r="AJ72" s="62">
        <f t="shared" si="20"/>
        <v>8</v>
      </c>
      <c r="AK72" s="62">
        <f t="shared" si="21"/>
        <v>3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</v>
      </c>
      <c r="H78" s="42">
        <f>G78*P!AK79</f>
        <v>0</v>
      </c>
      <c r="I78" s="42">
        <f>S!E77</f>
        <v>1.0000000000000037E-2</v>
      </c>
      <c r="J78" s="42">
        <f>I78*S!D77</f>
        <v>36.945569780597019</v>
      </c>
      <c r="K78" s="42">
        <f t="shared" si="12"/>
        <v>1.0000000000000037E-2</v>
      </c>
      <c r="L78" s="42">
        <f t="shared" si="13"/>
        <v>36.945569780597019</v>
      </c>
      <c r="M78" s="43">
        <f>IF(ISERR((J78+H78)/(G78+I78)),P!AK79,(J78+H78)/(G78+I78))</f>
        <v>3694.5569780596884</v>
      </c>
      <c r="N78" s="44">
        <f t="shared" si="14"/>
        <v>36.945569780597019</v>
      </c>
      <c r="O78" s="44">
        <f t="shared" si="15"/>
        <v>36.945569780597019</v>
      </c>
      <c r="P78" s="45" t="b">
        <f t="shared" si="16"/>
        <v>1</v>
      </c>
      <c r="Q78" s="198" t="str">
        <f t="shared" si="17"/>
        <v>OK</v>
      </c>
      <c r="S78" s="425">
        <f t="shared" si="18"/>
        <v>3694.5569780596884</v>
      </c>
      <c r="T78" s="425">
        <f t="shared" si="19"/>
        <v>1.0000000000000037E-2</v>
      </c>
      <c r="AJ78" s="62">
        <f t="shared" si="20"/>
        <v>3694.5569780596884</v>
      </c>
      <c r="AK78" s="62">
        <f t="shared" si="21"/>
        <v>1.0000000000000037E-2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</v>
      </c>
      <c r="H79" s="42">
        <f>G79*P!AK80</f>
        <v>0</v>
      </c>
      <c r="I79" s="42">
        <f>S!E78</f>
        <v>5.0000000000000044E-2</v>
      </c>
      <c r="J79" s="42">
        <f>I79*S!D78</f>
        <v>26.000000000000021</v>
      </c>
      <c r="K79" s="42">
        <f t="shared" si="12"/>
        <v>5.0000000000000044E-2</v>
      </c>
      <c r="L79" s="42">
        <f t="shared" si="13"/>
        <v>26.000000000000021</v>
      </c>
      <c r="M79" s="43">
        <f>IF(ISERR((J79+H79)/(G79+I79)),P!AK80,(J79+H79)/(G79+I79))</f>
        <v>520</v>
      </c>
      <c r="N79" s="44">
        <f t="shared" si="14"/>
        <v>26.000000000000021</v>
      </c>
      <c r="O79" s="44">
        <f t="shared" si="15"/>
        <v>26.000000000000021</v>
      </c>
      <c r="P79" s="45" t="b">
        <f t="shared" si="16"/>
        <v>1</v>
      </c>
      <c r="Q79" s="198" t="str">
        <f t="shared" si="17"/>
        <v>OK</v>
      </c>
      <c r="S79" s="425">
        <f t="shared" si="18"/>
        <v>520</v>
      </c>
      <c r="T79" s="425">
        <f t="shared" si="19"/>
        <v>5.0000000000000044E-2</v>
      </c>
      <c r="AJ79" s="62">
        <f t="shared" si="20"/>
        <v>520</v>
      </c>
      <c r="AK79" s="62">
        <f t="shared" si="21"/>
        <v>5.0000000000000044E-2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0</v>
      </c>
      <c r="H88" s="42">
        <f>G88*P!AK89</f>
        <v>0</v>
      </c>
      <c r="I88" s="42">
        <f>S!E87</f>
        <v>16</v>
      </c>
      <c r="J88" s="42">
        <f>I88*S!D87</f>
        <v>1071.9999999877061</v>
      </c>
      <c r="K88" s="42">
        <f t="shared" si="12"/>
        <v>16</v>
      </c>
      <c r="L88" s="42">
        <f t="shared" si="13"/>
        <v>1071.9999999877061</v>
      </c>
      <c r="M88" s="43">
        <f>IF(ISERR((J88+H88)/(G88+I88)),P!AK89,(J88+H88)/(G88+I88))</f>
        <v>66.999999999231633</v>
      </c>
      <c r="N88" s="44">
        <f t="shared" si="14"/>
        <v>1071.9999999877061</v>
      </c>
      <c r="O88" s="44">
        <f t="shared" si="15"/>
        <v>1071.9999999877061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66.999999999231633</v>
      </c>
      <c r="T88" s="425">
        <f t="shared" si="19"/>
        <v>16</v>
      </c>
      <c r="AJ88" s="62">
        <f t="shared" si="20"/>
        <v>66.999999999231633</v>
      </c>
      <c r="AK88" s="62">
        <f t="shared" si="21"/>
        <v>16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0</v>
      </c>
      <c r="H89" s="42">
        <f>G89*P!AK90</f>
        <v>0</v>
      </c>
      <c r="I89" s="42">
        <f>S!E88</f>
        <v>17.149999999999999</v>
      </c>
      <c r="J89" s="42">
        <f>I89*S!D88</f>
        <v>1964.7911117642577</v>
      </c>
      <c r="K89" s="42">
        <f t="shared" si="12"/>
        <v>17.149999999999999</v>
      </c>
      <c r="L89" s="42">
        <f t="shared" si="13"/>
        <v>1964.7911117642577</v>
      </c>
      <c r="M89" s="43">
        <f>IF(ISERR((J89+H89)/(G89+I89)),P!AK90,(J89+H89)/(G89+I89))</f>
        <v>114.56507940316372</v>
      </c>
      <c r="N89" s="44">
        <f t="shared" si="14"/>
        <v>1964.7911117642577</v>
      </c>
      <c r="O89" s="44">
        <f t="shared" si="15"/>
        <v>1964.7911117642577</v>
      </c>
      <c r="P89" s="45" t="b">
        <f t="shared" si="16"/>
        <v>1</v>
      </c>
      <c r="Q89" s="198" t="str">
        <f t="shared" si="17"/>
        <v>OK</v>
      </c>
      <c r="S89" s="425">
        <f t="shared" si="18"/>
        <v>114.56507940316372</v>
      </c>
      <c r="T89" s="425">
        <f t="shared" si="19"/>
        <v>17.149999999999999</v>
      </c>
      <c r="AJ89" s="62">
        <f t="shared" si="20"/>
        <v>114.56507940316372</v>
      </c>
      <c r="AK89" s="62">
        <f t="shared" si="21"/>
        <v>17.149999999999999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0</v>
      </c>
      <c r="H90" s="42">
        <f>G90*P!AK91</f>
        <v>0</v>
      </c>
      <c r="I90" s="42">
        <f>S!E89</f>
        <v>36</v>
      </c>
      <c r="J90" s="42">
        <f>I90*S!D89</f>
        <v>343.00206813295722</v>
      </c>
      <c r="K90" s="42">
        <f t="shared" si="12"/>
        <v>36</v>
      </c>
      <c r="L90" s="42">
        <f t="shared" si="13"/>
        <v>343.00206813295722</v>
      </c>
      <c r="M90" s="43">
        <f>IF(ISERR((J90+H90)/(G90+I90)),P!AK91,(J90+H90)/(G90+I90))</f>
        <v>9.5278352259154779</v>
      </c>
      <c r="N90" s="44">
        <f t="shared" si="14"/>
        <v>343.00206813295722</v>
      </c>
      <c r="O90" s="44">
        <f t="shared" si="15"/>
        <v>343.00206813295722</v>
      </c>
      <c r="P90" s="45" t="b">
        <f t="shared" si="16"/>
        <v>1</v>
      </c>
      <c r="Q90" s="198" t="str">
        <f t="shared" si="17"/>
        <v>OK</v>
      </c>
      <c r="S90" s="425">
        <f t="shared" si="18"/>
        <v>9.5278352259154779</v>
      </c>
      <c r="T90" s="425">
        <f t="shared" si="19"/>
        <v>36</v>
      </c>
      <c r="AJ90" s="62">
        <f t="shared" si="20"/>
        <v>9.5278352259154779</v>
      </c>
      <c r="AK90" s="62">
        <f t="shared" si="21"/>
        <v>36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</v>
      </c>
      <c r="J95" s="42">
        <f>I95*S!D94</f>
        <v>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0</v>
      </c>
      <c r="O95" s="44">
        <f t="shared" si="15"/>
        <v>0</v>
      </c>
      <c r="P95" s="45" t="b">
        <f t="shared" si="16"/>
        <v>1</v>
      </c>
      <c r="Q95" s="198" t="str">
        <f t="shared" si="17"/>
        <v>×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0</v>
      </c>
      <c r="H96" s="42">
        <f>G96*P!AK97</f>
        <v>0</v>
      </c>
      <c r="I96" s="42">
        <f>S!E95</f>
        <v>5</v>
      </c>
      <c r="J96" s="42">
        <f>I96*S!D95</f>
        <v>469.76744186046511</v>
      </c>
      <c r="K96" s="42">
        <f t="shared" si="12"/>
        <v>5</v>
      </c>
      <c r="L96" s="42">
        <f t="shared" si="13"/>
        <v>469.76744186046511</v>
      </c>
      <c r="M96" s="43">
        <f>IF(ISERR((J96+H96)/(G96+I96)),P!AK97,(J96+H96)/(G96+I96))</f>
        <v>93.95348837209302</v>
      </c>
      <c r="N96" s="44">
        <f t="shared" si="14"/>
        <v>469.76744186046511</v>
      </c>
      <c r="O96" s="44">
        <f t="shared" si="15"/>
        <v>469.76744186046511</v>
      </c>
      <c r="P96" s="45" t="b">
        <f t="shared" si="16"/>
        <v>1</v>
      </c>
      <c r="Q96" s="198" t="str">
        <f t="shared" si="17"/>
        <v>OK</v>
      </c>
      <c r="S96" s="425">
        <f t="shared" si="18"/>
        <v>93.95348837209302</v>
      </c>
      <c r="T96" s="425">
        <f t="shared" si="19"/>
        <v>5</v>
      </c>
      <c r="AJ96" s="62">
        <f t="shared" si="20"/>
        <v>93.95348837209302</v>
      </c>
      <c r="AK96" s="62">
        <f t="shared" si="21"/>
        <v>5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210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210</v>
      </c>
      <c r="T99" s="425">
        <f t="shared" si="19"/>
        <v>0</v>
      </c>
      <c r="AJ99" s="62">
        <f t="shared" si="20"/>
        <v>210</v>
      </c>
      <c r="AK99" s="62">
        <f t="shared" si="21"/>
        <v>0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175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175</v>
      </c>
      <c r="T101" s="425">
        <f t="shared" si="19"/>
        <v>0</v>
      </c>
      <c r="AJ101" s="62">
        <f t="shared" si="20"/>
        <v>175</v>
      </c>
      <c r="AK101" s="62">
        <f t="shared" si="21"/>
        <v>0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</v>
      </c>
      <c r="H113" s="42">
        <f>G113*P!AK114</f>
        <v>0</v>
      </c>
      <c r="I113" s="42">
        <f>S!E112</f>
        <v>0</v>
      </c>
      <c r="J113" s="42">
        <f>I113*S!D112</f>
        <v>0</v>
      </c>
      <c r="K113" s="42">
        <f t="shared" si="12"/>
        <v>0</v>
      </c>
      <c r="L113" s="42">
        <f t="shared" si="13"/>
        <v>0</v>
      </c>
      <c r="M113" s="43">
        <f>IF(ISERR((J113+H113)/(G113+I113)),P!AK114,(J113+H113)/(G113+I113))</f>
        <v>1738.1818181818182</v>
      </c>
      <c r="N113" s="44">
        <f t="shared" si="14"/>
        <v>0</v>
      </c>
      <c r="O113" s="44">
        <f t="shared" si="15"/>
        <v>0</v>
      </c>
      <c r="P113" s="45" t="b">
        <f t="shared" si="16"/>
        <v>1</v>
      </c>
      <c r="Q113" s="198" t="str">
        <f t="shared" si="17"/>
        <v>×</v>
      </c>
      <c r="S113" s="425">
        <f t="shared" si="18"/>
        <v>1738.1818181818182</v>
      </c>
      <c r="T113" s="425">
        <f t="shared" si="19"/>
        <v>0</v>
      </c>
      <c r="AJ113" s="62">
        <f t="shared" si="20"/>
        <v>1738.1818181818182</v>
      </c>
      <c r="AK113" s="62">
        <f t="shared" si="21"/>
        <v>0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1056.2445196211097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1056.2445196211097</v>
      </c>
      <c r="T124" s="425">
        <f t="shared" si="19"/>
        <v>0</v>
      </c>
      <c r="AJ124" s="62">
        <f t="shared" si="20"/>
        <v>1056.2445196211097</v>
      </c>
      <c r="AK124" s="62">
        <f t="shared" si="21"/>
        <v>0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0</v>
      </c>
      <c r="F125" s="42">
        <f t="shared" si="11"/>
        <v>0</v>
      </c>
      <c r="G125" s="42">
        <f>P!AJ126</f>
        <v>0</v>
      </c>
      <c r="H125" s="42">
        <f>G125*P!AK126</f>
        <v>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0</v>
      </c>
      <c r="O125" s="44">
        <f t="shared" si="15"/>
        <v>0</v>
      </c>
      <c r="P125" s="45" t="b">
        <f t="shared" si="16"/>
        <v>1</v>
      </c>
      <c r="Q125" s="198" t="str">
        <f t="shared" si="17"/>
        <v>×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340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340</v>
      </c>
      <c r="T126" s="425">
        <f t="shared" si="19"/>
        <v>0</v>
      </c>
      <c r="AJ126" s="62">
        <f t="shared" si="20"/>
        <v>340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0</v>
      </c>
      <c r="F127" s="42">
        <f t="shared" si="11"/>
        <v>0</v>
      </c>
      <c r="G127" s="42">
        <f>P!AJ128</f>
        <v>0</v>
      </c>
      <c r="H127" s="42">
        <f>G127*P!AK128</f>
        <v>0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129.02304609218436</v>
      </c>
      <c r="N127" s="44">
        <f t="shared" si="14"/>
        <v>0</v>
      </c>
      <c r="O127" s="44">
        <f t="shared" si="15"/>
        <v>0</v>
      </c>
      <c r="P127" s="45" t="b">
        <f t="shared" si="16"/>
        <v>1</v>
      </c>
      <c r="Q127" s="198" t="str">
        <f t="shared" si="17"/>
        <v>×</v>
      </c>
      <c r="S127" s="425">
        <f t="shared" si="18"/>
        <v>129.02304609218436</v>
      </c>
      <c r="T127" s="425">
        <f t="shared" si="19"/>
        <v>0</v>
      </c>
      <c r="AJ127" s="62">
        <f t="shared" si="20"/>
        <v>129.02304609218436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0</v>
      </c>
      <c r="F128" s="42">
        <f t="shared" si="11"/>
        <v>0</v>
      </c>
      <c r="G128" s="42">
        <f>P!AJ129</f>
        <v>0</v>
      </c>
      <c r="H128" s="42">
        <f>G128*P!AK129</f>
        <v>0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361.18487358135053</v>
      </c>
      <c r="N128" s="44">
        <f t="shared" si="14"/>
        <v>0</v>
      </c>
      <c r="O128" s="44">
        <f t="shared" si="15"/>
        <v>0</v>
      </c>
      <c r="P128" s="45" t="b">
        <f t="shared" si="16"/>
        <v>1</v>
      </c>
      <c r="Q128" s="198" t="str">
        <f t="shared" si="17"/>
        <v>×</v>
      </c>
      <c r="S128" s="425">
        <f t="shared" si="18"/>
        <v>361.18487358135053</v>
      </c>
      <c r="T128" s="425">
        <f t="shared" si="19"/>
        <v>0</v>
      </c>
      <c r="AJ128" s="62">
        <f t="shared" si="20"/>
        <v>361.18487358135053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0</v>
      </c>
      <c r="F131" s="42">
        <f t="shared" si="11"/>
        <v>0</v>
      </c>
      <c r="G131" s="42">
        <f>P!AJ132</f>
        <v>0</v>
      </c>
      <c r="H131" s="42">
        <f>G131*P!AK132</f>
        <v>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93.32409972299169</v>
      </c>
      <c r="N131" s="44">
        <f t="shared" si="14"/>
        <v>0</v>
      </c>
      <c r="O131" s="44">
        <f t="shared" si="15"/>
        <v>0</v>
      </c>
      <c r="P131" s="45" t="b">
        <f t="shared" si="16"/>
        <v>1</v>
      </c>
      <c r="Q131" s="198" t="str">
        <f t="shared" si="17"/>
        <v>×</v>
      </c>
      <c r="S131" s="425">
        <f t="shared" si="18"/>
        <v>93.32409972299169</v>
      </c>
      <c r="T131" s="425">
        <f t="shared" si="19"/>
        <v>0</v>
      </c>
      <c r="AJ131" s="62">
        <f t="shared" si="20"/>
        <v>93.32409972299169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678.26086956521749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678.26086956521749</v>
      </c>
      <c r="T137" s="425">
        <f t="shared" si="30"/>
        <v>0</v>
      </c>
      <c r="AJ137" s="62">
        <f t="shared" si="31"/>
        <v>678.26086956521749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0</v>
      </c>
      <c r="H144" s="42">
        <f>G144*P!AK145</f>
        <v>0</v>
      </c>
      <c r="I144" s="42">
        <f>S!E143</f>
        <v>5</v>
      </c>
      <c r="J144" s="42">
        <f>I144*S!D143</f>
        <v>5500</v>
      </c>
      <c r="K144" s="42">
        <f t="shared" si="23"/>
        <v>5</v>
      </c>
      <c r="L144" s="42">
        <f t="shared" si="24"/>
        <v>5500</v>
      </c>
      <c r="M144" s="43">
        <f>IF(ISERR((J144+H144)/(G144+I144)),P!AK145,(J144+H144)/(G144+I144))</f>
        <v>1100</v>
      </c>
      <c r="N144" s="44">
        <f t="shared" si="25"/>
        <v>5500</v>
      </c>
      <c r="O144" s="44">
        <f t="shared" si="26"/>
        <v>5500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5</v>
      </c>
      <c r="AJ144" s="62">
        <f t="shared" si="31"/>
        <v>1100</v>
      </c>
      <c r="AK144" s="62">
        <f t="shared" si="32"/>
        <v>5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0</v>
      </c>
      <c r="H151" s="42">
        <f>G151*P!AK152</f>
        <v>0</v>
      </c>
      <c r="I151" s="42">
        <f>S!E150</f>
        <v>27.490000000000236</v>
      </c>
      <c r="J151" s="42">
        <f>I151*S!D150</f>
        <v>7089.2916957849229</v>
      </c>
      <c r="K151" s="42">
        <f t="shared" si="23"/>
        <v>27.490000000000236</v>
      </c>
      <c r="L151" s="42">
        <f t="shared" si="24"/>
        <v>7089.2916957849229</v>
      </c>
      <c r="M151" s="43">
        <f>IF(ISERR((J151+H151)/(G151+I151)),P!AK152,(J151+H151)/(G151+I151))</f>
        <v>257.88620210203209</v>
      </c>
      <c r="N151" s="44">
        <f t="shared" si="25"/>
        <v>7089.2916957849229</v>
      </c>
      <c r="O151" s="44">
        <f t="shared" si="26"/>
        <v>7089.2916957849229</v>
      </c>
      <c r="P151" s="45" t="b">
        <f t="shared" si="27"/>
        <v>1</v>
      </c>
      <c r="Q151" s="198" t="str">
        <f t="shared" si="28"/>
        <v>OK</v>
      </c>
      <c r="S151" s="425">
        <f t="shared" si="29"/>
        <v>257.88620210203209</v>
      </c>
      <c r="T151" s="425">
        <f t="shared" si="30"/>
        <v>27.490000000000236</v>
      </c>
      <c r="AJ151" s="62">
        <f t="shared" si="31"/>
        <v>257.88620210203209</v>
      </c>
      <c r="AK151" s="62">
        <f t="shared" si="32"/>
        <v>27.490000000000236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119.175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119.175</v>
      </c>
      <c r="T152" s="425">
        <f t="shared" si="30"/>
        <v>0</v>
      </c>
      <c r="AJ152" s="62">
        <f t="shared" si="31"/>
        <v>119.175</v>
      </c>
      <c r="AK152" s="62">
        <f t="shared" si="32"/>
        <v>0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0</v>
      </c>
      <c r="H153" s="42">
        <f>G153*P!AK154</f>
        <v>0</v>
      </c>
      <c r="I153" s="42">
        <f>S!E152</f>
        <v>2.0000000000000071</v>
      </c>
      <c r="J153" s="42">
        <f>I153*S!D152</f>
        <v>377.4072334429323</v>
      </c>
      <c r="K153" s="42">
        <f t="shared" si="23"/>
        <v>2.0000000000000071</v>
      </c>
      <c r="L153" s="42">
        <f t="shared" si="24"/>
        <v>377.4072334429323</v>
      </c>
      <c r="M153" s="43">
        <f>IF(ISERR((J153+H153)/(G153+I153)),P!AK154,(J153+H153)/(G153+I153))</f>
        <v>188.70361672146547</v>
      </c>
      <c r="N153" s="44">
        <f t="shared" si="25"/>
        <v>377.4072334429323</v>
      </c>
      <c r="O153" s="44">
        <f t="shared" si="26"/>
        <v>377.4072334429323</v>
      </c>
      <c r="P153" s="45" t="b">
        <f t="shared" si="27"/>
        <v>1</v>
      </c>
      <c r="Q153" s="198" t="str">
        <f t="shared" si="28"/>
        <v>OK</v>
      </c>
      <c r="S153" s="425">
        <f t="shared" si="29"/>
        <v>188.70361672146547</v>
      </c>
      <c r="T153" s="425">
        <f t="shared" si="30"/>
        <v>2.0000000000000071</v>
      </c>
      <c r="AJ153" s="62">
        <f t="shared" si="31"/>
        <v>188.70361672146547</v>
      </c>
      <c r="AK153" s="62">
        <f t="shared" si="32"/>
        <v>2.0000000000000071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0</v>
      </c>
      <c r="H154" s="42">
        <f>G154*P!AK155</f>
        <v>0</v>
      </c>
      <c r="I154" s="42">
        <f>S!E153</f>
        <v>4.25</v>
      </c>
      <c r="J154" s="42">
        <f>I154*S!D153</f>
        <v>1552.5998690242307</v>
      </c>
      <c r="K154" s="42">
        <f t="shared" si="23"/>
        <v>4.25</v>
      </c>
      <c r="L154" s="42">
        <f t="shared" si="24"/>
        <v>1552.5998690242307</v>
      </c>
      <c r="M154" s="43">
        <f>IF(ISERR((J154+H154)/(G154+I154)),P!AK155,(J154+H154)/(G154+I154))</f>
        <v>365.31761624099545</v>
      </c>
      <c r="N154" s="44">
        <f t="shared" si="25"/>
        <v>1552.5998690242307</v>
      </c>
      <c r="O154" s="44">
        <f t="shared" si="26"/>
        <v>1552.5998690242307</v>
      </c>
      <c r="P154" s="45" t="b">
        <f t="shared" si="27"/>
        <v>1</v>
      </c>
      <c r="Q154" s="198" t="str">
        <f t="shared" si="28"/>
        <v>OK</v>
      </c>
      <c r="S154" s="425">
        <f t="shared" si="29"/>
        <v>365.31761624099545</v>
      </c>
      <c r="T154" s="425">
        <f t="shared" si="30"/>
        <v>4.25</v>
      </c>
      <c r="AJ154" s="62">
        <f t="shared" si="31"/>
        <v>365.31761624099545</v>
      </c>
      <c r="AK154" s="62">
        <f t="shared" si="32"/>
        <v>4.25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456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456</v>
      </c>
      <c r="T160" s="425">
        <f t="shared" si="30"/>
        <v>0</v>
      </c>
      <c r="AJ160" s="62">
        <f t="shared" si="31"/>
        <v>456</v>
      </c>
      <c r="AK160" s="62">
        <f t="shared" si="32"/>
        <v>0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0</v>
      </c>
      <c r="H162" s="42">
        <f>G162*P!AK163</f>
        <v>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668</v>
      </c>
      <c r="N162" s="44">
        <f t="shared" si="25"/>
        <v>0</v>
      </c>
      <c r="O162" s="44">
        <f t="shared" si="26"/>
        <v>0</v>
      </c>
      <c r="P162" s="45" t="b">
        <f t="shared" si="27"/>
        <v>1</v>
      </c>
      <c r="Q162" s="198" t="str">
        <f t="shared" si="28"/>
        <v>×</v>
      </c>
      <c r="S162" s="425">
        <f t="shared" si="29"/>
        <v>668</v>
      </c>
      <c r="T162" s="425">
        <f t="shared" si="30"/>
        <v>0</v>
      </c>
      <c r="AJ162" s="62">
        <f t="shared" si="31"/>
        <v>668</v>
      </c>
      <c r="AK162" s="62">
        <f t="shared" si="32"/>
        <v>0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0</v>
      </c>
      <c r="J169" s="42">
        <f>I169*S!D168</f>
        <v>0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785</v>
      </c>
      <c r="N169" s="44">
        <f t="shared" si="25"/>
        <v>0</v>
      </c>
      <c r="O169" s="44">
        <f t="shared" si="26"/>
        <v>0</v>
      </c>
      <c r="P169" s="45" t="b">
        <f t="shared" si="27"/>
        <v>1</v>
      </c>
      <c r="Q169" s="198" t="str">
        <f t="shared" si="28"/>
        <v>×</v>
      </c>
      <c r="S169" s="425">
        <f t="shared" si="29"/>
        <v>785</v>
      </c>
      <c r="T169" s="425">
        <f t="shared" si="30"/>
        <v>0</v>
      </c>
      <c r="AJ169" s="62">
        <f t="shared" si="31"/>
        <v>785</v>
      </c>
      <c r="AK169" s="62">
        <f t="shared" si="32"/>
        <v>0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390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390</v>
      </c>
      <c r="T170" s="425">
        <f t="shared" si="30"/>
        <v>0</v>
      </c>
      <c r="AJ170" s="62">
        <f t="shared" si="31"/>
        <v>390</v>
      </c>
      <c r="AK170" s="62">
        <f t="shared" si="32"/>
        <v>0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0</v>
      </c>
      <c r="F178" s="42">
        <f t="shared" si="22"/>
        <v>0</v>
      </c>
      <c r="G178" s="42">
        <f>P!AJ179</f>
        <v>0</v>
      </c>
      <c r="H178" s="42">
        <f>G178*P!AK179</f>
        <v>0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26.04054054054054</v>
      </c>
      <c r="N178" s="44">
        <f t="shared" si="25"/>
        <v>0</v>
      </c>
      <c r="O178" s="44">
        <f t="shared" si="26"/>
        <v>0</v>
      </c>
      <c r="P178" s="45" t="b">
        <f t="shared" si="27"/>
        <v>1</v>
      </c>
      <c r="Q178" s="198" t="str">
        <f t="shared" si="28"/>
        <v>×</v>
      </c>
      <c r="S178" s="425">
        <f t="shared" si="29"/>
        <v>26.04054054054054</v>
      </c>
      <c r="T178" s="425">
        <f t="shared" si="30"/>
        <v>0</v>
      </c>
      <c r="AJ178" s="62">
        <f t="shared" si="31"/>
        <v>26.04054054054054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0</v>
      </c>
      <c r="F179" s="42">
        <f t="shared" si="22"/>
        <v>0</v>
      </c>
      <c r="G179" s="42">
        <f>P!AJ180</f>
        <v>0</v>
      </c>
      <c r="H179" s="42">
        <f>G179*P!AK180</f>
        <v>0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79.484536082474222</v>
      </c>
      <c r="N179" s="44">
        <f t="shared" si="25"/>
        <v>0</v>
      </c>
      <c r="O179" s="44">
        <f t="shared" si="26"/>
        <v>0</v>
      </c>
      <c r="P179" s="45" t="b">
        <f t="shared" si="27"/>
        <v>1</v>
      </c>
      <c r="Q179" s="198" t="str">
        <f t="shared" si="28"/>
        <v>×</v>
      </c>
      <c r="S179" s="425">
        <f t="shared" si="29"/>
        <v>79.484536082474222</v>
      </c>
      <c r="T179" s="425">
        <f t="shared" si="30"/>
        <v>0</v>
      </c>
      <c r="AJ179" s="62">
        <f t="shared" si="31"/>
        <v>79.484536082474222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0</v>
      </c>
      <c r="F180" s="42">
        <f t="shared" si="22"/>
        <v>0</v>
      </c>
      <c r="G180" s="42">
        <f>P!AJ181</f>
        <v>0</v>
      </c>
      <c r="H180" s="42">
        <f>G180*P!AK181</f>
        <v>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189.41176470588235</v>
      </c>
      <c r="N180" s="44">
        <f t="shared" si="25"/>
        <v>0</v>
      </c>
      <c r="O180" s="44">
        <f t="shared" si="26"/>
        <v>0</v>
      </c>
      <c r="P180" s="45" t="b">
        <f t="shared" si="27"/>
        <v>1</v>
      </c>
      <c r="Q180" s="198" t="str">
        <f t="shared" si="28"/>
        <v>×</v>
      </c>
      <c r="S180" s="425">
        <f t="shared" si="29"/>
        <v>189.41176470588235</v>
      </c>
      <c r="T180" s="425">
        <f t="shared" si="30"/>
        <v>0</v>
      </c>
      <c r="AJ180" s="62">
        <f t="shared" si="31"/>
        <v>189.41176470588235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0</v>
      </c>
      <c r="F181" s="42">
        <f t="shared" si="22"/>
        <v>0</v>
      </c>
      <c r="G181" s="42">
        <f>P!AJ182</f>
        <v>0</v>
      </c>
      <c r="H181" s="42">
        <f>G181*P!AK182</f>
        <v>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140.83333333333334</v>
      </c>
      <c r="N181" s="44">
        <f t="shared" si="25"/>
        <v>0</v>
      </c>
      <c r="O181" s="44">
        <f t="shared" si="26"/>
        <v>0</v>
      </c>
      <c r="P181" s="45" t="b">
        <f t="shared" si="27"/>
        <v>1</v>
      </c>
      <c r="Q181" s="198" t="str">
        <f t="shared" si="28"/>
        <v>×</v>
      </c>
      <c r="S181" s="425">
        <f t="shared" si="29"/>
        <v>140.83333333333334</v>
      </c>
      <c r="T181" s="425">
        <f t="shared" si="30"/>
        <v>0</v>
      </c>
      <c r="AJ181" s="62">
        <f t="shared" si="31"/>
        <v>140.83333333333334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0</v>
      </c>
      <c r="F182" s="42">
        <f t="shared" si="22"/>
        <v>0</v>
      </c>
      <c r="G182" s="42">
        <f>P!AJ183</f>
        <v>0</v>
      </c>
      <c r="H182" s="42">
        <f>G182*P!AK183</f>
        <v>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180.43478260869566</v>
      </c>
      <c r="N182" s="44">
        <f t="shared" si="25"/>
        <v>0</v>
      </c>
      <c r="O182" s="44">
        <f t="shared" si="26"/>
        <v>0</v>
      </c>
      <c r="P182" s="45" t="b">
        <f t="shared" si="27"/>
        <v>1</v>
      </c>
      <c r="Q182" s="198" t="str">
        <f t="shared" si="28"/>
        <v>×</v>
      </c>
      <c r="S182" s="425">
        <f t="shared" si="29"/>
        <v>180.43478260869566</v>
      </c>
      <c r="T182" s="425">
        <f t="shared" si="30"/>
        <v>0</v>
      </c>
      <c r="AJ182" s="62">
        <f t="shared" si="31"/>
        <v>180.43478260869566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0</v>
      </c>
      <c r="F183" s="42">
        <f t="shared" si="22"/>
        <v>0</v>
      </c>
      <c r="G183" s="42">
        <f>P!AJ184</f>
        <v>0</v>
      </c>
      <c r="H183" s="42">
        <f>G183*P!AK184</f>
        <v>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6.0465838509316772</v>
      </c>
      <c r="N183" s="44">
        <f t="shared" si="25"/>
        <v>0</v>
      </c>
      <c r="O183" s="44">
        <f t="shared" si="26"/>
        <v>0</v>
      </c>
      <c r="P183" s="45" t="b">
        <f t="shared" si="27"/>
        <v>1</v>
      </c>
      <c r="Q183" s="198" t="str">
        <f t="shared" si="28"/>
        <v>×</v>
      </c>
      <c r="S183" s="425">
        <f t="shared" si="29"/>
        <v>6.0465838509316772</v>
      </c>
      <c r="T183" s="425">
        <f t="shared" si="30"/>
        <v>0</v>
      </c>
      <c r="AJ183" s="62">
        <f t="shared" si="31"/>
        <v>6.0465838509316772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0</v>
      </c>
      <c r="F184" s="42">
        <f t="shared" si="22"/>
        <v>0</v>
      </c>
      <c r="G184" s="42">
        <f>P!AJ185</f>
        <v>0</v>
      </c>
      <c r="H184" s="42">
        <f>G184*P!AK185</f>
        <v>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61.349206349206348</v>
      </c>
      <c r="N184" s="44">
        <f t="shared" si="25"/>
        <v>0</v>
      </c>
      <c r="O184" s="44">
        <f t="shared" si="26"/>
        <v>0</v>
      </c>
      <c r="P184" s="45" t="b">
        <f t="shared" si="27"/>
        <v>1</v>
      </c>
      <c r="Q184" s="198" t="str">
        <f t="shared" si="28"/>
        <v>×</v>
      </c>
      <c r="S184" s="425">
        <f t="shared" si="29"/>
        <v>61.349206349206348</v>
      </c>
      <c r="T184" s="425">
        <f t="shared" si="30"/>
        <v>0</v>
      </c>
      <c r="AJ184" s="62">
        <f t="shared" si="31"/>
        <v>61.349206349206348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0</v>
      </c>
      <c r="F185" s="42">
        <f t="shared" si="22"/>
        <v>0</v>
      </c>
      <c r="G185" s="42">
        <f>P!AJ186</f>
        <v>0</v>
      </c>
      <c r="H185" s="42">
        <f>G185*P!AK186</f>
        <v>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66.603773584905667</v>
      </c>
      <c r="N185" s="44">
        <f t="shared" si="25"/>
        <v>0</v>
      </c>
      <c r="O185" s="44">
        <f t="shared" si="26"/>
        <v>0</v>
      </c>
      <c r="P185" s="45" t="b">
        <f t="shared" si="27"/>
        <v>1</v>
      </c>
      <c r="Q185" s="198" t="str">
        <f t="shared" si="28"/>
        <v>×</v>
      </c>
      <c r="S185" s="425">
        <f t="shared" si="29"/>
        <v>66.603773584905667</v>
      </c>
      <c r="T185" s="425">
        <f t="shared" si="30"/>
        <v>0</v>
      </c>
      <c r="AJ185" s="62">
        <f t="shared" si="31"/>
        <v>66.603773584905667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0</v>
      </c>
      <c r="F186" s="42">
        <f t="shared" si="22"/>
        <v>0</v>
      </c>
      <c r="G186" s="42">
        <f>P!AJ187</f>
        <v>0</v>
      </c>
      <c r="H186" s="42">
        <f>G186*P!AK187</f>
        <v>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83.333333333333329</v>
      </c>
      <c r="N186" s="44">
        <f t="shared" si="25"/>
        <v>0</v>
      </c>
      <c r="O186" s="44">
        <f t="shared" si="26"/>
        <v>0</v>
      </c>
      <c r="P186" s="45" t="b">
        <f t="shared" si="27"/>
        <v>1</v>
      </c>
      <c r="Q186" s="198" t="str">
        <f t="shared" si="28"/>
        <v>×</v>
      </c>
      <c r="S186" s="425">
        <f t="shared" si="29"/>
        <v>83.333333333333329</v>
      </c>
      <c r="T186" s="425">
        <f t="shared" si="30"/>
        <v>0</v>
      </c>
      <c r="AJ186" s="62">
        <f t="shared" si="31"/>
        <v>83.333333333333329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0</v>
      </c>
      <c r="F187" s="42">
        <f t="shared" si="22"/>
        <v>0</v>
      </c>
      <c r="G187" s="42">
        <f>P!AJ188</f>
        <v>0</v>
      </c>
      <c r="H187" s="42">
        <f>G187*P!AK188</f>
        <v>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70</v>
      </c>
      <c r="N187" s="44">
        <f t="shared" si="25"/>
        <v>0</v>
      </c>
      <c r="O187" s="44">
        <f t="shared" si="26"/>
        <v>0</v>
      </c>
      <c r="P187" s="45" t="b">
        <f t="shared" si="27"/>
        <v>1</v>
      </c>
      <c r="Q187" s="198" t="str">
        <f t="shared" si="28"/>
        <v>×</v>
      </c>
      <c r="S187" s="425">
        <f t="shared" si="29"/>
        <v>70</v>
      </c>
      <c r="T187" s="425">
        <f t="shared" si="30"/>
        <v>0</v>
      </c>
      <c r="AJ187" s="62">
        <f t="shared" si="31"/>
        <v>70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0</v>
      </c>
      <c r="F189" s="42">
        <f t="shared" si="22"/>
        <v>0</v>
      </c>
      <c r="G189" s="42">
        <f>P!AJ190</f>
        <v>0</v>
      </c>
      <c r="H189" s="42">
        <f>G189*P!AK190</f>
        <v>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6.4265402843601898</v>
      </c>
      <c r="N189" s="44">
        <f t="shared" si="25"/>
        <v>0</v>
      </c>
      <c r="O189" s="44">
        <f t="shared" si="26"/>
        <v>0</v>
      </c>
      <c r="P189" s="45" t="b">
        <f t="shared" si="27"/>
        <v>1</v>
      </c>
      <c r="Q189" s="198" t="str">
        <f t="shared" si="28"/>
        <v>×</v>
      </c>
      <c r="S189" s="425">
        <f t="shared" si="29"/>
        <v>6.4265402843601898</v>
      </c>
      <c r="T189" s="425">
        <f t="shared" si="30"/>
        <v>0</v>
      </c>
      <c r="AJ189" s="62">
        <f t="shared" si="31"/>
        <v>6.4265402843601898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0</v>
      </c>
      <c r="F194" s="42">
        <f t="shared" si="22"/>
        <v>0</v>
      </c>
      <c r="G194" s="42">
        <f>P!AJ195</f>
        <v>0</v>
      </c>
      <c r="H194" s="42">
        <f>G194*P!AK195</f>
        <v>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41.333333333333336</v>
      </c>
      <c r="N194" s="44">
        <f t="shared" si="25"/>
        <v>0</v>
      </c>
      <c r="O194" s="44">
        <f t="shared" si="26"/>
        <v>0</v>
      </c>
      <c r="P194" s="45" t="b">
        <f t="shared" si="27"/>
        <v>1</v>
      </c>
      <c r="Q194" s="198" t="str">
        <f t="shared" si="28"/>
        <v>×</v>
      </c>
      <c r="S194" s="425">
        <f t="shared" si="29"/>
        <v>41.333333333333336</v>
      </c>
      <c r="T194" s="425">
        <f t="shared" si="30"/>
        <v>0</v>
      </c>
      <c r="AJ194" s="62">
        <f t="shared" si="31"/>
        <v>41.333333333333336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0</v>
      </c>
      <c r="F195" s="42">
        <f t="shared" si="22"/>
        <v>0</v>
      </c>
      <c r="G195" s="42">
        <f>P!AJ196</f>
        <v>0</v>
      </c>
      <c r="H195" s="42">
        <f>G195*P!AK196</f>
        <v>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37.710360618202635</v>
      </c>
      <c r="N195" s="44">
        <f t="shared" si="25"/>
        <v>0</v>
      </c>
      <c r="O195" s="44">
        <f t="shared" si="26"/>
        <v>0</v>
      </c>
      <c r="P195" s="45" t="b">
        <f t="shared" si="27"/>
        <v>1</v>
      </c>
      <c r="Q195" s="198" t="str">
        <f t="shared" si="28"/>
        <v>×</v>
      </c>
      <c r="S195" s="425">
        <f t="shared" si="29"/>
        <v>37.710360618202635</v>
      </c>
      <c r="T195" s="425">
        <f t="shared" si="30"/>
        <v>0</v>
      </c>
      <c r="AJ195" s="62">
        <f t="shared" si="31"/>
        <v>37.710360618202635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0</v>
      </c>
      <c r="F196" s="42">
        <f t="shared" si="22"/>
        <v>0</v>
      </c>
      <c r="G196" s="42">
        <f>P!AJ197</f>
        <v>0</v>
      </c>
      <c r="H196" s="42">
        <f>G196*P!AK197</f>
        <v>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22.175675675675677</v>
      </c>
      <c r="N196" s="44">
        <f t="shared" si="25"/>
        <v>0</v>
      </c>
      <c r="O196" s="44">
        <f t="shared" si="26"/>
        <v>0</v>
      </c>
      <c r="P196" s="45" t="b">
        <f t="shared" si="27"/>
        <v>1</v>
      </c>
      <c r="Q196" s="198" t="str">
        <f t="shared" si="28"/>
        <v>×</v>
      </c>
      <c r="S196" s="425">
        <f t="shared" si="29"/>
        <v>22.175675675675677</v>
      </c>
      <c r="T196" s="425">
        <f t="shared" si="30"/>
        <v>0</v>
      </c>
      <c r="AJ196" s="62">
        <f t="shared" si="31"/>
        <v>22.175675675675677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0</v>
      </c>
      <c r="F198" s="42">
        <f t="shared" si="33"/>
        <v>0</v>
      </c>
      <c r="G198" s="42">
        <f>P!AJ199</f>
        <v>0</v>
      </c>
      <c r="H198" s="42">
        <f>G198*P!AK199</f>
        <v>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116.12903225806451</v>
      </c>
      <c r="N198" s="44">
        <f t="shared" si="35"/>
        <v>0</v>
      </c>
      <c r="O198" s="44">
        <f t="shared" si="36"/>
        <v>0</v>
      </c>
      <c r="P198" s="45" t="b">
        <f t="shared" si="37"/>
        <v>1</v>
      </c>
      <c r="Q198" s="198" t="str">
        <f t="shared" si="38"/>
        <v>×</v>
      </c>
      <c r="S198" s="425">
        <f t="shared" si="39"/>
        <v>116.12903225806451</v>
      </c>
      <c r="T198" s="425">
        <f t="shared" si="40"/>
        <v>0</v>
      </c>
      <c r="AJ198" s="62">
        <f t="shared" si="41"/>
        <v>116.12903225806451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0</v>
      </c>
      <c r="F199" s="42">
        <f t="shared" si="33"/>
        <v>0</v>
      </c>
      <c r="G199" s="42">
        <f>P!AJ200</f>
        <v>0</v>
      </c>
      <c r="H199" s="42">
        <f>G199*P!AK200</f>
        <v>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105.5</v>
      </c>
      <c r="N199" s="44">
        <f t="shared" si="35"/>
        <v>0</v>
      </c>
      <c r="O199" s="44">
        <f t="shared" si="36"/>
        <v>0</v>
      </c>
      <c r="P199" s="45" t="b">
        <f t="shared" si="37"/>
        <v>1</v>
      </c>
      <c r="Q199" s="198" t="str">
        <f t="shared" si="38"/>
        <v>×</v>
      </c>
      <c r="S199" s="425">
        <f t="shared" si="39"/>
        <v>105.5</v>
      </c>
      <c r="T199" s="425">
        <f t="shared" si="40"/>
        <v>0</v>
      </c>
      <c r="AJ199" s="62">
        <f t="shared" si="41"/>
        <v>105.5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0</v>
      </c>
      <c r="F204" s="42">
        <f t="shared" si="33"/>
        <v>0</v>
      </c>
      <c r="G204" s="42">
        <f>P!AJ205</f>
        <v>0</v>
      </c>
      <c r="H204" s="42">
        <f>G204*P!AK205</f>
        <v>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0</v>
      </c>
      <c r="O204" s="44">
        <f t="shared" si="36"/>
        <v>0</v>
      </c>
      <c r="P204" s="45" t="b">
        <f t="shared" si="37"/>
        <v>1</v>
      </c>
      <c r="Q204" s="198" t="str">
        <f t="shared" si="38"/>
        <v>×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0</v>
      </c>
      <c r="F207" s="42">
        <f t="shared" si="33"/>
        <v>0</v>
      </c>
      <c r="G207" s="42">
        <f>P!AJ208</f>
        <v>0</v>
      </c>
      <c r="H207" s="42">
        <f>G207*P!AK208</f>
        <v>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66.326530612244895</v>
      </c>
      <c r="N207" s="44">
        <f t="shared" si="35"/>
        <v>0</v>
      </c>
      <c r="O207" s="44">
        <f t="shared" si="36"/>
        <v>0</v>
      </c>
      <c r="P207" s="45" t="b">
        <f t="shared" si="37"/>
        <v>1</v>
      </c>
      <c r="Q207" s="198" t="str">
        <f t="shared" si="38"/>
        <v>×</v>
      </c>
      <c r="S207" s="425">
        <f t="shared" si="39"/>
        <v>66.326530612244895</v>
      </c>
      <c r="T207" s="425">
        <f t="shared" si="40"/>
        <v>0</v>
      </c>
      <c r="AJ207" s="62">
        <f t="shared" si="41"/>
        <v>66.326530612244895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0</v>
      </c>
      <c r="F208" s="42">
        <f t="shared" si="33"/>
        <v>0</v>
      </c>
      <c r="G208" s="42">
        <f>P!AJ209</f>
        <v>0</v>
      </c>
      <c r="H208" s="42">
        <f>G208*P!AK209</f>
        <v>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63.793103448275865</v>
      </c>
      <c r="N208" s="44">
        <f t="shared" si="35"/>
        <v>0</v>
      </c>
      <c r="O208" s="44">
        <f t="shared" si="36"/>
        <v>0</v>
      </c>
      <c r="P208" s="45" t="b">
        <f t="shared" si="37"/>
        <v>1</v>
      </c>
      <c r="Q208" s="198" t="str">
        <f t="shared" si="38"/>
        <v>×</v>
      </c>
      <c r="S208" s="425">
        <f t="shared" si="39"/>
        <v>63.793103448275865</v>
      </c>
      <c r="T208" s="425">
        <f t="shared" si="40"/>
        <v>0</v>
      </c>
      <c r="AJ208" s="62">
        <f t="shared" si="41"/>
        <v>63.793103448275865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0</v>
      </c>
      <c r="F210" s="42">
        <f t="shared" si="33"/>
        <v>0</v>
      </c>
      <c r="G210" s="42">
        <f>P!AJ211</f>
        <v>0</v>
      </c>
      <c r="H210" s="42">
        <f>G210*P!AK211</f>
        <v>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39.090909090909093</v>
      </c>
      <c r="N210" s="44">
        <f t="shared" si="35"/>
        <v>0</v>
      </c>
      <c r="O210" s="44">
        <f t="shared" si="36"/>
        <v>0</v>
      </c>
      <c r="P210" s="45" t="b">
        <f t="shared" si="37"/>
        <v>1</v>
      </c>
      <c r="Q210" s="198" t="str">
        <f t="shared" si="38"/>
        <v>×</v>
      </c>
      <c r="S210" s="425">
        <f t="shared" si="39"/>
        <v>39.090909090909093</v>
      </c>
      <c r="T210" s="425">
        <f t="shared" si="40"/>
        <v>0</v>
      </c>
      <c r="AJ210" s="62">
        <f t="shared" si="41"/>
        <v>39.090909090909093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50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50</v>
      </c>
      <c r="T212" s="425">
        <f t="shared" si="40"/>
        <v>0</v>
      </c>
      <c r="AJ212" s="62">
        <f t="shared" si="41"/>
        <v>50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0</v>
      </c>
      <c r="H215" s="42">
        <f>G215*P!AK216</f>
        <v>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80</v>
      </c>
      <c r="N215" s="44">
        <f t="shared" si="35"/>
        <v>0</v>
      </c>
      <c r="O215" s="44">
        <f t="shared" si="36"/>
        <v>0</v>
      </c>
      <c r="P215" s="45" t="b">
        <f t="shared" si="37"/>
        <v>1</v>
      </c>
      <c r="Q215" s="198" t="str">
        <f t="shared" si="38"/>
        <v>×</v>
      </c>
      <c r="S215" s="425">
        <f t="shared" si="39"/>
        <v>80</v>
      </c>
      <c r="T215" s="425">
        <f t="shared" si="40"/>
        <v>0</v>
      </c>
      <c r="AJ215" s="62">
        <f t="shared" si="41"/>
        <v>80</v>
      </c>
      <c r="AK215" s="62">
        <f t="shared" si="42"/>
        <v>0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400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400</v>
      </c>
      <c r="T229" s="425">
        <f t="shared" si="40"/>
        <v>0</v>
      </c>
      <c r="AJ229" s="62">
        <f t="shared" si="41"/>
        <v>400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0</v>
      </c>
      <c r="F230" s="42">
        <f t="shared" si="33"/>
        <v>0</v>
      </c>
      <c r="G230" s="42">
        <f>P!AJ231</f>
        <v>0</v>
      </c>
      <c r="H230" s="42">
        <f>G230*P!AK231</f>
        <v>0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683.36842105263156</v>
      </c>
      <c r="N230" s="44">
        <f t="shared" si="35"/>
        <v>0</v>
      </c>
      <c r="O230" s="44">
        <f t="shared" si="36"/>
        <v>0</v>
      </c>
      <c r="P230" s="45" t="b">
        <f t="shared" si="37"/>
        <v>1</v>
      </c>
      <c r="Q230" s="198" t="str">
        <f t="shared" si="38"/>
        <v>×</v>
      </c>
      <c r="S230" s="425">
        <f t="shared" si="39"/>
        <v>683.36842105263156</v>
      </c>
      <c r="T230" s="425">
        <f t="shared" si="40"/>
        <v>0</v>
      </c>
      <c r="AJ230" s="62">
        <f t="shared" si="41"/>
        <v>683.36842105263156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0</v>
      </c>
      <c r="H233" s="42">
        <f>G233*P!AK234</f>
        <v>0</v>
      </c>
      <c r="I233" s="42">
        <f>S!E232</f>
        <v>5</v>
      </c>
      <c r="J233" s="42">
        <f>I233*S!D232</f>
        <v>125.37078155754699</v>
      </c>
      <c r="K233" s="42">
        <f t="shared" si="34"/>
        <v>5</v>
      </c>
      <c r="L233" s="42">
        <f t="shared" si="43"/>
        <v>125.37078155754699</v>
      </c>
      <c r="M233" s="43">
        <f>IF(ISERR((J233+H233)/(G233+I233)),P!AK234,(J233+H233)/(G233+I233))</f>
        <v>25.074156311509398</v>
      </c>
      <c r="N233" s="44">
        <f t="shared" si="35"/>
        <v>125.37078155754699</v>
      </c>
      <c r="O233" s="44">
        <f t="shared" si="36"/>
        <v>125.37078155754699</v>
      </c>
      <c r="P233" s="45" t="b">
        <f t="shared" si="37"/>
        <v>1</v>
      </c>
      <c r="Q233" s="198" t="str">
        <f t="shared" si="38"/>
        <v>OK</v>
      </c>
      <c r="S233" s="425">
        <f t="shared" si="39"/>
        <v>25.074156311509398</v>
      </c>
      <c r="T233" s="425">
        <f t="shared" si="40"/>
        <v>5</v>
      </c>
      <c r="AJ233" s="62">
        <f t="shared" si="41"/>
        <v>25.074156311509398</v>
      </c>
      <c r="AK233" s="62">
        <f t="shared" si="42"/>
        <v>5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0</v>
      </c>
      <c r="F244" s="42">
        <f t="shared" si="33"/>
        <v>0</v>
      </c>
      <c r="G244" s="42">
        <f>P!AJ245</f>
        <v>0</v>
      </c>
      <c r="H244" s="42">
        <f>G244*P!AK245</f>
        <v>0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9.5322415557830098</v>
      </c>
      <c r="N244" s="44">
        <f t="shared" si="35"/>
        <v>0</v>
      </c>
      <c r="O244" s="44">
        <f t="shared" si="36"/>
        <v>0</v>
      </c>
      <c r="P244" s="45" t="b">
        <f t="shared" si="37"/>
        <v>1</v>
      </c>
      <c r="Q244" s="198" t="str">
        <f t="shared" si="38"/>
        <v>×</v>
      </c>
      <c r="S244" s="425">
        <f t="shared" si="39"/>
        <v>9.5322415557830098</v>
      </c>
      <c r="T244" s="425">
        <f t="shared" si="40"/>
        <v>0</v>
      </c>
      <c r="AJ244" s="62">
        <f t="shared" si="41"/>
        <v>9.5322415557830098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8" s="21" t="str">
        <f>P!C249</f>
        <v>টাকা</v>
      </c>
      <c r="E248" s="212">
        <f>S!AN247</f>
        <v>0</v>
      </c>
      <c r="F248" s="212">
        <f t="shared" si="33"/>
        <v>0</v>
      </c>
      <c r="G248" s="212">
        <f>P!AJ249</f>
        <v>0</v>
      </c>
      <c r="H248" s="212">
        <f>G248*P!AK249</f>
        <v>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0</v>
      </c>
      <c r="O248" s="289">
        <f t="shared" si="36"/>
        <v>0</v>
      </c>
      <c r="P248" s="290" t="b">
        <f t="shared" si="37"/>
        <v>1</v>
      </c>
      <c r="Q248" s="214" t="str">
        <f t="shared" si="38"/>
        <v>×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0</v>
      </c>
      <c r="F249" s="42">
        <f t="shared" si="33"/>
        <v>0</v>
      </c>
      <c r="G249" s="42">
        <f>P!AJ250</f>
        <v>0</v>
      </c>
      <c r="H249" s="42">
        <f>G249*P!AK250</f>
        <v>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0</v>
      </c>
      <c r="O249" s="44">
        <f t="shared" si="36"/>
        <v>0</v>
      </c>
      <c r="P249" s="45" t="b">
        <f t="shared" si="37"/>
        <v>1</v>
      </c>
      <c r="Q249" s="198" t="str">
        <f t="shared" si="38"/>
        <v>×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0</v>
      </c>
      <c r="F251" s="42">
        <f t="shared" si="33"/>
        <v>0</v>
      </c>
      <c r="G251" s="42">
        <f>P!AJ252</f>
        <v>0</v>
      </c>
      <c r="H251" s="42">
        <f>G251*P!AK252</f>
        <v>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0</v>
      </c>
      <c r="O251" s="44">
        <f t="shared" si="36"/>
        <v>0</v>
      </c>
      <c r="P251" s="45" t="b">
        <f t="shared" si="37"/>
        <v>1</v>
      </c>
      <c r="Q251" s="198" t="str">
        <f t="shared" si="38"/>
        <v>×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0</v>
      </c>
      <c r="F252" s="42">
        <f t="shared" si="33"/>
        <v>0</v>
      </c>
      <c r="G252" s="42">
        <f>P!AJ253</f>
        <v>0</v>
      </c>
      <c r="H252" s="42">
        <f>G252*P!AK253</f>
        <v>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0</v>
      </c>
      <c r="O252" s="44">
        <f t="shared" si="36"/>
        <v>0</v>
      </c>
      <c r="P252" s="45" t="b">
        <f t="shared" si="37"/>
        <v>1</v>
      </c>
      <c r="Q252" s="198" t="str">
        <f t="shared" si="38"/>
        <v>×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0</v>
      </c>
      <c r="G254" s="139"/>
      <c r="H254" s="138">
        <f>SUM(H4:H253)</f>
        <v>0</v>
      </c>
      <c r="I254" s="139"/>
      <c r="J254" s="138">
        <f>SUM(J4:J253)</f>
        <v>170580.29018200486</v>
      </c>
      <c r="K254" s="140"/>
      <c r="L254" s="138">
        <f>SUM(L4:L253)</f>
        <v>170580.29018200486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5"/>
      <c r="D283" s="445"/>
      <c r="E283" s="445"/>
      <c r="F283" s="445"/>
    </row>
    <row r="284" spans="3:6" ht="20.25" customHeight="1">
      <c r="C284" s="52"/>
      <c r="D284" s="53"/>
      <c r="E284" s="442"/>
      <c r="F284" s="442"/>
    </row>
    <row r="285" spans="3:6" ht="20.25" customHeight="1">
      <c r="C285" s="54"/>
      <c r="D285" s="53"/>
      <c r="E285" s="442"/>
      <c r="F285" s="442"/>
    </row>
    <row r="286" spans="3:6" ht="20.25" customHeight="1">
      <c r="C286" s="54"/>
      <c r="D286" s="53"/>
      <c r="E286" s="442"/>
      <c r="F286" s="442"/>
    </row>
    <row r="287" spans="3:6" ht="20.25" customHeight="1">
      <c r="C287" s="54"/>
      <c r="D287" s="53"/>
      <c r="E287" s="442"/>
      <c r="F287" s="442"/>
    </row>
    <row r="288" spans="3:6" ht="20.25" customHeight="1">
      <c r="C288" s="54"/>
      <c r="D288" s="53"/>
      <c r="E288" s="442"/>
      <c r="F288" s="442"/>
    </row>
    <row r="289" spans="3:6" ht="20.25" customHeight="1">
      <c r="C289" s="54"/>
      <c r="D289" s="53"/>
      <c r="E289" s="442"/>
      <c r="F289" s="442"/>
    </row>
    <row r="290" spans="3:6" ht="20.25" customHeight="1">
      <c r="C290" s="54"/>
      <c r="D290" s="53"/>
      <c r="E290" s="446"/>
      <c r="F290" s="446"/>
    </row>
    <row r="291" spans="3:6" ht="20.25" customHeight="1">
      <c r="C291" s="54"/>
      <c r="D291" s="53"/>
      <c r="E291" s="442"/>
      <c r="F291" s="442"/>
    </row>
    <row r="292" spans="3:6" ht="20.25" customHeight="1">
      <c r="C292" s="54"/>
      <c r="D292" s="53"/>
      <c r="E292" s="442"/>
      <c r="F292" s="442"/>
    </row>
    <row r="294" spans="3:6" ht="20.25" customHeight="1">
      <c r="C294" s="54"/>
      <c r="D294" s="442"/>
      <c r="E294" s="442"/>
      <c r="F294" s="442"/>
    </row>
    <row r="295" spans="3:6" ht="20.25" customHeight="1">
      <c r="C295" s="54"/>
      <c r="D295" s="442"/>
      <c r="E295" s="442"/>
      <c r="F295" s="442"/>
    </row>
    <row r="296" spans="3:6" ht="20.25" customHeight="1">
      <c r="C296" s="54"/>
      <c r="D296" s="442"/>
      <c r="E296" s="442"/>
      <c r="F296" s="442"/>
    </row>
    <row r="297" spans="3:6" ht="20.25" customHeight="1">
      <c r="C297" s="55"/>
      <c r="D297" s="442"/>
      <c r="E297" s="442"/>
      <c r="F297" s="442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3"/>
      <c r="B1" s="524"/>
      <c r="C1" s="525"/>
      <c r="D1" s="526">
        <f>P!D3+2</f>
        <v>45913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495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507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0</v>
      </c>
      <c r="F243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S!L247</f>
        <v>0</v>
      </c>
      <c r="E247" s="186">
        <f>P!H249</f>
        <v>0</v>
      </c>
      <c r="F247" s="321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0</v>
      </c>
      <c r="F248" s="321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0</v>
      </c>
      <c r="F250" s="321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0</v>
      </c>
      <c r="F251" s="321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P!D3+3</f>
        <v>45914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497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498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498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499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 t="s">
        <v>500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S!N247</f>
        <v>0</v>
      </c>
      <c r="E247" s="186">
        <f>P!J249</f>
        <v>0</v>
      </c>
      <c r="F247" s="278"/>
      <c r="G247" s="299" t="str">
        <f t="shared" si="7"/>
        <v>OK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P!D3+4</f>
        <v>45915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501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501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P!D3+5</f>
        <v>45916</v>
      </c>
      <c r="E1" s="526"/>
      <c r="F1" s="526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502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502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502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502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502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502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502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502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502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502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P!D3+6</f>
        <v>45917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503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496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496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P!D3+7</f>
        <v>45918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506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P!D3+8</f>
        <v>45919</v>
      </c>
      <c r="E1" s="526"/>
      <c r="F1" s="526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P!D3+9</f>
        <v>45920</v>
      </c>
      <c r="E1" s="526"/>
      <c r="F1" s="526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P!D3+10</f>
        <v>45921</v>
      </c>
      <c r="E1" s="526"/>
      <c r="F1" s="526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504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504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504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504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504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504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504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504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504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504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504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P!D3+11</f>
        <v>45922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512</v>
      </c>
      <c r="B1" s="447"/>
      <c r="C1" s="447"/>
      <c r="D1" s="447"/>
      <c r="E1" s="447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198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198" t="str">
        <f t="shared" si="0"/>
        <v>×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198" t="str">
        <f t="shared" si="0"/>
        <v>×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198" t="str">
        <f t="shared" si="0"/>
        <v>×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198" t="str">
        <f t="shared" si="0"/>
        <v>×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198" t="str">
        <f t="shared" si="0"/>
        <v>×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198" t="str">
        <f t="shared" si="0"/>
        <v>×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198" t="str">
        <f t="shared" si="0"/>
        <v>×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198" t="str">
        <f t="shared" si="0"/>
        <v>×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198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198" t="str">
        <f t="shared" si="0"/>
        <v>×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198" t="str">
        <f t="shared" si="0"/>
        <v>×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198" t="str">
        <f t="shared" si="0"/>
        <v>×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198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198" t="str">
        <f t="shared" si="0"/>
        <v>×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198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198" t="str">
        <f t="shared" ref="F68:F131" si="1">IF(E68&lt;&gt;0,"OK","×")</f>
        <v>×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198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198" t="str">
        <f t="shared" si="1"/>
        <v>×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198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198" t="str">
        <f t="shared" si="1"/>
        <v>×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198" t="str">
        <f t="shared" si="1"/>
        <v>×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198" t="str">
        <f t="shared" si="1"/>
        <v>×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198" t="str">
        <f t="shared" si="1"/>
        <v>×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198" t="str">
        <f t="shared" si="1"/>
        <v>×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198" t="str">
        <f t="shared" si="1"/>
        <v>×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198" t="str">
        <f t="shared" si="1"/>
        <v>×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198" t="str">
        <f t="shared" si="1"/>
        <v>×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198" t="str">
        <f t="shared" si="1"/>
        <v>×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198" t="str">
        <f t="shared" si="1"/>
        <v>×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198" t="str">
        <f t="shared" si="1"/>
        <v>×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198" t="str">
        <f t="shared" si="2"/>
        <v>×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198" t="str">
        <f t="shared" si="2"/>
        <v>×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198" t="str">
        <f t="shared" si="2"/>
        <v>×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198" t="str">
        <f t="shared" si="2"/>
        <v>×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198" t="str">
        <f t="shared" si="2"/>
        <v>×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198" t="str">
        <f t="shared" si="2"/>
        <v>×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198" t="str">
        <f t="shared" si="2"/>
        <v>×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198" t="str">
        <f t="shared" si="2"/>
        <v>×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198" t="str">
        <f t="shared" si="2"/>
        <v>×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198" t="str">
        <f t="shared" si="2"/>
        <v>×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198" t="str">
        <f t="shared" si="2"/>
        <v>×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198" t="str">
        <f t="shared" si="2"/>
        <v>×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198" t="str">
        <f t="shared" si="2"/>
        <v>×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198" t="str">
        <f t="shared" si="2"/>
        <v>×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198" t="str">
        <f t="shared" si="2"/>
        <v>×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198" t="str">
        <f t="shared" si="2"/>
        <v>×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198" t="str">
        <f t="shared" si="2"/>
        <v>×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198" t="str">
        <f t="shared" si="2"/>
        <v>×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198" t="str">
        <f t="shared" si="2"/>
        <v>×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198" t="str">
        <f t="shared" si="3"/>
        <v>×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198" t="str">
        <f t="shared" si="3"/>
        <v>×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198" t="str">
        <f t="shared" si="3"/>
        <v>×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198" t="str">
        <f t="shared" si="3"/>
        <v>×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198" t="str">
        <f t="shared" si="3"/>
        <v>×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198" t="str">
        <f t="shared" si="3"/>
        <v>×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198" t="str">
        <f t="shared" si="3"/>
        <v>×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198" t="str">
        <f t="shared" si="3"/>
        <v>×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198" t="str">
        <f t="shared" si="3"/>
        <v>×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198" t="str">
        <f t="shared" si="3"/>
        <v>×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7" s="11" t="str">
        <f>P!C249</f>
        <v>টাকা</v>
      </c>
      <c r="E247" s="31">
        <f>P!AJ249</f>
        <v>0</v>
      </c>
      <c r="F247" s="198" t="str">
        <f t="shared" si="3"/>
        <v>×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198" t="str">
        <f t="shared" si="3"/>
        <v>×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198" t="str">
        <f t="shared" si="3"/>
        <v>×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198" t="str">
        <f t="shared" si="3"/>
        <v>×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513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197"/>
      <c r="W1" s="63"/>
    </row>
    <row r="2" spans="1:25" ht="15" customHeight="1">
      <c r="A2" s="454" t="s">
        <v>0</v>
      </c>
      <c r="B2" s="455" t="s">
        <v>214</v>
      </c>
      <c r="C2" s="456" t="s">
        <v>1</v>
      </c>
      <c r="D2" s="456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4" t="s">
        <v>305</v>
      </c>
      <c r="V2" s="448" t="s">
        <v>345</v>
      </c>
      <c r="W2" s="24"/>
      <c r="Y2" s="196"/>
    </row>
    <row r="3" spans="1:25" ht="12" customHeight="1">
      <c r="A3" s="454"/>
      <c r="B3" s="455"/>
      <c r="C3" s="456"/>
      <c r="D3" s="456"/>
      <c r="E3" s="437">
        <f>P!D3</f>
        <v>45911</v>
      </c>
      <c r="F3" s="437">
        <f>P!F3</f>
        <v>45912</v>
      </c>
      <c r="G3" s="437">
        <f>P!H3</f>
        <v>45913</v>
      </c>
      <c r="H3" s="437">
        <f>P!J3</f>
        <v>45914</v>
      </c>
      <c r="I3" s="437">
        <f>P!L3</f>
        <v>45915</v>
      </c>
      <c r="J3" s="437">
        <f>P!N3</f>
        <v>45916</v>
      </c>
      <c r="K3" s="437">
        <f>P!P3</f>
        <v>45917</v>
      </c>
      <c r="L3" s="437">
        <f>P!R3</f>
        <v>45918</v>
      </c>
      <c r="M3" s="437">
        <f>P!T3</f>
        <v>45919</v>
      </c>
      <c r="N3" s="437">
        <f>P!V3</f>
        <v>45920</v>
      </c>
      <c r="O3" s="437">
        <f>P!X3</f>
        <v>45921</v>
      </c>
      <c r="P3" s="33">
        <f>P!Z3</f>
        <v>45922</v>
      </c>
      <c r="Q3" s="33">
        <f>P!AB3</f>
        <v>45923</v>
      </c>
      <c r="R3" s="33">
        <f>P!AD3</f>
        <v>45924</v>
      </c>
      <c r="S3" s="33">
        <f>P!AF3</f>
        <v>45925</v>
      </c>
      <c r="T3" s="435">
        <f>P!AH3</f>
        <v>45926</v>
      </c>
      <c r="U3" s="454"/>
      <c r="V3" s="449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0</v>
      </c>
      <c r="V6" s="198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0</v>
      </c>
      <c r="V9" s="198" t="str">
        <f t="shared" si="0"/>
        <v>×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0</v>
      </c>
      <c r="V14" s="198" t="str">
        <f t="shared" si="0"/>
        <v>×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0</v>
      </c>
      <c r="V15" s="198" t="str">
        <f t="shared" si="0"/>
        <v>×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0</v>
      </c>
      <c r="V20" s="198" t="str">
        <f t="shared" si="0"/>
        <v>×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0</v>
      </c>
      <c r="V21" s="198" t="str">
        <f t="shared" si="0"/>
        <v>×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0</v>
      </c>
      <c r="V30" s="198" t="str">
        <f t="shared" si="0"/>
        <v>×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0</v>
      </c>
      <c r="V41" s="198" t="str">
        <f t="shared" si="0"/>
        <v>×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0</v>
      </c>
      <c r="V55" s="198" t="str">
        <f t="shared" si="0"/>
        <v>×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0</v>
      </c>
      <c r="V56" s="198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0</v>
      </c>
      <c r="V57" s="198" t="str">
        <f t="shared" si="0"/>
        <v>×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0</v>
      </c>
      <c r="V62" s="198" t="str">
        <f t="shared" si="0"/>
        <v>×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0</v>
      </c>
      <c r="V63" s="198" t="str">
        <f t="shared" si="0"/>
        <v>×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0</v>
      </c>
      <c r="V64" s="198" t="str">
        <f t="shared" si="0"/>
        <v>×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0</v>
      </c>
      <c r="V66" s="198" t="str">
        <f t="shared" si="0"/>
        <v>×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0</v>
      </c>
      <c r="V67" s="198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0</v>
      </c>
      <c r="V69" s="198" t="str">
        <f t="shared" ref="V69:V132" si="1">IF(U69&lt;&gt;0, "OK","×")</f>
        <v>×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0</v>
      </c>
      <c r="V70" s="198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0</v>
      </c>
      <c r="V71" s="198" t="str">
        <f t="shared" si="1"/>
        <v>×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0</v>
      </c>
      <c r="V72" s="198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0</v>
      </c>
      <c r="V78" s="198" t="str">
        <f t="shared" si="1"/>
        <v>×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0</v>
      </c>
      <c r="V79" s="198" t="str">
        <f t="shared" si="1"/>
        <v>×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0</v>
      </c>
      <c r="V88" s="198" t="str">
        <f t="shared" si="1"/>
        <v>×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0</v>
      </c>
      <c r="V89" s="198" t="str">
        <f t="shared" si="1"/>
        <v>×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0</v>
      </c>
      <c r="V90" s="198" t="str">
        <f t="shared" si="1"/>
        <v>×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0</v>
      </c>
      <c r="V96" s="198" t="str">
        <f t="shared" si="1"/>
        <v>×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0</v>
      </c>
      <c r="V113" s="198" t="str">
        <f t="shared" si="1"/>
        <v>×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0</v>
      </c>
      <c r="V125" s="198" t="str">
        <f t="shared" si="1"/>
        <v>×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0</v>
      </c>
      <c r="V127" s="198" t="str">
        <f t="shared" si="1"/>
        <v>×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0</v>
      </c>
      <c r="V128" s="198" t="str">
        <f t="shared" si="1"/>
        <v>×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0</v>
      </c>
      <c r="H131" s="31">
        <f>P!J132</f>
        <v>0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0</v>
      </c>
      <c r="V131" s="198" t="str">
        <f t="shared" si="1"/>
        <v>×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0</v>
      </c>
      <c r="V144" s="198" t="str">
        <f t="shared" si="2"/>
        <v>×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0</v>
      </c>
      <c r="G151" s="31">
        <f>P!H152</f>
        <v>0</v>
      </c>
      <c r="H151" s="31">
        <f>P!J152</f>
        <v>0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0</v>
      </c>
      <c r="V151" s="198" t="str">
        <f t="shared" si="2"/>
        <v>×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0</v>
      </c>
      <c r="V153" s="198" t="str">
        <f t="shared" si="2"/>
        <v>×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0</v>
      </c>
      <c r="V154" s="198" t="str">
        <f t="shared" si="2"/>
        <v>×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0</v>
      </c>
      <c r="V162" s="198" t="str">
        <f t="shared" si="2"/>
        <v>×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0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0</v>
      </c>
      <c r="V178" s="198" t="str">
        <f t="shared" si="2"/>
        <v>×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0</v>
      </c>
      <c r="V179" s="198" t="str">
        <f t="shared" si="2"/>
        <v>×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0</v>
      </c>
      <c r="V180" s="198" t="str">
        <f t="shared" si="2"/>
        <v>×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</v>
      </c>
      <c r="F181" s="31">
        <f>P!F182</f>
        <v>0</v>
      </c>
      <c r="G181" s="31">
        <f>P!H182</f>
        <v>0</v>
      </c>
      <c r="H181" s="31">
        <f>P!J182</f>
        <v>0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0</v>
      </c>
      <c r="V181" s="198" t="str">
        <f t="shared" si="2"/>
        <v>×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0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0</v>
      </c>
      <c r="V182" s="198" t="str">
        <f t="shared" si="2"/>
        <v>×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0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0</v>
      </c>
      <c r="V183" s="198" t="str">
        <f t="shared" si="2"/>
        <v>×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0</v>
      </c>
      <c r="F184" s="31">
        <f>P!F185</f>
        <v>0</v>
      </c>
      <c r="G184" s="31">
        <f>P!H185</f>
        <v>0</v>
      </c>
      <c r="H184" s="31">
        <f>P!J185</f>
        <v>0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0</v>
      </c>
      <c r="V184" s="198" t="str">
        <f t="shared" si="2"/>
        <v>×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0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0</v>
      </c>
      <c r="V185" s="198" t="str">
        <f t="shared" si="2"/>
        <v>×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0</v>
      </c>
      <c r="V186" s="198" t="str">
        <f t="shared" si="2"/>
        <v>×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0</v>
      </c>
      <c r="V187" s="198" t="str">
        <f t="shared" si="2"/>
        <v>×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0</v>
      </c>
      <c r="V189" s="198" t="str">
        <f t="shared" si="2"/>
        <v>×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0</v>
      </c>
      <c r="V194" s="198" t="str">
        <f t="shared" si="2"/>
        <v>×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0</v>
      </c>
      <c r="V195" s="198" t="str">
        <f t="shared" si="2"/>
        <v>×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0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0</v>
      </c>
      <c r="V196" s="198" t="str">
        <f t="shared" si="2"/>
        <v>×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0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0</v>
      </c>
      <c r="V198" s="198" t="str">
        <f t="shared" si="3"/>
        <v>×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0</v>
      </c>
      <c r="V199" s="198" t="str">
        <f t="shared" si="3"/>
        <v>×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0</v>
      </c>
      <c r="V204" s="198" t="str">
        <f t="shared" si="3"/>
        <v>×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0</v>
      </c>
      <c r="V207" s="198" t="str">
        <f t="shared" si="3"/>
        <v>×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0</v>
      </c>
      <c r="V208" s="198" t="str">
        <f t="shared" si="3"/>
        <v>×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0</v>
      </c>
      <c r="V210" s="198" t="str">
        <f t="shared" si="3"/>
        <v>×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0</v>
      </c>
      <c r="V215" s="198" t="str">
        <f t="shared" si="3"/>
        <v>×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0</v>
      </c>
      <c r="V230" s="198" t="str">
        <f t="shared" si="3"/>
        <v>×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0</v>
      </c>
      <c r="V233" s="198" t="str">
        <f t="shared" si="3"/>
        <v>×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0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0</v>
      </c>
      <c r="V244" s="198" t="str">
        <f t="shared" si="3"/>
        <v>×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0</v>
      </c>
      <c r="V248" s="198" t="str">
        <f t="shared" si="3"/>
        <v>×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0</v>
      </c>
      <c r="V249" s="198" t="str">
        <f t="shared" si="3"/>
        <v>×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0</v>
      </c>
      <c r="V251" s="198" t="str">
        <f t="shared" si="3"/>
        <v>×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0</v>
      </c>
      <c r="F252" s="31">
        <f>P!F253</f>
        <v>0</v>
      </c>
      <c r="G252" s="31">
        <f>P!H253</f>
        <v>0</v>
      </c>
      <c r="H252" s="31">
        <f>P!J253</f>
        <v>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0</v>
      </c>
      <c r="V252" s="198" t="str">
        <f t="shared" si="3"/>
        <v>×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7">
        <f>SUM(U4:U253)</f>
        <v>0</v>
      </c>
      <c r="U254" s="458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68" t="b">
        <f>T254=TS!D20</f>
        <v>1</v>
      </c>
      <c r="Y255" s="368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55" zoomScaleNormal="55" workbookViewId="0">
      <pane xSplit="3" ySplit="4" topLeftCell="D30" activePane="bottomRight" state="frozen"/>
      <selection pane="topRight" activeCell="D1" sqref="D1"/>
      <selection pane="bottomLeft" activeCell="A5" sqref="A5"/>
      <selection pane="bottomRight" activeCell="Y254" sqref="D250:Y25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7.140625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0</v>
      </c>
      <c r="F1" s="96" t="str">
        <f>IF(G1='2'!C51,"ঠিক","×")</f>
        <v>ঠিক</v>
      </c>
      <c r="G1" s="98">
        <f>SUM(G5:G254)</f>
        <v>0</v>
      </c>
      <c r="H1" s="96" t="str">
        <f>IF(I1='3'!C51,"ঠিক","×")</f>
        <v>ঠিক</v>
      </c>
      <c r="I1" s="99">
        <f>SUM(I5:I254)</f>
        <v>0</v>
      </c>
      <c r="J1" s="96" t="str">
        <f>IF(K1='4'!C51,"ঠিক","×")</f>
        <v>ঠিক</v>
      </c>
      <c r="K1" s="98">
        <f>SUM(K5:K254)</f>
        <v>0</v>
      </c>
      <c r="L1" s="96" t="str">
        <f>IF(M1='5'!C51,"ঠিক","×")</f>
        <v>ঠিক</v>
      </c>
      <c r="M1" s="99">
        <f>SUM(M5:M254)</f>
        <v>0</v>
      </c>
      <c r="N1" s="96" t="str">
        <f>IF(O1='6'!C51,"ঠিক","×")</f>
        <v>ঠিক</v>
      </c>
      <c r="O1" s="98">
        <f>SUM(O5:O254)</f>
        <v>0</v>
      </c>
      <c r="P1" s="96" t="str">
        <f>IF(Q1='7'!C51,"ঠিক","×")</f>
        <v>ঠিক</v>
      </c>
      <c r="Q1" s="100">
        <f>SUM(Q5:Q254)</f>
        <v>0</v>
      </c>
      <c r="R1" s="249" t="str">
        <f>IF(S1='8'!C51,"ঠিক","×")</f>
        <v>ঠিক</v>
      </c>
      <c r="S1" s="250">
        <f>SUM(S5:S254)</f>
        <v>0</v>
      </c>
      <c r="T1" s="249" t="str">
        <f>IF(U1='9'!C51,"ঠিক","×")</f>
        <v>ঠিক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67" t="s">
        <v>0</v>
      </c>
      <c r="B2" s="467" t="s">
        <v>1</v>
      </c>
      <c r="C2" s="467" t="s">
        <v>2</v>
      </c>
      <c r="D2" s="468" t="s">
        <v>253</v>
      </c>
      <c r="E2" s="464"/>
      <c r="F2" s="459" t="s">
        <v>254</v>
      </c>
      <c r="G2" s="460"/>
      <c r="H2" s="463" t="s">
        <v>255</v>
      </c>
      <c r="I2" s="464"/>
      <c r="J2" s="459" t="s">
        <v>256</v>
      </c>
      <c r="K2" s="460"/>
      <c r="L2" s="463" t="s">
        <v>257</v>
      </c>
      <c r="M2" s="464"/>
      <c r="N2" s="459" t="s">
        <v>258</v>
      </c>
      <c r="O2" s="460"/>
      <c r="P2" s="463" t="s">
        <v>259</v>
      </c>
      <c r="Q2" s="482"/>
      <c r="R2" s="484" t="s">
        <v>260</v>
      </c>
      <c r="S2" s="485"/>
      <c r="T2" s="489" t="s">
        <v>371</v>
      </c>
      <c r="U2" s="479"/>
      <c r="V2" s="490" t="s">
        <v>372</v>
      </c>
      <c r="W2" s="491"/>
      <c r="X2" s="489" t="s">
        <v>373</v>
      </c>
      <c r="Y2" s="475"/>
      <c r="Z2" s="489" t="s">
        <v>381</v>
      </c>
      <c r="AA2" s="475"/>
      <c r="AB2" s="489" t="s">
        <v>418</v>
      </c>
      <c r="AC2" s="492"/>
      <c r="AD2" s="474" t="s">
        <v>419</v>
      </c>
      <c r="AE2" s="475"/>
      <c r="AF2" s="479" t="s">
        <v>420</v>
      </c>
      <c r="AG2" s="475"/>
      <c r="AH2" s="479" t="s">
        <v>430</v>
      </c>
      <c r="AI2" s="475"/>
      <c r="AJ2" s="470" t="s">
        <v>12</v>
      </c>
      <c r="AK2" s="472" t="s">
        <v>261</v>
      </c>
      <c r="AL2" s="487" t="s">
        <v>14</v>
      </c>
      <c r="AM2" s="103">
        <f>AL256</f>
        <v>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67"/>
      <c r="B3" s="467"/>
      <c r="C3" s="467"/>
      <c r="D3" s="469">
        <f>H!C7</f>
        <v>45911</v>
      </c>
      <c r="E3" s="466"/>
      <c r="F3" s="461">
        <f>D3+1</f>
        <v>45912</v>
      </c>
      <c r="G3" s="462"/>
      <c r="H3" s="465">
        <f>F3+1</f>
        <v>45913</v>
      </c>
      <c r="I3" s="466"/>
      <c r="J3" s="461">
        <f>H3+1</f>
        <v>45914</v>
      </c>
      <c r="K3" s="473"/>
      <c r="L3" s="465">
        <f>J3+1</f>
        <v>45915</v>
      </c>
      <c r="M3" s="466"/>
      <c r="N3" s="461">
        <f>L3+1</f>
        <v>45916</v>
      </c>
      <c r="O3" s="473"/>
      <c r="P3" s="465">
        <f>N3+1</f>
        <v>45917</v>
      </c>
      <c r="Q3" s="483"/>
      <c r="R3" s="486">
        <f>P3+1</f>
        <v>45918</v>
      </c>
      <c r="S3" s="473"/>
      <c r="T3" s="469">
        <f>R3+1</f>
        <v>45919</v>
      </c>
      <c r="U3" s="466"/>
      <c r="V3" s="461">
        <f>T3+1</f>
        <v>45920</v>
      </c>
      <c r="W3" s="473"/>
      <c r="X3" s="469">
        <f>V3+1</f>
        <v>45921</v>
      </c>
      <c r="Y3" s="476"/>
      <c r="Z3" s="469">
        <f>X3+1</f>
        <v>45922</v>
      </c>
      <c r="AA3" s="476"/>
      <c r="AB3" s="469">
        <f>Z3+1</f>
        <v>45923</v>
      </c>
      <c r="AC3" s="477"/>
      <c r="AD3" s="478">
        <f>AB3+1</f>
        <v>45924</v>
      </c>
      <c r="AE3" s="476"/>
      <c r="AF3" s="478">
        <f>AD3+1</f>
        <v>45925</v>
      </c>
      <c r="AG3" s="476"/>
      <c r="AH3" s="478">
        <f>AF3+1</f>
        <v>45926</v>
      </c>
      <c r="AI3" s="476"/>
      <c r="AJ3" s="471"/>
      <c r="AK3" s="467"/>
      <c r="AL3" s="488"/>
      <c r="AM3" s="105" t="str">
        <f>IF(ROUND(AM2,2)=ROUND(TS!D20,2),"ঠিক আছে","ভুল")</f>
        <v>ঠিক আছে</v>
      </c>
    </row>
    <row r="4" spans="1:43" ht="21" customHeight="1" thickBot="1">
      <c r="A4" s="467"/>
      <c r="B4" s="467"/>
      <c r="C4" s="467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71"/>
      <c r="AK4" s="467"/>
      <c r="AL4" s="488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/>
      <c r="I7" s="109"/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0</v>
      </c>
      <c r="AK7" s="355">
        <f>IF(ISERR(AL7/AJ7),S!D5,(AL7/AJ7))</f>
        <v>100.03183472939921</v>
      </c>
      <c r="AL7" s="114">
        <f t="shared" si="1"/>
        <v>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0</v>
      </c>
      <c r="AK10" s="355">
        <f>IF(ISERR(AL10/AJ10),S!D8,(AL10/AJ10))</f>
        <v>154.68399737859099</v>
      </c>
      <c r="AL10" s="114">
        <f t="shared" si="1"/>
        <v>0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/>
      <c r="E15" s="113"/>
      <c r="F15" s="287"/>
      <c r="G15" s="109"/>
      <c r="H15" s="110"/>
      <c r="I15" s="109"/>
      <c r="J15" s="108"/>
      <c r="K15" s="109"/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0</v>
      </c>
      <c r="AK15" s="355">
        <f>IF(ISERR(AL15/AJ15),S!D13,(AL15/AJ15))</f>
        <v>179.99999962893696</v>
      </c>
      <c r="AL15" s="114">
        <f t="shared" si="1"/>
        <v>0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0</v>
      </c>
      <c r="AK16" s="355">
        <f>IF(ISERR(AL16/AJ16),S!D14,(AL16/AJ16))</f>
        <v>421.02065791456698</v>
      </c>
      <c r="AL16" s="114">
        <f t="shared" si="1"/>
        <v>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/>
      <c r="G21" s="109"/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0</v>
      </c>
      <c r="AK21" s="355">
        <f>IF(ISERR(AL21/AJ21),S!D19,(AL21/AJ21))</f>
        <v>59.999999999775959</v>
      </c>
      <c r="AL21" s="114">
        <f t="shared" si="1"/>
        <v>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/>
      <c r="G22" s="109"/>
      <c r="H22" s="110"/>
      <c r="I22" s="109"/>
      <c r="J22" s="108"/>
      <c r="K22" s="109"/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0</v>
      </c>
      <c r="AK22" s="355">
        <f>IF(ISERR(AL22/AJ22),S!D20,(AL22/AJ22))</f>
        <v>921.66666666666674</v>
      </c>
      <c r="AL22" s="114">
        <f t="shared" si="1"/>
        <v>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2.799486626921591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0</v>
      </c>
      <c r="AK31" s="355">
        <f>IF(ISERR(AL31/AJ31),S!D29,(AL31/AJ31))</f>
        <v>300000</v>
      </c>
      <c r="AL31" s="114">
        <f t="shared" si="1"/>
        <v>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/>
      <c r="I42" s="109"/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0</v>
      </c>
      <c r="AK42" s="355">
        <f>IF(ISERR(AL42/AJ42),S!D40,(AL42/AJ42))</f>
        <v>136.66666666666666</v>
      </c>
      <c r="AL42" s="114">
        <f t="shared" si="1"/>
        <v>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0</v>
      </c>
      <c r="AK56" s="355">
        <f>IF(ISERR(AL56/AJ56),S!D54,(AL56/AJ56))</f>
        <v>0.7804988662131519</v>
      </c>
      <c r="AL56" s="114">
        <f t="shared" si="1"/>
        <v>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0</v>
      </c>
      <c r="AK57" s="355">
        <f>IF(ISERR(AL57/AJ57),S!D55,(AL57/AJ57))</f>
        <v>0.28919382622764983</v>
      </c>
      <c r="AL57" s="114">
        <f t="shared" si="1"/>
        <v>0</v>
      </c>
    </row>
    <row r="58" spans="1:38">
      <c r="A58" s="106">
        <v>54</v>
      </c>
      <c r="B58" s="107" t="s">
        <v>64</v>
      </c>
      <c r="C58" s="115" t="s">
        <v>31</v>
      </c>
      <c r="D58" s="287"/>
      <c r="E58" s="113"/>
      <c r="F58" s="287"/>
      <c r="G58" s="109"/>
      <c r="H58" s="110"/>
      <c r="I58" s="109"/>
      <c r="J58" s="108"/>
      <c r="K58" s="109"/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0</v>
      </c>
      <c r="AK58" s="355">
        <f>IF(ISERR(AL58/AJ58),S!D56,(AL58/AJ58))</f>
        <v>20</v>
      </c>
      <c r="AL58" s="114">
        <f t="shared" si="1"/>
        <v>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/>
      <c r="G63" s="109"/>
      <c r="H63" s="110"/>
      <c r="I63" s="109"/>
      <c r="J63" s="108"/>
      <c r="K63" s="109"/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0</v>
      </c>
      <c r="AK63" s="355">
        <f>IF(ISERR(AL63/AJ63),S!D61,(AL63/AJ63))</f>
        <v>620</v>
      </c>
      <c r="AL63" s="114">
        <f t="shared" si="1"/>
        <v>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/>
      <c r="I64" s="109"/>
      <c r="J64" s="108"/>
      <c r="K64" s="109"/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0</v>
      </c>
      <c r="AK64" s="355">
        <f>IF(ISERR(AL64/AJ64),S!D62,(AL64/AJ64))</f>
        <v>760.19952339750284</v>
      </c>
      <c r="AL64" s="114">
        <f t="shared" si="1"/>
        <v>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/>
      <c r="I65" s="109"/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</v>
      </c>
      <c r="AK65" s="355">
        <f>IF(ISERR(AL65/AJ65),S!D63,(AL65/AJ65))</f>
        <v>400</v>
      </c>
      <c r="AL65" s="114">
        <f t="shared" si="1"/>
        <v>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/>
      <c r="K67" s="109"/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</v>
      </c>
      <c r="AK67" s="355">
        <f>IF(ISERR(AL67/AJ67),S!D65,(AL67/AJ67))</f>
        <v>865.21624752405194</v>
      </c>
      <c r="AL67" s="114">
        <f t="shared" si="1"/>
        <v>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</v>
      </c>
      <c r="AK68" s="355">
        <f>IF(ISERR(AL68/AJ68),S!D66,(AL68/AJ68))</f>
        <v>18</v>
      </c>
      <c r="AL68" s="114">
        <f t="shared" si="1"/>
        <v>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/>
      <c r="I70" s="109"/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</v>
      </c>
      <c r="AK70" s="355">
        <f>IF(ISERR(AL70/AJ70),S!D68,(AL70/AJ70))</f>
        <v>5617.1618529324587</v>
      </c>
      <c r="AL70" s="114">
        <f t="shared" ref="AL70:AL133" si="3">E70+G70+I70+K70+M70+O70+Q70+S70+U70+W70+Y70+AA70+AC70+AE70+AG70+AI70</f>
        <v>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/>
      <c r="K71" s="109"/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</v>
      </c>
      <c r="AK71" s="355">
        <f>IF(ISERR(AL71/AJ71),S!D69,(AL71/AJ71))</f>
        <v>578.55439873996409</v>
      </c>
      <c r="AL71" s="114">
        <f t="shared" si="3"/>
        <v>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/>
      <c r="K72" s="109"/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</v>
      </c>
      <c r="AK72" s="355">
        <f>IF(ISERR(AL72/AJ72),S!D70,(AL72/AJ72))</f>
        <v>1799.8180746456608</v>
      </c>
      <c r="AL72" s="114">
        <f t="shared" si="3"/>
        <v>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/>
      <c r="K73" s="109"/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0</v>
      </c>
      <c r="AK73" s="355">
        <f>IF(ISERR(AL73/AJ73),S!D71,(AL73/AJ73))</f>
        <v>8</v>
      </c>
      <c r="AL73" s="114">
        <f t="shared" si="3"/>
        <v>0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469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</v>
      </c>
      <c r="AK79" s="355">
        <f>IF(ISERR(AL79/AJ79),S!D77,(AL79/AJ79))</f>
        <v>3694.5569780596884</v>
      </c>
      <c r="AL79" s="114">
        <f t="shared" si="3"/>
        <v>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</v>
      </c>
      <c r="AK80" s="355">
        <f>IF(ISERR(AL80/AJ80),S!D78,(AL80/AJ80))</f>
        <v>520</v>
      </c>
      <c r="AL80" s="114">
        <f t="shared" si="3"/>
        <v>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/>
      <c r="G89" s="109"/>
      <c r="H89" s="110"/>
      <c r="I89" s="109"/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0</v>
      </c>
      <c r="AK89" s="355">
        <f>IF(ISERR(AL89/AJ89),S!D87,(AL89/AJ89))</f>
        <v>66.999999999231633</v>
      </c>
      <c r="AL89" s="114">
        <f t="shared" si="3"/>
        <v>0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0</v>
      </c>
      <c r="AK90" s="355">
        <f>IF(ISERR(AL90/AJ90),S!D88,(AL90/AJ90))</f>
        <v>114.56507940316372</v>
      </c>
      <c r="AL90" s="114">
        <f t="shared" si="3"/>
        <v>0</v>
      </c>
    </row>
    <row r="91" spans="1:38">
      <c r="A91" s="106">
        <v>87</v>
      </c>
      <c r="B91" s="107" t="s">
        <v>94</v>
      </c>
      <c r="C91" s="115" t="s">
        <v>31</v>
      </c>
      <c r="D91" s="287"/>
      <c r="E91" s="113"/>
      <c r="F91" s="287"/>
      <c r="G91" s="109"/>
      <c r="H91" s="110"/>
      <c r="I91" s="109"/>
      <c r="J91" s="108"/>
      <c r="K91" s="109"/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0</v>
      </c>
      <c r="AK91" s="355">
        <f>IF(ISERR(AL91/AJ91),S!D89,(AL91/AJ91))</f>
        <v>9.5278352259154779</v>
      </c>
      <c r="AL91" s="114">
        <f t="shared" si="3"/>
        <v>0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/>
      <c r="G97" s="109"/>
      <c r="H97" s="110"/>
      <c r="I97" s="109"/>
      <c r="J97" s="108"/>
      <c r="K97" s="109"/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0</v>
      </c>
      <c r="AK97" s="355">
        <f>IF(ISERR(AL97/AJ97),S!D95,(AL97/AJ97))</f>
        <v>93.95348837209302</v>
      </c>
      <c r="AL97" s="114">
        <f t="shared" si="3"/>
        <v>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210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175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</v>
      </c>
      <c r="AK114" s="355">
        <f>IF(ISERR(AL114/AJ114),S!D112,(AL114/AJ114))</f>
        <v>1738.1818181818182</v>
      </c>
      <c r="AL114" s="114">
        <f t="shared" si="3"/>
        <v>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1056.2445196211097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/>
      <c r="E126" s="113"/>
      <c r="F126" s="287"/>
      <c r="G126" s="109"/>
      <c r="H126" s="110"/>
      <c r="I126" s="109"/>
      <c r="J126" s="108"/>
      <c r="K126" s="109"/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0</v>
      </c>
      <c r="AK126" s="355">
        <f>IF(ISERR(AL126/AJ126),S!D124,(AL126/AJ126))</f>
        <v>10</v>
      </c>
      <c r="AL126" s="114">
        <f t="shared" si="3"/>
        <v>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340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/>
      <c r="G128" s="109"/>
      <c r="H128" s="110"/>
      <c r="I128" s="109"/>
      <c r="J128" s="108"/>
      <c r="K128" s="109"/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0</v>
      </c>
      <c r="AK128" s="355">
        <f>IF(ISERR(AL128/AJ128),S!D126,(AL128/AJ128))</f>
        <v>129.02304609218436</v>
      </c>
      <c r="AL128" s="114">
        <f t="shared" si="3"/>
        <v>0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/>
      <c r="G129" s="109"/>
      <c r="H129" s="110"/>
      <c r="I129" s="109"/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0</v>
      </c>
      <c r="AK129" s="355">
        <f>IF(ISERR(AL129/AJ129),S!D127,(AL129/AJ129))</f>
        <v>361.18487358135053</v>
      </c>
      <c r="AL129" s="114">
        <f t="shared" si="3"/>
        <v>0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/>
      <c r="I132" s="109"/>
      <c r="J132" s="108"/>
      <c r="K132" s="109"/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0</v>
      </c>
      <c r="AK132" s="355">
        <f>IF(ISERR(AL132/AJ132),S!D130,(AL132/AJ132))</f>
        <v>93.32409972299169</v>
      </c>
      <c r="AL132" s="114">
        <f t="shared" si="3"/>
        <v>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678.26086956521749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/>
      <c r="G145" s="109"/>
      <c r="H145" s="110"/>
      <c r="I145" s="109"/>
      <c r="J145" s="108"/>
      <c r="K145" s="109"/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0</v>
      </c>
      <c r="AK145" s="355">
        <f>IF(ISERR(AL145/AJ145),S!D143,(AL145/AJ145))</f>
        <v>1100</v>
      </c>
      <c r="AL145" s="114">
        <f t="shared" si="5"/>
        <v>0</v>
      </c>
    </row>
    <row r="146" spans="1:38">
      <c r="A146" s="106">
        <v>142</v>
      </c>
      <c r="B146" s="107" t="s">
        <v>438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/>
      <c r="G152" s="109"/>
      <c r="H152" s="110"/>
      <c r="I152" s="109"/>
      <c r="J152" s="108"/>
      <c r="K152" s="109"/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0</v>
      </c>
      <c r="AK152" s="355">
        <f>IF(ISERR(AL152/AJ152),S!D150,(AL152/AJ152))</f>
        <v>257.88620210203209</v>
      </c>
      <c r="AL152" s="114">
        <f t="shared" si="5"/>
        <v>0</v>
      </c>
    </row>
    <row r="153" spans="1:38">
      <c r="A153" s="106">
        <v>149</v>
      </c>
      <c r="B153" s="107" t="s">
        <v>459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119.175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/>
      <c r="I154" s="109"/>
      <c r="J154" s="108"/>
      <c r="K154" s="109"/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0</v>
      </c>
      <c r="AK154" s="355">
        <f>IF(ISERR(AL154/AJ154),S!D152,(AL154/AJ154))</f>
        <v>188.70361672146547</v>
      </c>
      <c r="AL154" s="114">
        <f t="shared" si="5"/>
        <v>0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/>
      <c r="G155" s="109"/>
      <c r="H155" s="110"/>
      <c r="I155" s="109"/>
      <c r="J155" s="108"/>
      <c r="K155" s="109"/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0</v>
      </c>
      <c r="AK155" s="355">
        <f>IF(ISERR(AL155/AJ155),S!D153,(AL155/AJ155))</f>
        <v>365.31761624099545</v>
      </c>
      <c r="AL155" s="114">
        <f t="shared" si="5"/>
        <v>0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456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/>
      <c r="G163" s="109"/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0</v>
      </c>
      <c r="AK163" s="355">
        <f>IF(ISERR(AL163/AJ163),S!D161,(AL163/AJ163))</f>
        <v>668</v>
      </c>
      <c r="AL163" s="114">
        <f t="shared" si="5"/>
        <v>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785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390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/>
      <c r="E179" s="113"/>
      <c r="F179" s="287"/>
      <c r="G179" s="109"/>
      <c r="H179" s="110"/>
      <c r="I179" s="109"/>
      <c r="J179" s="108"/>
      <c r="K179" s="109"/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0</v>
      </c>
      <c r="AK179" s="355">
        <f>IF(ISERR(AL179/AJ179),S!D177,(AL179/AJ179))</f>
        <v>26.04054054054054</v>
      </c>
      <c r="AL179" s="114">
        <f t="shared" si="5"/>
        <v>0</v>
      </c>
    </row>
    <row r="180" spans="1:38">
      <c r="A180" s="106">
        <v>176</v>
      </c>
      <c r="B180" s="107" t="s">
        <v>322</v>
      </c>
      <c r="C180" s="115" t="s">
        <v>9</v>
      </c>
      <c r="D180" s="287"/>
      <c r="E180" s="113"/>
      <c r="F180" s="287"/>
      <c r="G180" s="109"/>
      <c r="H180" s="110"/>
      <c r="I180" s="109"/>
      <c r="J180" s="108"/>
      <c r="K180" s="109"/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0</v>
      </c>
      <c r="AK180" s="355">
        <f>IF(ISERR(AL180/AJ180),S!D178,(AL180/AJ180))</f>
        <v>79.484536082474222</v>
      </c>
      <c r="AL180" s="114">
        <f t="shared" si="5"/>
        <v>0</v>
      </c>
    </row>
    <row r="181" spans="1:38">
      <c r="A181" s="106">
        <v>177</v>
      </c>
      <c r="B181" s="107" t="s">
        <v>157</v>
      </c>
      <c r="C181" s="115" t="s">
        <v>9</v>
      </c>
      <c r="D181" s="287"/>
      <c r="E181" s="113"/>
      <c r="F181" s="287"/>
      <c r="G181" s="109"/>
      <c r="H181" s="110"/>
      <c r="I181" s="109"/>
      <c r="J181" s="108"/>
      <c r="K181" s="109"/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0</v>
      </c>
      <c r="AK181" s="355">
        <f>IF(ISERR(AL181/AJ181),S!D179,(AL181/AJ181))</f>
        <v>189.41176470588235</v>
      </c>
      <c r="AL181" s="114">
        <f t="shared" si="5"/>
        <v>0</v>
      </c>
    </row>
    <row r="182" spans="1:38">
      <c r="A182" s="106">
        <v>178</v>
      </c>
      <c r="B182" s="107" t="s">
        <v>410</v>
      </c>
      <c r="C182" s="115" t="s">
        <v>9</v>
      </c>
      <c r="D182" s="287"/>
      <c r="E182" s="113"/>
      <c r="F182" s="287"/>
      <c r="G182" s="109"/>
      <c r="H182" s="110"/>
      <c r="I182" s="109"/>
      <c r="J182" s="108"/>
      <c r="K182" s="109"/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0</v>
      </c>
      <c r="AK182" s="355">
        <f>IF(ISERR(AL182/AJ182),S!D180,(AL182/AJ182))</f>
        <v>140.83333333333334</v>
      </c>
      <c r="AL182" s="114">
        <f t="shared" si="5"/>
        <v>0</v>
      </c>
    </row>
    <row r="183" spans="1:38">
      <c r="A183" s="106">
        <v>179</v>
      </c>
      <c r="B183" s="107" t="s">
        <v>331</v>
      </c>
      <c r="C183" s="115" t="s">
        <v>9</v>
      </c>
      <c r="D183" s="287"/>
      <c r="E183" s="113"/>
      <c r="F183" s="287"/>
      <c r="G183" s="109"/>
      <c r="H183" s="110"/>
      <c r="I183" s="109"/>
      <c r="J183" s="108"/>
      <c r="K183" s="109"/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0</v>
      </c>
      <c r="AK183" s="355">
        <f>IF(ISERR(AL183/AJ183),S!D181,(AL183/AJ183))</f>
        <v>180.43478260869566</v>
      </c>
      <c r="AL183" s="114">
        <f t="shared" si="5"/>
        <v>0</v>
      </c>
    </row>
    <row r="184" spans="1:38">
      <c r="A184" s="106">
        <v>180</v>
      </c>
      <c r="B184" s="107" t="s">
        <v>159</v>
      </c>
      <c r="C184" s="115" t="s">
        <v>31</v>
      </c>
      <c r="D184" s="287"/>
      <c r="E184" s="113"/>
      <c r="F184" s="287"/>
      <c r="G184" s="109"/>
      <c r="H184" s="110"/>
      <c r="I184" s="109"/>
      <c r="J184" s="108"/>
      <c r="K184" s="109"/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0</v>
      </c>
      <c r="AK184" s="355">
        <f>IF(ISERR(AL184/AJ184),S!D182,(AL184/AJ184))</f>
        <v>6.0465838509316772</v>
      </c>
      <c r="AL184" s="114">
        <f t="shared" si="5"/>
        <v>0</v>
      </c>
    </row>
    <row r="185" spans="1:38">
      <c r="A185" s="106">
        <v>181</v>
      </c>
      <c r="B185" s="107" t="s">
        <v>160</v>
      </c>
      <c r="C185" s="115" t="s">
        <v>9</v>
      </c>
      <c r="D185" s="287"/>
      <c r="E185" s="113"/>
      <c r="F185" s="287"/>
      <c r="G185" s="109"/>
      <c r="H185" s="110"/>
      <c r="I185" s="109"/>
      <c r="J185" s="108"/>
      <c r="K185" s="109"/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0</v>
      </c>
      <c r="AK185" s="355">
        <f>IF(ISERR(AL185/AJ185),S!D183,(AL185/AJ185))</f>
        <v>61.349206349206348</v>
      </c>
      <c r="AL185" s="114">
        <f t="shared" si="5"/>
        <v>0</v>
      </c>
    </row>
    <row r="186" spans="1:38">
      <c r="A186" s="106">
        <v>182</v>
      </c>
      <c r="B186" s="107" t="s">
        <v>161</v>
      </c>
      <c r="C186" s="115" t="s">
        <v>9</v>
      </c>
      <c r="D186" s="287"/>
      <c r="E186" s="113"/>
      <c r="F186" s="287"/>
      <c r="G186" s="109"/>
      <c r="H186" s="110"/>
      <c r="I186" s="109"/>
      <c r="J186" s="108"/>
      <c r="K186" s="109"/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0</v>
      </c>
      <c r="AK186" s="355">
        <f>IF(ISERR(AL186/AJ186),S!D184,(AL186/AJ186))</f>
        <v>66.603773584905667</v>
      </c>
      <c r="AL186" s="114">
        <f t="shared" si="5"/>
        <v>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/>
      <c r="I187" s="109"/>
      <c r="J187" s="108"/>
      <c r="K187" s="109"/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0</v>
      </c>
      <c r="AK187" s="355">
        <f>IF(ISERR(AL187/AJ187),S!D185,(AL187/AJ187))</f>
        <v>83.333333333333329</v>
      </c>
      <c r="AL187" s="114">
        <f t="shared" si="5"/>
        <v>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0</v>
      </c>
      <c r="AK188" s="355">
        <f>IF(ISERR(AL188/AJ188),S!D186,(AL188/AJ188))</f>
        <v>70</v>
      </c>
      <c r="AL188" s="114">
        <f t="shared" si="5"/>
        <v>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/>
      <c r="I190" s="109"/>
      <c r="J190" s="108"/>
      <c r="K190" s="109"/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0</v>
      </c>
      <c r="AK190" s="355">
        <f>IF(ISERR(AL190/AJ190),S!D188,(AL190/AJ190))</f>
        <v>6.4265402843601898</v>
      </c>
      <c r="AL190" s="114">
        <f t="shared" si="5"/>
        <v>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/>
      <c r="K195" s="109"/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0</v>
      </c>
      <c r="AK195" s="355">
        <f>IF(ISERR(AL195/AJ195),S!D193,(AL195/AJ195))</f>
        <v>41.333333333333336</v>
      </c>
      <c r="AL195" s="114">
        <f t="shared" si="5"/>
        <v>0</v>
      </c>
    </row>
    <row r="196" spans="1:38">
      <c r="A196" s="106">
        <v>192</v>
      </c>
      <c r="B196" s="107" t="s">
        <v>169</v>
      </c>
      <c r="C196" s="115" t="s">
        <v>9</v>
      </c>
      <c r="D196" s="287"/>
      <c r="E196" s="113"/>
      <c r="F196" s="287"/>
      <c r="G196" s="109"/>
      <c r="H196" s="110"/>
      <c r="I196" s="109"/>
      <c r="J196" s="108"/>
      <c r="K196" s="109"/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0</v>
      </c>
      <c r="AK196" s="355">
        <f>IF(ISERR(AL196/AJ196),S!D194,(AL196/AJ196))</f>
        <v>37.710360618202635</v>
      </c>
      <c r="AL196" s="114">
        <f t="shared" si="5"/>
        <v>0</v>
      </c>
    </row>
    <row r="197" spans="1:38">
      <c r="A197" s="106">
        <v>193</v>
      </c>
      <c r="B197" s="107" t="s">
        <v>332</v>
      </c>
      <c r="C197" s="115" t="s">
        <v>9</v>
      </c>
      <c r="D197" s="287"/>
      <c r="E197" s="113"/>
      <c r="F197" s="287"/>
      <c r="G197" s="109"/>
      <c r="H197" s="110"/>
      <c r="I197" s="109"/>
      <c r="J197" s="108"/>
      <c r="K197" s="109"/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0</v>
      </c>
      <c r="AK197" s="355">
        <f>IF(ISERR(AL197/AJ197),S!D195,(AL197/AJ197))</f>
        <v>22.175675675675677</v>
      </c>
      <c r="AL197" s="114">
        <f t="shared" si="5"/>
        <v>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/>
      <c r="E199" s="113"/>
      <c r="F199" s="287"/>
      <c r="G199" s="109"/>
      <c r="H199" s="110"/>
      <c r="I199" s="109"/>
      <c r="J199" s="108"/>
      <c r="K199" s="109"/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0</v>
      </c>
      <c r="AK199" s="355">
        <f>IF(ISERR(AL199/AJ199),S!D197,(AL199/AJ199))</f>
        <v>116.12903225806451</v>
      </c>
      <c r="AL199" s="114">
        <f t="shared" si="7"/>
        <v>0</v>
      </c>
    </row>
    <row r="200" spans="1:38">
      <c r="A200" s="106">
        <v>196</v>
      </c>
      <c r="B200" s="107" t="s">
        <v>280</v>
      </c>
      <c r="C200" s="115" t="s">
        <v>9</v>
      </c>
      <c r="D200" s="287"/>
      <c r="E200" s="113"/>
      <c r="F200" s="287"/>
      <c r="G200" s="109"/>
      <c r="H200" s="110"/>
      <c r="I200" s="109"/>
      <c r="J200" s="108"/>
      <c r="K200" s="109"/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0</v>
      </c>
      <c r="AK200" s="355">
        <f>IF(ISERR(AL200/AJ200),S!D198,(AL200/AJ200))</f>
        <v>105.5</v>
      </c>
      <c r="AL200" s="114">
        <f t="shared" si="7"/>
        <v>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0</v>
      </c>
      <c r="AK205" s="355">
        <f>IF(ISERR(AL205/AJ205),S!D203,(AL205/AJ205))</f>
        <v>60</v>
      </c>
      <c r="AL205" s="114">
        <f t="shared" si="7"/>
        <v>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/>
      <c r="K208" s="109"/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0</v>
      </c>
      <c r="AK208" s="355">
        <f>IF(ISERR(AL208/AJ208),S!D206,(AL208/AJ208))</f>
        <v>66.326530612244895</v>
      </c>
      <c r="AL208" s="114">
        <f t="shared" si="7"/>
        <v>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/>
      <c r="G209" s="109"/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0</v>
      </c>
      <c r="AK209" s="355">
        <f>IF(ISERR(AL209/AJ209),S!D207,(AL209/AJ209))</f>
        <v>63.793103448275865</v>
      </c>
      <c r="AL209" s="114">
        <f t="shared" si="7"/>
        <v>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/>
      <c r="G211" s="109"/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0</v>
      </c>
      <c r="AK211" s="355">
        <f>IF(ISERR(AL211/AJ211),S!D209,(AL211/AJ211))</f>
        <v>39.090909090909093</v>
      </c>
      <c r="AL211" s="114">
        <f t="shared" si="7"/>
        <v>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50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0</v>
      </c>
      <c r="AK216" s="355">
        <f>IF(ISERR(AL216/AJ216),S!D214,(AL216/AJ216))</f>
        <v>80</v>
      </c>
      <c r="AL216" s="114">
        <f t="shared" si="7"/>
        <v>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400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/>
      <c r="I231" s="109"/>
      <c r="J231" s="108"/>
      <c r="K231" s="109"/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0</v>
      </c>
      <c r="AK231" s="355">
        <f>IF(ISERR(AL231/AJ231),S!D229,(AL231/AJ231))</f>
        <v>683.36842105263156</v>
      </c>
      <c r="AL231" s="114">
        <f t="shared" si="7"/>
        <v>0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/>
      <c r="E234" s="113"/>
      <c r="F234" s="287"/>
      <c r="G234" s="109"/>
      <c r="H234" s="110"/>
      <c r="I234" s="109"/>
      <c r="J234" s="108"/>
      <c r="K234" s="109"/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0</v>
      </c>
      <c r="AK234" s="355">
        <f>IF(ISERR(AL234/AJ234),S!D232,(AL234/AJ234))</f>
        <v>25.074156311509398</v>
      </c>
      <c r="AL234" s="114">
        <f t="shared" si="7"/>
        <v>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/>
      <c r="E245" s="113"/>
      <c r="F245" s="287"/>
      <c r="G245" s="109"/>
      <c r="H245" s="110"/>
      <c r="I245" s="109"/>
      <c r="J245" s="108"/>
      <c r="K245" s="109"/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0</v>
      </c>
      <c r="AK245" s="355">
        <f>IF(ISERR(AL245/AJ245),S!D243,(AL245/AJ245))</f>
        <v>9.5322415557830098</v>
      </c>
      <c r="AL245" s="114">
        <f t="shared" si="7"/>
        <v>0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ছুরি ধার, পিঙ্গেলস, পিপি, ব্লেন্ডার মেরামত, পাস্তা, রেভিনিউ স্ট্যাম্প, থাইস্যুপ..)</v>
      </c>
      <c r="C249" s="372" t="s">
        <v>10</v>
      </c>
      <c r="D249" s="374">
        <f>M!C11</f>
        <v>0</v>
      </c>
      <c r="E249" s="375">
        <f>D249</f>
        <v>0</v>
      </c>
      <c r="F249" s="374">
        <f>M!C23</f>
        <v>0</v>
      </c>
      <c r="G249" s="375">
        <f>F249</f>
        <v>0</v>
      </c>
      <c r="H249" s="374">
        <f>M!C34</f>
        <v>0</v>
      </c>
      <c r="I249" s="375">
        <f>H249</f>
        <v>0</v>
      </c>
      <c r="J249" s="374">
        <f>M!C47</f>
        <v>0</v>
      </c>
      <c r="K249" s="375">
        <f>J249</f>
        <v>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0</v>
      </c>
      <c r="AK249" s="375">
        <f>IF(ISERR(AL249/AJ249),S!D247,(AL249/AJ249))</f>
        <v>1</v>
      </c>
      <c r="AL249" s="376">
        <f t="shared" si="7"/>
        <v>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/>
      <c r="I250" s="109"/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0</v>
      </c>
      <c r="AK250" s="355">
        <f>IF(ISERR(AL250/AJ250),S!D248,(AL250/AJ250))</f>
        <v>1</v>
      </c>
      <c r="AL250" s="114">
        <f t="shared" si="7"/>
        <v>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/>
      <c r="E252" s="113"/>
      <c r="F252" s="287"/>
      <c r="G252" s="109"/>
      <c r="H252" s="110"/>
      <c r="I252" s="109"/>
      <c r="J252" s="108"/>
      <c r="K252" s="109"/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0</v>
      </c>
      <c r="AK252" s="355">
        <f>IF(ISERR(AL252/AJ252),S!D250,(AL252/AJ252))</f>
        <v>1</v>
      </c>
      <c r="AL252" s="114">
        <f t="shared" si="7"/>
        <v>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/>
      <c r="E253" s="113"/>
      <c r="F253" s="287"/>
      <c r="G253" s="109"/>
      <c r="H253" s="110"/>
      <c r="I253" s="109"/>
      <c r="J253" s="108"/>
      <c r="K253" s="109"/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0</v>
      </c>
      <c r="AK253" s="355">
        <f>IF(ISERR(AL253/AJ253),S!D251,(AL253/AJ253))</f>
        <v>1</v>
      </c>
      <c r="AL253" s="114">
        <f t="shared" si="7"/>
        <v>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0</v>
      </c>
      <c r="AM256" s="125"/>
      <c r="AN256" s="125"/>
      <c r="AO256" s="115"/>
    </row>
    <row r="257" spans="18:41"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20" sqref="M20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140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94" t="s">
        <v>0</v>
      </c>
      <c r="B1" s="494" t="s">
        <v>1</v>
      </c>
      <c r="C1" s="494" t="s">
        <v>2</v>
      </c>
      <c r="D1" s="495" t="s">
        <v>204</v>
      </c>
      <c r="E1" s="496" t="s">
        <v>262</v>
      </c>
      <c r="F1" s="493" t="s">
        <v>11</v>
      </c>
      <c r="G1" s="493" t="s">
        <v>263</v>
      </c>
      <c r="H1" s="256">
        <f>I1</f>
        <v>45911</v>
      </c>
      <c r="I1" s="246">
        <f>H!C7</f>
        <v>45911</v>
      </c>
      <c r="J1" s="256">
        <f>K1</f>
        <v>45912</v>
      </c>
      <c r="K1" s="246">
        <f>I1+1</f>
        <v>45912</v>
      </c>
      <c r="L1" s="256">
        <f>M1</f>
        <v>45913</v>
      </c>
      <c r="M1" s="246">
        <f t="shared" ref="M1:W1" si="0">K1+1</f>
        <v>45913</v>
      </c>
      <c r="N1" s="256">
        <f>O1</f>
        <v>45914</v>
      </c>
      <c r="O1" s="246">
        <f t="shared" si="0"/>
        <v>45914</v>
      </c>
      <c r="P1" s="256">
        <f>Q1</f>
        <v>45915</v>
      </c>
      <c r="Q1" s="246">
        <f>O1+1</f>
        <v>45915</v>
      </c>
      <c r="R1" s="256">
        <f>S1</f>
        <v>45916</v>
      </c>
      <c r="S1" s="246">
        <f t="shared" si="0"/>
        <v>45916</v>
      </c>
      <c r="T1" s="256">
        <f>U1</f>
        <v>45917</v>
      </c>
      <c r="U1" s="246">
        <f t="shared" si="0"/>
        <v>45917</v>
      </c>
      <c r="V1" s="256">
        <f>W1</f>
        <v>45918</v>
      </c>
      <c r="W1" s="244">
        <f t="shared" si="0"/>
        <v>45918</v>
      </c>
      <c r="X1" s="256">
        <f>Y1</f>
        <v>45919</v>
      </c>
      <c r="Y1" s="244">
        <f t="shared" ref="Y1" si="1">W1+1</f>
        <v>45919</v>
      </c>
      <c r="Z1" s="256">
        <f>AA1</f>
        <v>45920</v>
      </c>
      <c r="AA1" s="244">
        <f t="shared" ref="AA1" si="2">Y1+1</f>
        <v>45920</v>
      </c>
      <c r="AB1" s="256">
        <f>AC1</f>
        <v>45921</v>
      </c>
      <c r="AC1" s="244">
        <f>AA1+1</f>
        <v>45921</v>
      </c>
      <c r="AD1" s="256">
        <f>AE1</f>
        <v>45922</v>
      </c>
      <c r="AE1" s="244">
        <f>AC1+1</f>
        <v>45922</v>
      </c>
      <c r="AF1" s="256">
        <f>AG1</f>
        <v>45923</v>
      </c>
      <c r="AG1" s="244">
        <f>AE1+1</f>
        <v>45923</v>
      </c>
      <c r="AH1" s="256">
        <f>AI1</f>
        <v>45924</v>
      </c>
      <c r="AI1" s="244">
        <f>AG1+1</f>
        <v>45924</v>
      </c>
      <c r="AJ1" s="256">
        <f>AH1+1</f>
        <v>45925</v>
      </c>
      <c r="AK1" s="244">
        <f>AI1+1</f>
        <v>45925</v>
      </c>
      <c r="AL1" s="256">
        <f>AJ1+1</f>
        <v>45926</v>
      </c>
      <c r="AM1" s="244">
        <f>AK1+1</f>
        <v>45926</v>
      </c>
      <c r="AN1" s="501" t="s">
        <v>231</v>
      </c>
      <c r="AO1" s="497" t="s">
        <v>13</v>
      </c>
      <c r="AP1" s="499" t="s">
        <v>15</v>
      </c>
      <c r="AQ1" s="503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94"/>
      <c r="B2" s="494"/>
      <c r="C2" s="494"/>
      <c r="D2" s="495"/>
      <c r="E2" s="496"/>
      <c r="F2" s="493"/>
      <c r="G2" s="493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2"/>
      <c r="AO2" s="498"/>
      <c r="AP2" s="500"/>
      <c r="AQ2" s="503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0</v>
      </c>
      <c r="G5" s="259">
        <f t="shared" si="3"/>
        <v>97.510000000000048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100.03183472939921</v>
      </c>
      <c r="AP5" s="268">
        <f t="shared" si="5"/>
        <v>97.510000000000048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0</v>
      </c>
      <c r="G8" s="259">
        <f t="shared" si="3"/>
        <v>17.27000000000001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154.68399737859099</v>
      </c>
      <c r="AP8" s="268">
        <f t="shared" si="5"/>
        <v>17.27000000000001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0</v>
      </c>
      <c r="G13" s="259">
        <f>E13+F13</f>
        <v>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179.99999962893696</v>
      </c>
      <c r="AP13" s="268">
        <f t="shared" si="5"/>
        <v>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0</v>
      </c>
      <c r="G14" s="259">
        <f t="shared" si="3"/>
        <v>2.8199999999999985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421.02065791456698</v>
      </c>
      <c r="AP14" s="268">
        <f t="shared" si="5"/>
        <v>2.8199999999999985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0</v>
      </c>
      <c r="G19" s="259">
        <f t="shared" si="3"/>
        <v>42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59.999999999775959</v>
      </c>
      <c r="AP19" s="268">
        <f t="shared" si="5"/>
        <v>42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0</v>
      </c>
      <c r="G20" s="259">
        <f t="shared" si="3"/>
        <v>1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921.66666666666674</v>
      </c>
      <c r="AP20" s="268">
        <f t="shared" si="5"/>
        <v>1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0</v>
      </c>
      <c r="G22" s="259">
        <f t="shared" si="3"/>
        <v>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2.799486626921591</v>
      </c>
      <c r="AP22" s="268">
        <f t="shared" si="5"/>
        <v>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0</v>
      </c>
      <c r="G29" s="259">
        <f t="shared" si="3"/>
        <v>0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/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/>
      <c r="W39" s="331">
        <f>P!R41</f>
        <v>0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0</v>
      </c>
      <c r="G40" s="259">
        <f t="shared" si="3"/>
        <v>0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0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0</v>
      </c>
      <c r="AO40" s="339">
        <f>P!AK42</f>
        <v>136.66666666666666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0</v>
      </c>
      <c r="G54" s="259">
        <f t="shared" si="3"/>
        <v>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0.7804988662131519</v>
      </c>
      <c r="AP54" s="268">
        <f t="shared" si="5"/>
        <v>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0</v>
      </c>
      <c r="G55" s="259">
        <f t="shared" si="3"/>
        <v>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0.28919382622764983</v>
      </c>
      <c r="AP55" s="268">
        <f t="shared" si="5"/>
        <v>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0</v>
      </c>
      <c r="G56" s="259">
        <f t="shared" si="3"/>
        <v>0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0</v>
      </c>
      <c r="AQ56" s="85" t="str">
        <f t="shared" si="6"/>
        <v>০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0</v>
      </c>
      <c r="G61" s="259">
        <f t="shared" si="3"/>
        <v>0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0</v>
      </c>
      <c r="AQ61" s="85" t="str">
        <f t="shared" si="6"/>
        <v>০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0</v>
      </c>
      <c r="G62" s="259">
        <f t="shared" si="3"/>
        <v>0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760.19952339750284</v>
      </c>
      <c r="AP62" s="268">
        <f t="shared" si="5"/>
        <v>0</v>
      </c>
      <c r="AQ62" s="85" t="str">
        <f t="shared" si="6"/>
        <v>০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</v>
      </c>
      <c r="G63" s="259">
        <f t="shared" si="3"/>
        <v>0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</v>
      </c>
      <c r="AQ63" s="85" t="str">
        <f t="shared" si="6"/>
        <v>০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</v>
      </c>
      <c r="G65" s="259">
        <f t="shared" si="3"/>
        <v>0.13000000000000012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865.21624752405194</v>
      </c>
      <c r="AP65" s="268">
        <f t="shared" si="5"/>
        <v>0.13000000000000012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</v>
      </c>
      <c r="G66" s="259">
        <f t="shared" si="3"/>
        <v>0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18</v>
      </c>
      <c r="AP66" s="268">
        <f t="shared" si="5"/>
        <v>0</v>
      </c>
      <c r="AQ66" s="85" t="str">
        <f t="shared" si="6"/>
        <v>০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</v>
      </c>
      <c r="G68" s="259">
        <f t="shared" ref="G68:G133" si="8">E68+F68</f>
        <v>3.5714285709999571E-2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5617.1618529324587</v>
      </c>
      <c r="AP68" s="268">
        <f t="shared" si="7"/>
        <v>3.5714285709999571E-2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</v>
      </c>
      <c r="G69" s="259">
        <f t="shared" si="8"/>
        <v>0.3199999999999994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578.55439873996409</v>
      </c>
      <c r="AP69" s="268">
        <f t="shared" si="7"/>
        <v>0.3199999999999994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</v>
      </c>
      <c r="G70" s="259">
        <f t="shared" si="8"/>
        <v>5.4999999999999966E-2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1799.8180746456608</v>
      </c>
      <c r="AP70" s="268">
        <f t="shared" si="7"/>
        <v>5.4999999999999966E-2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0</v>
      </c>
      <c r="G71" s="259">
        <f t="shared" si="8"/>
        <v>3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3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</v>
      </c>
      <c r="G77" s="259">
        <f t="shared" si="8"/>
        <v>1.0000000000000037E-2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3694.5569780596884</v>
      </c>
      <c r="AP77" s="269">
        <f t="shared" si="7"/>
        <v>1.0000000000000037E-2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</v>
      </c>
      <c r="G78" s="259">
        <f t="shared" si="8"/>
        <v>5.0000000000000044E-2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520</v>
      </c>
      <c r="AP78" s="268">
        <f t="shared" si="7"/>
        <v>5.0000000000000044E-2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0</v>
      </c>
      <c r="G87" s="259">
        <f t="shared" si="8"/>
        <v>16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66.999999999231633</v>
      </c>
      <c r="AP87" s="268">
        <f t="shared" si="7"/>
        <v>16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0</v>
      </c>
      <c r="G88" s="259">
        <f t="shared" si="8"/>
        <v>17.149999999999999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114.56507940316372</v>
      </c>
      <c r="AP88" s="268">
        <f t="shared" si="7"/>
        <v>17.149999999999999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0</v>
      </c>
      <c r="G89" s="259">
        <f t="shared" si="8"/>
        <v>36</v>
      </c>
      <c r="H89" s="291"/>
      <c r="I89" s="292"/>
      <c r="J89" s="291"/>
      <c r="K89" s="292"/>
      <c r="L89" s="319"/>
      <c r="M89" s="320"/>
      <c r="N89" s="319"/>
      <c r="O89" s="320"/>
      <c r="P89" s="319"/>
      <c r="Q89" s="320"/>
      <c r="R89" s="319"/>
      <c r="S89" s="320"/>
      <c r="T89" s="319"/>
      <c r="U89" s="320"/>
      <c r="V89" s="319"/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9.5278352259154779</v>
      </c>
      <c r="AP89" s="268">
        <f t="shared" si="7"/>
        <v>36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</v>
      </c>
      <c r="G94" s="259">
        <f t="shared" si="8"/>
        <v>0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0</v>
      </c>
      <c r="G95" s="259">
        <f t="shared" si="8"/>
        <v>5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93.95348837209302</v>
      </c>
      <c r="AP95" s="268">
        <f t="shared" si="7"/>
        <v>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210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175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</v>
      </c>
      <c r="G112" s="259">
        <f t="shared" si="8"/>
        <v>0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1738.1818181818182</v>
      </c>
      <c r="AP112" s="268">
        <f t="shared" si="7"/>
        <v>0</v>
      </c>
      <c r="AQ112" s="85" t="str">
        <f t="shared" si="10"/>
        <v>০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1056.2445196211097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0</v>
      </c>
      <c r="G124" s="259">
        <f t="shared" si="8"/>
        <v>0</v>
      </c>
      <c r="H124" s="332"/>
      <c r="I124" s="331">
        <f>P!D126</f>
        <v>0</v>
      </c>
      <c r="J124" s="332"/>
      <c r="K124" s="331">
        <f>P!F126</f>
        <v>0</v>
      </c>
      <c r="L124" s="332"/>
      <c r="M124" s="331">
        <f>P!H126</f>
        <v>0</v>
      </c>
      <c r="N124" s="332"/>
      <c r="O124" s="331">
        <f>P!J126</f>
        <v>0</v>
      </c>
      <c r="P124" s="332"/>
      <c r="Q124" s="331">
        <f>P!L126</f>
        <v>0</v>
      </c>
      <c r="R124" s="332"/>
      <c r="S124" s="331">
        <f>P!N126</f>
        <v>0</v>
      </c>
      <c r="T124" s="332"/>
      <c r="U124" s="331">
        <f>P!P126</f>
        <v>0</v>
      </c>
      <c r="V124" s="332"/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340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0</v>
      </c>
      <c r="G126" s="259">
        <f t="shared" si="8"/>
        <v>0</v>
      </c>
      <c r="H126" s="332"/>
      <c r="I126" s="331">
        <f>P!D128</f>
        <v>0</v>
      </c>
      <c r="J126" s="332"/>
      <c r="K126" s="331">
        <f>P!F128</f>
        <v>0</v>
      </c>
      <c r="L126" s="332"/>
      <c r="M126" s="331">
        <f>P!H128</f>
        <v>0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0</v>
      </c>
      <c r="AO126" s="339">
        <f>P!AK128</f>
        <v>129.02304609218436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0</v>
      </c>
      <c r="G127" s="259">
        <f t="shared" si="8"/>
        <v>0</v>
      </c>
      <c r="H127" s="332"/>
      <c r="I127" s="331">
        <f>P!D129</f>
        <v>0</v>
      </c>
      <c r="J127" s="332"/>
      <c r="K127" s="331">
        <f>P!F129</f>
        <v>0</v>
      </c>
      <c r="L127" s="332"/>
      <c r="M127" s="331">
        <f>P!H129</f>
        <v>0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0</v>
      </c>
      <c r="AO127" s="339">
        <f>P!AK129</f>
        <v>361.18487358135053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0</v>
      </c>
      <c r="G130" s="259">
        <f t="shared" si="8"/>
        <v>0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0</v>
      </c>
      <c r="N130" s="332"/>
      <c r="O130" s="331">
        <f>P!J132</f>
        <v>0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0</v>
      </c>
      <c r="AO130" s="339">
        <f>P!AK132</f>
        <v>93.32409972299169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678.26086956521749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0</v>
      </c>
      <c r="G143" s="259">
        <f t="shared" si="14"/>
        <v>5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1100</v>
      </c>
      <c r="AP143" s="268">
        <f t="shared" si="11"/>
        <v>5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0</v>
      </c>
      <c r="G150" s="312">
        <f t="shared" si="14"/>
        <v>27.490000000000236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257.88620210203209</v>
      </c>
      <c r="AP150" s="422">
        <f t="shared" si="11"/>
        <v>27.490000000000236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458</v>
      </c>
      <c r="C151" s="83" t="s">
        <v>9</v>
      </c>
      <c r="D151" s="258">
        <v>119.175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119.175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0</v>
      </c>
      <c r="G152" s="259">
        <f t="shared" si="14"/>
        <v>2.0000000000000071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188.70361672146547</v>
      </c>
      <c r="AP152" s="268">
        <f t="shared" si="11"/>
        <v>2.0000000000000071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0</v>
      </c>
      <c r="G153" s="259">
        <f t="shared" si="14"/>
        <v>4.25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365.31761624099545</v>
      </c>
      <c r="AP153" s="268">
        <f t="shared" si="11"/>
        <v>4.25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456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0</v>
      </c>
      <c r="G161" s="259">
        <f t="shared" si="14"/>
        <v>0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668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0</v>
      </c>
      <c r="G168" s="259">
        <f t="shared" si="14"/>
        <v>0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785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0</v>
      </c>
      <c r="G177" s="304">
        <f t="shared" si="14"/>
        <v>0</v>
      </c>
      <c r="H177" s="326"/>
      <c r="I177" s="331">
        <f>P!D179</f>
        <v>0</v>
      </c>
      <c r="J177" s="332"/>
      <c r="K177" s="331">
        <f>P!F179</f>
        <v>0</v>
      </c>
      <c r="L177" s="332"/>
      <c r="M177" s="331">
        <f>P!H179</f>
        <v>0</v>
      </c>
      <c r="N177" s="332"/>
      <c r="O177" s="331">
        <f>P!J179</f>
        <v>0</v>
      </c>
      <c r="P177" s="332"/>
      <c r="Q177" s="331">
        <f>P!L179</f>
        <v>0</v>
      </c>
      <c r="R177" s="332"/>
      <c r="S177" s="331">
        <f>P!N179</f>
        <v>0</v>
      </c>
      <c r="T177" s="332"/>
      <c r="U177" s="331">
        <f>P!P179</f>
        <v>0</v>
      </c>
      <c r="V177" s="332"/>
      <c r="W177" s="331">
        <f>P!R179</f>
        <v>0</v>
      </c>
      <c r="X177" s="332"/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0</v>
      </c>
      <c r="AO177" s="339">
        <f>P!AK179</f>
        <v>26.04054054054054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0</v>
      </c>
      <c r="G178" s="304">
        <f t="shared" si="14"/>
        <v>0</v>
      </c>
      <c r="H178" s="326"/>
      <c r="I178" s="331">
        <f>P!D180</f>
        <v>0</v>
      </c>
      <c r="J178" s="332"/>
      <c r="K178" s="331">
        <f>P!F180</f>
        <v>0</v>
      </c>
      <c r="L178" s="332"/>
      <c r="M178" s="331">
        <f>P!H180</f>
        <v>0</v>
      </c>
      <c r="N178" s="332"/>
      <c r="O178" s="331">
        <f>P!J180</f>
        <v>0</v>
      </c>
      <c r="P178" s="332"/>
      <c r="Q178" s="331">
        <f>P!L180</f>
        <v>0</v>
      </c>
      <c r="R178" s="332"/>
      <c r="S178" s="331">
        <f>P!N180</f>
        <v>0</v>
      </c>
      <c r="T178" s="332"/>
      <c r="U178" s="331">
        <f>P!P180</f>
        <v>0</v>
      </c>
      <c r="V178" s="332"/>
      <c r="W178" s="331">
        <f>P!R180</f>
        <v>0</v>
      </c>
      <c r="X178" s="332"/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0</v>
      </c>
      <c r="AO178" s="339">
        <f>P!AK180</f>
        <v>79.484536082474222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0</v>
      </c>
      <c r="G179" s="304">
        <f t="shared" si="14"/>
        <v>0</v>
      </c>
      <c r="H179" s="326"/>
      <c r="I179" s="331">
        <f>P!D181</f>
        <v>0</v>
      </c>
      <c r="J179" s="332"/>
      <c r="K179" s="331">
        <f>P!F181</f>
        <v>0</v>
      </c>
      <c r="L179" s="332"/>
      <c r="M179" s="331">
        <f>P!H181</f>
        <v>0</v>
      </c>
      <c r="N179" s="332"/>
      <c r="O179" s="331">
        <f>P!J181</f>
        <v>0</v>
      </c>
      <c r="P179" s="332"/>
      <c r="Q179" s="331">
        <f>P!L181</f>
        <v>0</v>
      </c>
      <c r="R179" s="332"/>
      <c r="S179" s="331">
        <f>P!N181</f>
        <v>0</v>
      </c>
      <c r="T179" s="332"/>
      <c r="U179" s="331">
        <f>P!P181</f>
        <v>0</v>
      </c>
      <c r="V179" s="332"/>
      <c r="W179" s="331">
        <f>P!R181</f>
        <v>0</v>
      </c>
      <c r="X179" s="332"/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0</v>
      </c>
      <c r="AO179" s="339">
        <f>P!AK181</f>
        <v>189.41176470588235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0</v>
      </c>
      <c r="G180" s="304">
        <f t="shared" si="14"/>
        <v>0</v>
      </c>
      <c r="H180" s="326"/>
      <c r="I180" s="331">
        <f>P!D182</f>
        <v>0</v>
      </c>
      <c r="J180" s="332"/>
      <c r="K180" s="331">
        <f>P!F182</f>
        <v>0</v>
      </c>
      <c r="L180" s="332"/>
      <c r="M180" s="331">
        <f>P!H182</f>
        <v>0</v>
      </c>
      <c r="N180" s="332"/>
      <c r="O180" s="331">
        <f>P!J182</f>
        <v>0</v>
      </c>
      <c r="P180" s="332"/>
      <c r="Q180" s="331">
        <f>P!L182</f>
        <v>0</v>
      </c>
      <c r="R180" s="332"/>
      <c r="S180" s="331">
        <f>P!N182</f>
        <v>0</v>
      </c>
      <c r="T180" s="332"/>
      <c r="U180" s="331">
        <f>P!P182</f>
        <v>0</v>
      </c>
      <c r="V180" s="332"/>
      <c r="W180" s="331">
        <f>P!R182</f>
        <v>0</v>
      </c>
      <c r="X180" s="332"/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0</v>
      </c>
      <c r="AO180" s="339">
        <f>P!AK182</f>
        <v>140.83333333333334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0</v>
      </c>
      <c r="G181" s="304">
        <f t="shared" si="14"/>
        <v>0</v>
      </c>
      <c r="H181" s="326"/>
      <c r="I181" s="331">
        <f>P!D183</f>
        <v>0</v>
      </c>
      <c r="J181" s="332"/>
      <c r="K181" s="331">
        <f>P!F183</f>
        <v>0</v>
      </c>
      <c r="L181" s="332"/>
      <c r="M181" s="331">
        <f>P!H183</f>
        <v>0</v>
      </c>
      <c r="N181" s="332"/>
      <c r="O181" s="331">
        <f>P!J183</f>
        <v>0</v>
      </c>
      <c r="P181" s="332"/>
      <c r="Q181" s="331">
        <f>P!L183</f>
        <v>0</v>
      </c>
      <c r="R181" s="332"/>
      <c r="S181" s="331">
        <f>P!N183</f>
        <v>0</v>
      </c>
      <c r="T181" s="332"/>
      <c r="U181" s="331">
        <f>P!P183</f>
        <v>0</v>
      </c>
      <c r="V181" s="332"/>
      <c r="W181" s="331">
        <f>P!R183</f>
        <v>0</v>
      </c>
      <c r="X181" s="332"/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0</v>
      </c>
      <c r="AO181" s="339">
        <f>P!AK183</f>
        <v>180.43478260869566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0</v>
      </c>
      <c r="G182" s="304">
        <f t="shared" si="14"/>
        <v>0</v>
      </c>
      <c r="H182" s="326"/>
      <c r="I182" s="331">
        <f>P!D184</f>
        <v>0</v>
      </c>
      <c r="J182" s="332"/>
      <c r="K182" s="331">
        <f>P!F184</f>
        <v>0</v>
      </c>
      <c r="L182" s="332"/>
      <c r="M182" s="331">
        <f>P!H184</f>
        <v>0</v>
      </c>
      <c r="N182" s="332"/>
      <c r="O182" s="331">
        <f>P!J184</f>
        <v>0</v>
      </c>
      <c r="P182" s="332"/>
      <c r="Q182" s="331">
        <f>P!L184</f>
        <v>0</v>
      </c>
      <c r="R182" s="332"/>
      <c r="S182" s="331">
        <f>P!N184</f>
        <v>0</v>
      </c>
      <c r="T182" s="332"/>
      <c r="U182" s="331">
        <f>P!P184</f>
        <v>0</v>
      </c>
      <c r="V182" s="332"/>
      <c r="W182" s="331">
        <f>P!R184</f>
        <v>0</v>
      </c>
      <c r="X182" s="332"/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0</v>
      </c>
      <c r="AO182" s="339">
        <f>P!AK184</f>
        <v>6.0465838509316772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0</v>
      </c>
      <c r="G183" s="304">
        <f t="shared" si="14"/>
        <v>0</v>
      </c>
      <c r="H183" s="326"/>
      <c r="I183" s="331">
        <f>P!D185</f>
        <v>0</v>
      </c>
      <c r="J183" s="332"/>
      <c r="K183" s="331">
        <f>P!F185</f>
        <v>0</v>
      </c>
      <c r="L183" s="332"/>
      <c r="M183" s="331">
        <f>P!H185</f>
        <v>0</v>
      </c>
      <c r="N183" s="332"/>
      <c r="O183" s="331">
        <f>P!J185</f>
        <v>0</v>
      </c>
      <c r="P183" s="332"/>
      <c r="Q183" s="331">
        <f>P!L185</f>
        <v>0</v>
      </c>
      <c r="R183" s="332"/>
      <c r="S183" s="331">
        <f>P!N185</f>
        <v>0</v>
      </c>
      <c r="T183" s="332"/>
      <c r="U183" s="331">
        <f>P!P185</f>
        <v>0</v>
      </c>
      <c r="V183" s="332"/>
      <c r="W183" s="331">
        <f>P!R185</f>
        <v>0</v>
      </c>
      <c r="X183" s="332"/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0</v>
      </c>
      <c r="AO183" s="339">
        <f>P!AK185</f>
        <v>61.349206349206348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0</v>
      </c>
      <c r="G184" s="304">
        <f t="shared" si="14"/>
        <v>0</v>
      </c>
      <c r="H184" s="326"/>
      <c r="I184" s="331">
        <f>P!D186</f>
        <v>0</v>
      </c>
      <c r="J184" s="332"/>
      <c r="K184" s="331">
        <f>P!F186</f>
        <v>0</v>
      </c>
      <c r="L184" s="332"/>
      <c r="M184" s="331">
        <f>P!H186</f>
        <v>0</v>
      </c>
      <c r="N184" s="332"/>
      <c r="O184" s="331">
        <f>P!J186</f>
        <v>0</v>
      </c>
      <c r="P184" s="332"/>
      <c r="Q184" s="331">
        <f>P!L186</f>
        <v>0</v>
      </c>
      <c r="R184" s="332"/>
      <c r="S184" s="331">
        <f>P!N186</f>
        <v>0</v>
      </c>
      <c r="T184" s="332"/>
      <c r="U184" s="331">
        <f>P!P186</f>
        <v>0</v>
      </c>
      <c r="V184" s="332"/>
      <c r="W184" s="331">
        <f>P!R186</f>
        <v>0</v>
      </c>
      <c r="X184" s="332"/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0</v>
      </c>
      <c r="AO184" s="339">
        <f>P!AK186</f>
        <v>66.603773584905667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0</v>
      </c>
      <c r="G185" s="304">
        <f t="shared" si="14"/>
        <v>0</v>
      </c>
      <c r="H185" s="326"/>
      <c r="I185" s="331">
        <f>P!D187</f>
        <v>0</v>
      </c>
      <c r="J185" s="332"/>
      <c r="K185" s="331">
        <f>P!F187</f>
        <v>0</v>
      </c>
      <c r="L185" s="332"/>
      <c r="M185" s="331">
        <f>P!H187</f>
        <v>0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0</v>
      </c>
      <c r="AO185" s="339">
        <f>P!AK187</f>
        <v>83.333333333333329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0</v>
      </c>
      <c r="G186" s="304">
        <f t="shared" si="14"/>
        <v>0</v>
      </c>
      <c r="H186" s="326"/>
      <c r="I186" s="331">
        <f>P!D188</f>
        <v>0</v>
      </c>
      <c r="J186" s="332"/>
      <c r="K186" s="331">
        <f>P!F188</f>
        <v>0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0</v>
      </c>
      <c r="AO186" s="339">
        <f>P!AK188</f>
        <v>70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0</v>
      </c>
      <c r="G188" s="304">
        <f t="shared" si="14"/>
        <v>0</v>
      </c>
      <c r="H188" s="326"/>
      <c r="I188" s="331">
        <f>P!D190</f>
        <v>0</v>
      </c>
      <c r="J188" s="332"/>
      <c r="K188" s="331">
        <f>P!F190</f>
        <v>0</v>
      </c>
      <c r="L188" s="332"/>
      <c r="M188" s="331">
        <f>P!H190</f>
        <v>0</v>
      </c>
      <c r="N188" s="332"/>
      <c r="O188" s="331">
        <f>P!J190</f>
        <v>0</v>
      </c>
      <c r="P188" s="332"/>
      <c r="Q188" s="331">
        <f>P!L190</f>
        <v>0</v>
      </c>
      <c r="R188" s="332"/>
      <c r="S188" s="331">
        <f>P!N190</f>
        <v>0</v>
      </c>
      <c r="T188" s="332"/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0</v>
      </c>
      <c r="AO188" s="339">
        <f>P!AK190</f>
        <v>6.4265402843601898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0</v>
      </c>
      <c r="G193" s="304">
        <f t="shared" si="14"/>
        <v>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/>
      <c r="O193" s="331">
        <f>P!J195</f>
        <v>0</v>
      </c>
      <c r="P193" s="332"/>
      <c r="Q193" s="331">
        <f>P!L195</f>
        <v>0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0</v>
      </c>
      <c r="AO193" s="339">
        <f>P!AK195</f>
        <v>41.333333333333336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0</v>
      </c>
      <c r="G194" s="304">
        <f t="shared" si="14"/>
        <v>0</v>
      </c>
      <c r="H194" s="326"/>
      <c r="I194" s="331">
        <f>P!D196</f>
        <v>0</v>
      </c>
      <c r="J194" s="332"/>
      <c r="K194" s="331">
        <f>P!F196</f>
        <v>0</v>
      </c>
      <c r="L194" s="332"/>
      <c r="M194" s="331">
        <f>P!H196</f>
        <v>0</v>
      </c>
      <c r="N194" s="332"/>
      <c r="O194" s="331">
        <f>P!J196</f>
        <v>0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0</v>
      </c>
      <c r="X194" s="332"/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0</v>
      </c>
      <c r="AO194" s="339">
        <f>P!AK196</f>
        <v>37.710360618202635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0</v>
      </c>
      <c r="G195" s="304">
        <f t="shared" si="14"/>
        <v>0</v>
      </c>
      <c r="H195" s="326"/>
      <c r="I195" s="331">
        <f>P!D197</f>
        <v>0</v>
      </c>
      <c r="J195" s="332"/>
      <c r="K195" s="331">
        <f>P!F197</f>
        <v>0</v>
      </c>
      <c r="L195" s="332"/>
      <c r="M195" s="331">
        <f>P!H197</f>
        <v>0</v>
      </c>
      <c r="N195" s="332"/>
      <c r="O195" s="331">
        <f>P!J197</f>
        <v>0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0</v>
      </c>
      <c r="X195" s="332"/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0</v>
      </c>
      <c r="AO195" s="339">
        <f>P!AK197</f>
        <v>22.175675675675677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0</v>
      </c>
      <c r="G197" s="304">
        <f t="shared" ref="G197:G252" si="18">E197+F197</f>
        <v>0</v>
      </c>
      <c r="H197" s="326"/>
      <c r="I197" s="331">
        <f>P!D199</f>
        <v>0</v>
      </c>
      <c r="J197" s="332"/>
      <c r="K197" s="331">
        <f>P!F199</f>
        <v>0</v>
      </c>
      <c r="L197" s="332"/>
      <c r="M197" s="331">
        <f>P!H199</f>
        <v>0</v>
      </c>
      <c r="N197" s="332"/>
      <c r="O197" s="331">
        <f>P!J199</f>
        <v>0</v>
      </c>
      <c r="P197" s="332"/>
      <c r="Q197" s="331">
        <f>P!L199</f>
        <v>0</v>
      </c>
      <c r="R197" s="332"/>
      <c r="S197" s="331">
        <f>P!N199</f>
        <v>0</v>
      </c>
      <c r="T197" s="332"/>
      <c r="U197" s="331">
        <f>P!P199</f>
        <v>0</v>
      </c>
      <c r="V197" s="332"/>
      <c r="W197" s="331">
        <f>P!R199</f>
        <v>0</v>
      </c>
      <c r="X197" s="332"/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0</v>
      </c>
      <c r="AO197" s="339">
        <f>P!AK199</f>
        <v>116.12903225806451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0</v>
      </c>
      <c r="G198" s="304">
        <f t="shared" si="18"/>
        <v>0</v>
      </c>
      <c r="H198" s="326"/>
      <c r="I198" s="331">
        <f>P!D200</f>
        <v>0</v>
      </c>
      <c r="J198" s="332"/>
      <c r="K198" s="331">
        <f>P!F200</f>
        <v>0</v>
      </c>
      <c r="L198" s="332"/>
      <c r="M198" s="331">
        <f>P!H200</f>
        <v>0</v>
      </c>
      <c r="N198" s="332"/>
      <c r="O198" s="331">
        <f>P!J200</f>
        <v>0</v>
      </c>
      <c r="P198" s="332"/>
      <c r="Q198" s="331">
        <f>P!L200</f>
        <v>0</v>
      </c>
      <c r="R198" s="332"/>
      <c r="S198" s="331">
        <f>P!N200</f>
        <v>0</v>
      </c>
      <c r="T198" s="332"/>
      <c r="U198" s="331">
        <f>P!P200</f>
        <v>0</v>
      </c>
      <c r="V198" s="332"/>
      <c r="W198" s="331">
        <f>P!R200</f>
        <v>0</v>
      </c>
      <c r="X198" s="332"/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0</v>
      </c>
      <c r="AO198" s="339">
        <f>P!AK200</f>
        <v>105.5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0</v>
      </c>
      <c r="G203" s="304">
        <f t="shared" si="18"/>
        <v>0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/>
      <c r="O203" s="331">
        <f>P!J205</f>
        <v>0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0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0</v>
      </c>
      <c r="G206" s="304">
        <f t="shared" si="18"/>
        <v>0</v>
      </c>
      <c r="H206" s="326"/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/>
      <c r="O206" s="331">
        <f>P!J208</f>
        <v>0</v>
      </c>
      <c r="P206" s="332"/>
      <c r="Q206" s="331">
        <f>P!L208</f>
        <v>0</v>
      </c>
      <c r="R206" s="332"/>
      <c r="S206" s="331">
        <f>P!N208</f>
        <v>0</v>
      </c>
      <c r="T206" s="332"/>
      <c r="U206" s="331">
        <f>P!P208</f>
        <v>0</v>
      </c>
      <c r="V206" s="332"/>
      <c r="W206" s="331">
        <f>P!R208</f>
        <v>0</v>
      </c>
      <c r="X206" s="332"/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0</v>
      </c>
      <c r="AO206" s="339">
        <f>P!AK208</f>
        <v>66.326530612244895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0</v>
      </c>
      <c r="G207" s="304">
        <f t="shared" si="18"/>
        <v>0</v>
      </c>
      <c r="H207" s="326"/>
      <c r="I207" s="331">
        <f>P!D209</f>
        <v>0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0</v>
      </c>
      <c r="AO207" s="339">
        <f>P!AK209</f>
        <v>63.793103448275865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0</v>
      </c>
      <c r="G209" s="304">
        <f t="shared" si="18"/>
        <v>0</v>
      </c>
      <c r="H209" s="326"/>
      <c r="I209" s="331">
        <f>P!D211</f>
        <v>0</v>
      </c>
      <c r="J209" s="332"/>
      <c r="K209" s="331">
        <f>P!F211</f>
        <v>0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0</v>
      </c>
      <c r="AO209" s="339">
        <f>P!AK211</f>
        <v>39.090909090909093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50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0</v>
      </c>
      <c r="G214" s="259">
        <f t="shared" si="18"/>
        <v>0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400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0</v>
      </c>
      <c r="G229" s="259">
        <f t="shared" si="18"/>
        <v>0</v>
      </c>
      <c r="H229" s="326"/>
      <c r="I229" s="331">
        <f>P!D231</f>
        <v>0</v>
      </c>
      <c r="J229" s="332"/>
      <c r="K229" s="331">
        <f>P!F231</f>
        <v>0</v>
      </c>
      <c r="L229" s="332"/>
      <c r="M229" s="331">
        <f>P!H231</f>
        <v>0</v>
      </c>
      <c r="N229" s="332"/>
      <c r="O229" s="331">
        <f>P!J231</f>
        <v>0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/>
      <c r="W229" s="331">
        <f>P!R231</f>
        <v>0</v>
      </c>
      <c r="X229" s="332"/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0</v>
      </c>
      <c r="AO229" s="339">
        <f>P!AK231</f>
        <v>683.36842105263156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0</v>
      </c>
      <c r="G232" s="259">
        <f t="shared" si="18"/>
        <v>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25.074156311509398</v>
      </c>
      <c r="AP232" s="268">
        <f t="shared" si="15"/>
        <v>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0</v>
      </c>
      <c r="G243" s="308">
        <f t="shared" si="18"/>
        <v>0</v>
      </c>
      <c r="H243" s="307"/>
      <c r="I243" s="331">
        <f>P!D245</f>
        <v>0</v>
      </c>
      <c r="J243" s="332"/>
      <c r="K243" s="331">
        <f>P!F245</f>
        <v>0</v>
      </c>
      <c r="L243" s="332"/>
      <c r="M243" s="331">
        <f>P!H245</f>
        <v>0</v>
      </c>
      <c r="N243" s="332"/>
      <c r="O243" s="331">
        <f>P!J245</f>
        <v>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0</v>
      </c>
      <c r="AO243" s="337">
        <f>P!AK245</f>
        <v>9.5322415557830098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0</v>
      </c>
      <c r="G247" s="313">
        <f t="shared" si="18"/>
        <v>0</v>
      </c>
      <c r="H247" s="307"/>
      <c r="I247" s="331">
        <f>P!D249</f>
        <v>0</v>
      </c>
      <c r="J247" s="332"/>
      <c r="K247" s="331">
        <f>P!F249</f>
        <v>0</v>
      </c>
      <c r="L247" s="332"/>
      <c r="M247" s="331">
        <f>P!H249</f>
        <v>0</v>
      </c>
      <c r="N247" s="332"/>
      <c r="O247" s="331">
        <f>P!J249</f>
        <v>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0</v>
      </c>
      <c r="G248" s="304">
        <f t="shared" si="18"/>
        <v>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0</v>
      </c>
      <c r="G250" s="304">
        <f t="shared" si="18"/>
        <v>0</v>
      </c>
      <c r="H250" s="326"/>
      <c r="I250" s="331">
        <f>P!D252</f>
        <v>0</v>
      </c>
      <c r="J250" s="332"/>
      <c r="K250" s="331">
        <f>P!F252</f>
        <v>0</v>
      </c>
      <c r="L250" s="332"/>
      <c r="M250" s="331">
        <f>P!H252</f>
        <v>0</v>
      </c>
      <c r="N250" s="332"/>
      <c r="O250" s="331">
        <f>P!J252</f>
        <v>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0</v>
      </c>
      <c r="G251" s="304">
        <f t="shared" si="18"/>
        <v>0</v>
      </c>
      <c r="H251" s="326"/>
      <c r="I251" s="331">
        <f>P!D253</f>
        <v>0</v>
      </c>
      <c r="J251" s="332"/>
      <c r="K251" s="331">
        <f>P!F253</f>
        <v>0</v>
      </c>
      <c r="L251" s="332"/>
      <c r="M251" s="331">
        <f>P!H253</f>
        <v>0</v>
      </c>
      <c r="N251" s="332"/>
      <c r="O251" s="331">
        <f>P!J253</f>
        <v>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73" activePane="bottomRight" state="frozen"/>
      <selection pane="topRight" activeCell="L1" sqref="L1"/>
      <selection pane="bottomLeft" activeCell="A3" sqref="A3"/>
      <selection pane="bottomRight" activeCell="B136" sqref="B136:D13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5" t="s">
        <v>510</v>
      </c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</row>
    <row r="3" spans="1:29">
      <c r="A3" s="11"/>
      <c r="B3" s="226">
        <f>P!D3</f>
        <v>45911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45912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45913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  <c r="AA35" s="504"/>
      <c r="AB35" s="504"/>
      <c r="AC35" s="504"/>
      <c r="AD35" s="504"/>
      <c r="AE35" s="504"/>
      <c r="AF35" s="504"/>
      <c r="AG35" s="504"/>
      <c r="AH35" s="504"/>
      <c r="AI35" s="504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45914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451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45915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45916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45917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45918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45919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45920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45921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45922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45923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45924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45925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45926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6" t="s">
        <v>245</v>
      </c>
      <c r="B1" s="506"/>
      <c r="C1" s="506"/>
      <c r="H1" s="142">
        <f>P!D3</f>
        <v>45911</v>
      </c>
    </row>
    <row r="2" spans="1:8" ht="27.75" customHeight="1">
      <c r="A2" s="507" t="s">
        <v>456</v>
      </c>
      <c r="B2" s="508"/>
      <c r="C2" s="509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0</v>
      </c>
      <c r="B4" s="370"/>
      <c r="C4" s="184"/>
      <c r="D4" s="145">
        <f>C4</f>
        <v>0</v>
      </c>
      <c r="E4" s="147">
        <f>SUM($D$3:D4)</f>
        <v>0</v>
      </c>
      <c r="F4" s="148">
        <f>A4</f>
        <v>0</v>
      </c>
    </row>
    <row r="5" spans="1:8">
      <c r="A5" s="168">
        <f>SUBTOTAL(103,B$4:B5)</f>
        <v>0</v>
      </c>
      <c r="B5" s="370"/>
      <c r="C5" s="184"/>
      <c r="D5" s="145">
        <f t="shared" ref="D5:D48" si="0">C5</f>
        <v>0</v>
      </c>
      <c r="E5" s="147">
        <f>SUM($D$3:D5)</f>
        <v>0</v>
      </c>
      <c r="F5" s="148">
        <f t="shared" ref="F5:F48" si="1">A5</f>
        <v>0</v>
      </c>
    </row>
    <row r="6" spans="1:8">
      <c r="A6" s="168">
        <f>SUBTOTAL(103,B$4:B6)</f>
        <v>0</v>
      </c>
      <c r="B6" s="370"/>
      <c r="C6" s="184"/>
      <c r="D6" s="145">
        <f t="shared" si="0"/>
        <v>0</v>
      </c>
      <c r="E6" s="147">
        <f>SUM($D$3:D6)</f>
        <v>0</v>
      </c>
      <c r="F6" s="148">
        <f t="shared" si="1"/>
        <v>0</v>
      </c>
    </row>
    <row r="7" spans="1:8">
      <c r="A7" s="168">
        <f>SUBTOTAL(103,B$4:B7)</f>
        <v>0</v>
      </c>
      <c r="B7" s="370"/>
      <c r="C7" s="184"/>
      <c r="D7" s="145">
        <f t="shared" si="0"/>
        <v>0</v>
      </c>
      <c r="E7" s="147">
        <f>SUM($D$3:D7)</f>
        <v>0</v>
      </c>
      <c r="F7" s="148">
        <f t="shared" si="1"/>
        <v>0</v>
      </c>
    </row>
    <row r="8" spans="1:8">
      <c r="A8" s="168">
        <f>SUBTOTAL(103,B$4:B8)</f>
        <v>0</v>
      </c>
      <c r="B8" s="370"/>
      <c r="C8" s="184"/>
      <c r="D8" s="145">
        <f t="shared" si="0"/>
        <v>0</v>
      </c>
      <c r="E8" s="147">
        <f>SUM($D$3:D8)</f>
        <v>0</v>
      </c>
      <c r="F8" s="148">
        <f t="shared" si="1"/>
        <v>0</v>
      </c>
    </row>
    <row r="9" spans="1:8">
      <c r="A9" s="168">
        <f>SUBTOTAL(103,B$4:B9)</f>
        <v>0</v>
      </c>
      <c r="B9" s="370"/>
      <c r="C9" s="184"/>
      <c r="D9" s="145">
        <f t="shared" si="0"/>
        <v>0</v>
      </c>
      <c r="E9" s="147">
        <f>SUM($D$3:D9)</f>
        <v>0</v>
      </c>
      <c r="F9" s="148">
        <f t="shared" si="1"/>
        <v>0</v>
      </c>
    </row>
    <row r="10" spans="1:8">
      <c r="A10" s="168">
        <f>SUBTOTAL(103,B$4:B10)</f>
        <v>0</v>
      </c>
      <c r="B10" s="370"/>
      <c r="C10" s="184"/>
      <c r="D10" s="145">
        <f t="shared" si="0"/>
        <v>0</v>
      </c>
      <c r="E10" s="147">
        <f>SUM($D$3:D10)</f>
        <v>0</v>
      </c>
      <c r="F10" s="148">
        <f t="shared" si="1"/>
        <v>0</v>
      </c>
    </row>
    <row r="11" spans="1:8">
      <c r="A11" s="168">
        <f>SUBTOTAL(103,B$4:B11)</f>
        <v>0</v>
      </c>
      <c r="B11" s="370"/>
      <c r="C11" s="184"/>
      <c r="D11" s="145">
        <f t="shared" si="0"/>
        <v>0</v>
      </c>
      <c r="E11" s="147">
        <f>SUM($D$3:D11)</f>
        <v>0</v>
      </c>
      <c r="F11" s="148">
        <f t="shared" si="1"/>
        <v>0</v>
      </c>
    </row>
    <row r="12" spans="1:8">
      <c r="A12" s="168">
        <f>SUBTOTAL(103,B$4:B12)</f>
        <v>0</v>
      </c>
      <c r="B12" s="141"/>
      <c r="C12" s="184"/>
      <c r="D12" s="145">
        <f t="shared" si="0"/>
        <v>0</v>
      </c>
      <c r="E12" s="147">
        <f>SUM($D$3:D12)</f>
        <v>0</v>
      </c>
      <c r="F12" s="148">
        <f t="shared" si="1"/>
        <v>0</v>
      </c>
    </row>
    <row r="13" spans="1:8">
      <c r="A13" s="168">
        <f>SUBTOTAL(103,B$4:B13)</f>
        <v>0</v>
      </c>
      <c r="B13" s="141"/>
      <c r="C13" s="184"/>
      <c r="D13" s="145">
        <f t="shared" si="0"/>
        <v>0</v>
      </c>
      <c r="E13" s="147">
        <f>SUM($D$3:D13)</f>
        <v>0</v>
      </c>
      <c r="F13" s="148">
        <f t="shared" si="1"/>
        <v>0</v>
      </c>
    </row>
    <row r="14" spans="1:8">
      <c r="A14" s="168">
        <f>SUBTOTAL(103,B$4:B14)</f>
        <v>0</v>
      </c>
      <c r="B14" s="141"/>
      <c r="C14" s="184"/>
      <c r="D14" s="145">
        <f t="shared" si="0"/>
        <v>0</v>
      </c>
      <c r="E14" s="147">
        <f>SUM($D$3:D14)</f>
        <v>0</v>
      </c>
      <c r="F14" s="148">
        <f t="shared" si="1"/>
        <v>0</v>
      </c>
    </row>
    <row r="15" spans="1:8">
      <c r="A15" s="168">
        <f>SUBTOTAL(103,B$4:B15)</f>
        <v>0</v>
      </c>
      <c r="B15" s="185"/>
      <c r="C15" s="151"/>
      <c r="D15" s="145">
        <f t="shared" si="0"/>
        <v>0</v>
      </c>
      <c r="E15" s="147">
        <f>SUM($D$3:D15)</f>
        <v>0</v>
      </c>
      <c r="F15" s="148">
        <f t="shared" si="1"/>
        <v>0</v>
      </c>
    </row>
    <row r="16" spans="1:8">
      <c r="A16" s="168">
        <f>SUBTOTAL(103,B$4:B16)</f>
        <v>0</v>
      </c>
      <c r="B16" s="141"/>
      <c r="C16" s="184"/>
      <c r="D16" s="145">
        <f t="shared" si="0"/>
        <v>0</v>
      </c>
      <c r="E16" s="147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85"/>
      <c r="C17" s="184"/>
      <c r="D17" s="145">
        <f t="shared" si="0"/>
        <v>0</v>
      </c>
      <c r="E17" s="147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47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47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47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96"/>
      <c r="C21" s="184"/>
      <c r="D21" s="145">
        <f t="shared" si="0"/>
        <v>0</v>
      </c>
      <c r="E21" s="147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96"/>
      <c r="C22" s="184"/>
      <c r="D22" s="145">
        <f t="shared" si="0"/>
        <v>0</v>
      </c>
      <c r="E22" s="147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296"/>
      <c r="C23" s="184"/>
      <c r="D23" s="145">
        <f t="shared" si="0"/>
        <v>0</v>
      </c>
      <c r="E23" s="147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296"/>
      <c r="C24" s="184"/>
      <c r="D24" s="145">
        <f t="shared" si="0"/>
        <v>0</v>
      </c>
      <c r="E24" s="147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296"/>
      <c r="C25" s="184"/>
      <c r="D25" s="145">
        <f t="shared" si="0"/>
        <v>0</v>
      </c>
      <c r="E25" s="147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296"/>
      <c r="C26" s="184"/>
      <c r="D26" s="145">
        <f t="shared" si="0"/>
        <v>0</v>
      </c>
      <c r="E26" s="147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296"/>
      <c r="C27" s="184"/>
      <c r="D27" s="145">
        <f t="shared" si="0"/>
        <v>0</v>
      </c>
      <c r="E27" s="147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296"/>
      <c r="C28" s="184"/>
      <c r="D28" s="145">
        <f t="shared" si="0"/>
        <v>0</v>
      </c>
      <c r="E28" s="147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296"/>
      <c r="C29" s="184"/>
      <c r="D29" s="145">
        <f t="shared" si="0"/>
        <v>0</v>
      </c>
      <c r="E29" s="147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296"/>
      <c r="C30" s="184"/>
      <c r="D30" s="145">
        <f t="shared" si="0"/>
        <v>0</v>
      </c>
      <c r="E30" s="147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296"/>
      <c r="C31" s="184"/>
      <c r="D31" s="145">
        <f t="shared" si="0"/>
        <v>0</v>
      </c>
      <c r="E31" s="147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45">
        <f t="shared" si="0"/>
        <v>0</v>
      </c>
      <c r="E32" s="147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45">
        <f t="shared" si="0"/>
        <v>0</v>
      </c>
      <c r="E33" s="147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45">
        <f t="shared" si="0"/>
        <v>0</v>
      </c>
      <c r="E34" s="147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45">
        <f t="shared" si="0"/>
        <v>0</v>
      </c>
      <c r="E35" s="147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45">
        <f t="shared" si="0"/>
        <v>0</v>
      </c>
      <c r="E36" s="147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45">
        <f t="shared" si="0"/>
        <v>0</v>
      </c>
      <c r="E37" s="147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296"/>
      <c r="C38" s="184"/>
      <c r="D38" s="145">
        <f t="shared" si="0"/>
        <v>0</v>
      </c>
      <c r="E38" s="147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296"/>
      <c r="C39" s="184"/>
      <c r="D39" s="145">
        <f t="shared" si="0"/>
        <v>0</v>
      </c>
      <c r="E39" s="147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47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47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47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47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47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47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47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47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141"/>
      <c r="C48" s="184"/>
      <c r="D48" s="145">
        <f t="shared" si="0"/>
        <v>0</v>
      </c>
      <c r="E48" s="147">
        <f>SUM($D$3:D48)</f>
        <v>0</v>
      </c>
      <c r="F48" s="148">
        <f t="shared" si="1"/>
        <v>0</v>
      </c>
    </row>
    <row r="49" spans="1:5">
      <c r="A49" s="149"/>
      <c r="B49" s="150" t="s">
        <v>243</v>
      </c>
      <c r="C49" s="151">
        <f>SUM(C4:C48)</f>
        <v>0</v>
      </c>
      <c r="D49" s="152"/>
      <c r="E49" s="153"/>
    </row>
    <row r="50" spans="1:5">
      <c r="A50" s="510" t="s">
        <v>470</v>
      </c>
      <c r="B50" s="511"/>
      <c r="C50" s="512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2025-09-25T09:51:27Z</dcterms:modified>
</cp:coreProperties>
</file>