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 STORE GH\"/>
    </mc:Choice>
  </mc:AlternateContent>
  <xr:revisionPtr revIDLastSave="0" documentId="13_ncr:1_{3D5985CC-AB37-4842-82E4-A69CBC27C562}" xr6:coauthVersionLast="43" xr6:coauthVersionMax="43" xr10:uidLastSave="{00000000-0000-0000-0000-000000000000}"/>
  <bookViews>
    <workbookView xWindow="-120" yWindow="-120" windowWidth="20730" windowHeight="11310" tabRatio="917" firstSheet="1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150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A39" i="35"/>
  <c r="A40" i="35"/>
  <c r="F40" i="35" s="1"/>
  <c r="A41" i="35"/>
  <c r="F41" i="35" s="1"/>
  <c r="A42" i="35"/>
  <c r="A43" i="35"/>
  <c r="F43" i="35" s="1"/>
  <c r="A44" i="35"/>
  <c r="F44" i="35" s="1"/>
  <c r="A45" i="35"/>
  <c r="F45" i="35" s="1"/>
  <c r="A46" i="35"/>
  <c r="A47" i="35"/>
  <c r="A48" i="35"/>
  <c r="F48" i="35" s="1"/>
  <c r="A49" i="35"/>
  <c r="F49" i="35" s="1"/>
  <c r="A50" i="35"/>
  <c r="F50" i="35" s="1"/>
  <c r="F12" i="33" s="1"/>
  <c r="F38" i="35"/>
  <c r="F39" i="35"/>
  <c r="F42" i="35"/>
  <c r="F46" i="35"/>
  <c r="F47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F47" i="27" s="1"/>
  <c r="A48" i="27"/>
  <c r="F48" i="27" s="1"/>
  <c r="A49" i="27"/>
  <c r="F49" i="27" s="1"/>
  <c r="A50" i="27"/>
  <c r="F50" i="27" s="1"/>
  <c r="F6" i="33" s="1"/>
  <c r="A4" i="27"/>
  <c r="F32" i="28"/>
  <c r="F36" i="28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78" i="40" l="1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D23" i="47"/>
  <c r="D24" i="47"/>
  <c r="D25" i="47"/>
  <c r="D26" i="47"/>
  <c r="F26" i="47" s="1"/>
  <c r="D27" i="47"/>
  <c r="D28" i="47"/>
  <c r="D29" i="47"/>
  <c r="D30" i="47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D51" i="47"/>
  <c r="D52" i="47"/>
  <c r="D53" i="47"/>
  <c r="D54" i="47"/>
  <c r="F54" i="47" s="1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F74" i="47" s="1"/>
  <c r="D75" i="47"/>
  <c r="D76" i="47"/>
  <c r="D77" i="47"/>
  <c r="D78" i="47"/>
  <c r="D79" i="47"/>
  <c r="D80" i="47"/>
  <c r="D81" i="47"/>
  <c r="D82" i="47"/>
  <c r="F82" i="47" s="1"/>
  <c r="D83" i="47"/>
  <c r="D84" i="47"/>
  <c r="D85" i="47"/>
  <c r="D86" i="47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7" l="1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" i="35" l="1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L256" i="2" l="1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51" i="15" l="1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<sst xmlns="http://schemas.openxmlformats.org/spreadsheetml/2006/main" count="2608" uniqueCount="525">
  <si>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</si>
  <si>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</si>
  <si>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</si>
  <si>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</si>
  <si>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</si>
  <si>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</si>
  <si>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</si>
  <si>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</si>
  <si>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</si>
  <si>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</si>
  <si>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</si>
  <si>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</si>
  <si>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</si>
  <si>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</si>
  <si>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</si>
  <si>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</si>
  <si>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</si>
  <si>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</si>
  <si>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</si>
  <si>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</si>
  <si>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</si>
  <si>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</si>
  <si>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</si>
  <si>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</si>
  <si>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</si>
  <si>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</si>
  <si>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</si>
  <si>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</si>
  <si>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</si>
  <si>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</si>
  <si>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</si>
  <si>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</si>
  <si>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</si>
  <si>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</si>
  <si>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</si>
  <si>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</si>
  <si>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</si>
  <si>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</si>
  <si>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</si>
  <si>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</si>
  <si>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</si>
  <si>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</si>
  <si>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</si>
  <si>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</si>
  <si>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</si>
  <si>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</si>
  <si>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</si>
  <si>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</si>
  <si>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</si>
  <si>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</si>
  <si>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</si>
  <si>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</si>
  <si>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</si>
  <si>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</si>
  <si>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</si>
  <si>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</si>
  <si>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</si>
  <si>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</si>
  <si>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</si>
  <si>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</si>
  <si>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</si>
  <si>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</si>
  <si>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</si>
  <si>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</si>
  <si>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</si>
  <si>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</si>
  <si>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</si>
  <si>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</si>
  <si>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</si>
  <si>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</si>
  <si>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</si>
  <si>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</si>
  <si>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</si>
  <si>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</si>
  <si>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</si>
  <si>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</si>
  <si>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</si>
  <si>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</si>
  <si>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</si>
  <si>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</si>
  <si>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</si>
  <si>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</si>
  <si>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</si>
  <si>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</si>
  <si>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</si>
  <si>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</si>
  <si>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</si>
  <si>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</si>
  <si>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</si>
  <si>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</si>
  <si>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</si>
  <si>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</si>
  <si>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</si>
  <si>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</si>
  <si>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</si>
  <si>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</si>
  <si>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</si>
  <si>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</si>
  <si>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</si>
  <si>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</si>
  <si>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</si>
  <si>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</si>
  <si>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</si>
  <si>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</si>
  <si>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</si>
  <si>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</si>
  <si>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</si>
  <si>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</si>
  <si>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</si>
  <si>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</si>
  <si>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</si>
  <si>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</si>
  <si>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</si>
  <si>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</si>
  <si>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</si>
  <si>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</si>
  <si>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</si>
  <si>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</si>
  <si>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</si>
  <si>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</si>
  <si>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</si>
  <si>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</si>
  <si>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</si>
  <si>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</si>
  <si>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</si>
  <si>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</si>
  <si>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</si>
  <si>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</si>
  <si>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</si>
  <si>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</si>
  <si>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</si>
  <si>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</si>
  <si>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</si>
  <si>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</si>
  <si>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</si>
  <si>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</si>
  <si>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</si>
  <si>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</si>
  <si>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</si>
  <si>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</si>
  <si>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</si>
  <si>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</si>
  <si>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</si>
  <si>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</si>
  <si>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</si>
  <si>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</si>
  <si>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</si>
  <si>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</si>
  <si>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</si>
  <si>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</si>
  <si>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</si>
  <si>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</si>
  <si>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</si>
  <si>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</si>
  <si>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</si>
  <si>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</si>
  <si>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</si>
  <si>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</si>
  <si>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</si>
  <si>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</si>
  <si>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</si>
  <si>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</si>
  <si>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</si>
  <si>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</si>
  <si>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</si>
  <si>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</si>
  <si>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</si>
  <si>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</si>
  <si>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</si>
  <si>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</si>
  <si>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</si>
  <si>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</si>
  <si>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</si>
  <si>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</si>
  <si>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</si>
  <si>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</si>
  <si>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</si>
  <si>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</si>
  <si>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</si>
  <si>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</si>
  <si>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</si>
  <si>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</si>
  <si>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</si>
  <si>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</si>
  <si>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</si>
  <si>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</si>
  <si>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</si>
  <si>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</si>
  <si>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</si>
  <si>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</si>
  <si>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</si>
  <si>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</si>
  <si>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</si>
  <si>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</si>
  <si>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</si>
  <si>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</si>
  <si>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</si>
  <si>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</si>
  <si>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</si>
  <si>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</si>
  <si>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</si>
  <si>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</si>
  <si>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</si>
  <si>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</si>
  <si>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</si>
  <si>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</si>
  <si>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</si>
  <si>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</si>
  <si>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</si>
  <si>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</si>
  <si>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</si>
  <si>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</si>
  <si>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</si>
  <si>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</si>
  <si>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</si>
  <si>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</si>
  <si>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</si>
  <si>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</si>
  <si>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</si>
  <si>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</si>
  <si>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</si>
  <si>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</si>
  <si>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</si>
  <si>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</si>
  <si>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</si>
  <si>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</si>
  <si>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</si>
  <si>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</si>
  <si>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</si>
  <si>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</si>
  <si>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</si>
  <si>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</si>
  <si>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</si>
  <si>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</si>
  <si>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</si>
  <si>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</si>
  <si>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</si>
  <si>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</si>
  <si>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</si>
  <si>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</si>
  <si>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</si>
  <si>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</si>
  <si>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</si>
  <si>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</si>
  <si>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</si>
  <si>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</si>
  <si>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</si>
  <si>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</si>
  <si>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</si>
  <si>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</si>
  <si>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</si>
  <si>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</si>
  <si>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</si>
  <si>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</si>
  <si>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</si>
  <si>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</si>
  <si>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</si>
  <si>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</si>
  <si>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</si>
  <si>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</si>
  <si>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</si>
  <si>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</si>
  <si>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</si>
  <si>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</si>
  <si>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</si>
  <si>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</si>
  <si>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</si>
  <si>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</si>
  <si>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</si>
  <si>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</si>
  <si>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</si>
  <si>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</si>
  <si>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</si>
  <si>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</si>
  <si>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</si>
  <si>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</si>
  <si>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</si>
  <si>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</si>
  <si>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</si>
  <si>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</si>
  <si>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</si>
  <si>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</si>
  <si>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</si>
  <si>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</si>
  <si>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</si>
  <si>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</si>
  <si>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</si>
  <si>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</si>
  <si>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</si>
  <si>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</si>
  <si>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</si>
  <si>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</si>
  <si>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</si>
  <si>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</si>
  <si>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</si>
  <si>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</si>
  <si>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</si>
  <si>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</si>
  <si>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</si>
  <si>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</si>
  <si>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</si>
  <si>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</si>
  <si>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</si>
  <si>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</si>
  <si>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</si>
  <si>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</si>
  <si>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</si>
  <si>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</si>
  <si>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</si>
  <si>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</si>
  <si>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</si>
  <si>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</si>
  <si>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</si>
  <si>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</si>
  <si>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</si>
  <si>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</si>
  <si>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</si>
  <si>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</si>
  <si>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</si>
  <si>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</si>
  <si>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</si>
  <si>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</si>
  <si>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</si>
  <si>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</si>
  <si>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</si>
  <si>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</si>
  <si>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</si>
  <si>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</si>
  <si>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</si>
  <si>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</si>
  <si>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</si>
  <si>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</si>
  <si>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</si>
  <si>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</si>
  <si>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</si>
  <si>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</si>
  <si>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</si>
  <si>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</si>
  <si>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</si>
  <si>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</si>
  <si>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</si>
  <si>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</si>
  <si>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</si>
  <si>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</si>
  <si>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</si>
  <si>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</si>
  <si>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</si>
  <si>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</si>
  <si>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</si>
  <si>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</si>
  <si>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</si>
  <si>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</si>
  <si>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</si>
  <si>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</si>
  <si>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</si>
  <si>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</si>
  <si>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</si>
  <si>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</si>
  <si>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</si>
  <si>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</si>
  <si>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</si>
  <si>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</si>
  <si>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</si>
  <si>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</si>
  <si>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</si>
  <si>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</si>
  <si>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</si>
  <si>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</si>
  <si>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</si>
  <si>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</si>
  <si>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</si>
  <si>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</si>
  <si>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</si>
  <si>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</si>
  <si>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</si>
  <si>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</si>
  <si>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</si>
  <si>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</si>
  <si>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</si>
  <si>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</si>
  <si>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</si>
  <si>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</si>
  <si>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</si>
  <si>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</si>
  <si>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</si>
  <si>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</si>
  <si>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</si>
  <si>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</si>
  <si>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</si>
  <si>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</si>
  <si>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</si>
  <si>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</si>
  <si>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</si>
  <si>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</si>
  <si>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</si>
  <si>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</si>
  <si>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</si>
  <si>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</si>
  <si>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</si>
  <si>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</si>
  <si>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</si>
  <si>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</si>
  <si>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</si>
  <si>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</si>
  <si>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</si>
  <si>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</si>
  <si>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</si>
  <si>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</si>
  <si>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</si>
  <si>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</si>
  <si>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</si>
  <si>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</si>
  <si>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</si>
  <si>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</si>
  <si>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</si>
  <si>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</si>
  <si>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</si>
  <si>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</si>
  <si>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</si>
  <si>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</si>
  <si>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</si>
  <si>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</si>
  <si>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</si>
  <si>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</si>
  <si>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</si>
  <si>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</si>
  <si>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</si>
  <si>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</si>
  <si>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</si>
  <si>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</si>
  <si>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</si>
  <si>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</si>
  <si>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</si>
  <si>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</si>
  <si>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</si>
  <si>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</si>
  <si>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</si>
  <si>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</si>
  <si>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</si>
  <si>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</si>
  <si>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</si>
  <si>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</si>
  <si>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</si>
  <si>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</si>
  <si>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</si>
  <si>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</si>
  <si>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</si>
  <si>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</si>
  <si>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</si>
  <si>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</si>
  <si>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</si>
  <si>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</si>
  <si>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</si>
  <si>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</si>
  <si>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</si>
  <si>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</si>
  <si>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</si>
  <si>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</si>
  <si>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</si>
  <si>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01 আগষ্ট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</si>
  <si>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আগষ্ট 2025 হোস্টেল অতিথি ও প্রত্যাশি প্রতিষ্ঠানের জন্য ক্রয়কৃত মালামালের ভাউচার সমূহের টপশীট </t>
  </si>
  <si>
    <t>03 আগষ্ট 2025 হোস্টেল অতিথি ও প্রত্যাশি প্রতিষ্ঠানের জন্য ক্রয়কৃত মালামালের ভাউচার সমূহের টপশীট</t>
  </si>
  <si>
    <t>04 আগষ্ট 2025 হোস্টেল অতিথি ও প্রত্যাশি প্রতিষ্ঠানের জন্য ক্রয়কৃত মালামালের ভাউচার সমূহের টপশীট</t>
  </si>
  <si>
    <t>05 আগষ্ট 2025 হোস্টেল অতিথি ও প্রত্যাশি প্রতিষ্ঠানের জন্য ক্রয়কৃত মালামালের ভাউচার সমূহের টপশীট</t>
  </si>
  <si>
    <t>06 আগষ্ট 2025 হোস্টেল অতিথি ও প্রত্যাশি প্রতিষ্ঠানের জন্য ক্রয়কৃত মালামালের ভাউচার সমূহের টপশীট</t>
  </si>
  <si>
    <t>07 আগষ্ট  2025 হোস্টেল অতিথি ও প্রত্যাশি প্রতিষ্ঠানের জন্য ক্রয়কৃত মালামালের ভাউচার সমূহের টপশীট</t>
  </si>
  <si>
    <t>08 আগষ্ট 2025 হোস্টেল অতিথি ও প্রত্যাশি প্রতিষ্ঠানের জন্য ক্রয়কৃত মালামালের ভাউচার সমূহের টপশীট</t>
  </si>
  <si>
    <t>9 আগষ্ট  2025 হোস্টেল অতিথি ও প্রত্যাশি প্রতিষ্ঠানের জন্য ক্রয়কৃত মালামালের ভাউচার সমূহের টপশীট</t>
  </si>
  <si>
    <t>10 আগষ্ট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</si>
  <si>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</si>
  <si>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রুটি</t>
  </si>
  <si>
    <t>অতিরিক্ত জনবল</t>
  </si>
  <si>
    <t>কাঁচাবাজার</t>
  </si>
  <si>
    <t>পাকা আম</t>
  </si>
  <si>
    <t>খাসির মাংশ</t>
  </si>
  <si>
    <t>কাপদই</t>
  </si>
  <si>
    <t>ছানা সন্দেশ</t>
  </si>
  <si>
    <t>পাস্তা</t>
  </si>
  <si>
    <t>ফল ক্রয়</t>
  </si>
  <si>
    <t>থাইস্যুপ</t>
  </si>
  <si>
    <t>ব্যাগ</t>
  </si>
  <si>
    <t>কফি</t>
  </si>
  <si>
    <t>চার কোনা প্যাকেট</t>
  </si>
  <si>
    <t>পরোটা</t>
  </si>
  <si>
    <t>লালা ডিম</t>
  </si>
  <si>
    <t>কয়লা , মাওয়া ও দই</t>
  </si>
  <si>
    <t>মোজো 250 মিলি.</t>
  </si>
  <si>
    <t>কাটারি চাল</t>
  </si>
  <si>
    <t>ডিম</t>
  </si>
  <si>
    <t>ক্যাশিওনাট সালাদ</t>
  </si>
  <si>
    <t>হাফ প্লেট , পিপি , মেজিক স্ট্র, রেপিং</t>
  </si>
  <si>
    <t>চিকেন বল</t>
  </si>
  <si>
    <t>রেশমী জিলাপি</t>
  </si>
  <si>
    <t>খাসীর রেজালা + কিমা</t>
  </si>
  <si>
    <t>ডেকোরেটর বিল</t>
  </si>
  <si>
    <t>পিঙ্গেল চিপস</t>
  </si>
  <si>
    <t>পোলাও চাল (এরফান/মোজাম্মেল)</t>
  </si>
  <si>
    <t>সালাদ পিপি, মেজিক স্ট্র, রেপিং</t>
  </si>
  <si>
    <t>কাজুবাদাম</t>
  </si>
  <si>
    <t xml:space="preserve">কথায়: এগারো লক্ষ আট হাজার চৌষট্টি টাকা মাত্র  </t>
  </si>
  <si>
    <t xml:space="preserve">কথায়: এগারো হাজার একশত চুয়ান্ন টাকা মাত্র </t>
  </si>
  <si>
    <t>কথায়ঃ ত্রিশ হাজার আটশত চুরাশি টাকা মাত্র</t>
  </si>
  <si>
    <t>কথায়ঃ ঊনত্রিশ হাজার আটশত চুয়াল্লিশ টাকা মাত্র</t>
  </si>
  <si>
    <t>কথায়ঃ আঠারো হাজার ছয়শত পাঁচ টাকা মাত্র।</t>
  </si>
  <si>
    <t>কথায়: এগারো হাজার ছয়শত ত্রিশ টাকা মাত্র।</t>
  </si>
  <si>
    <t>কথায়: ঊনিশ হাজার নিরানব্বই টাকা মাত্র</t>
  </si>
  <si>
    <t xml:space="preserve">কথায়ঃ এক লক্ষ একত্রিশ হাজার ছয়শত তিয়াত্তর টাকা মাত্র </t>
  </si>
  <si>
    <t xml:space="preserve">কথায়ঃ আট লক্ষ পনের হাজার নয়শত পঞ্চাশ মাত্র </t>
  </si>
  <si>
    <t xml:space="preserve">কথায়ঃ পনের হাজার আটশত চুয়াল্লিশ টাকা মাত্র </t>
  </si>
  <si>
    <t xml:space="preserve">কথায়ঃ তেইশ হাজার তিনশত একাশি টাকা মাত্র </t>
  </si>
  <si>
    <t>পতাকা-ক(১-5)</t>
  </si>
  <si>
    <t>পতাকা-খ(১-10)</t>
  </si>
  <si>
    <t>পতাকা-গ(১-6)</t>
  </si>
  <si>
    <t>পতাকা-ঘ(১-5)</t>
  </si>
  <si>
    <t>পতাকা-ঙ(১-5)</t>
  </si>
  <si>
    <t>পতাকা-চ(১-5)</t>
  </si>
  <si>
    <t>পতাকা-ছ(১-10)</t>
  </si>
  <si>
    <t>পতাকা-জ(১-19)</t>
  </si>
  <si>
    <t>পতাকা-ঝ(১-6)</t>
  </si>
  <si>
    <t>পতাকা-ঞ(১-5)</t>
  </si>
  <si>
    <t>01/08/২০২৫ তারিখ হতে 10/০8/২০২৫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</si>
  <si>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</si>
  <si>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</si>
  <si>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</si>
  <si>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বিবিধ ( থাইস্যুপ, পাস্তা, পিঙ্গেলস, ক্যাশিওনাট সালাদ, সালাদ পিপি, মেজিক স্ট্র, চিকেন বল)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</si>
</sst>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89863" y="50487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41674" y="3627783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70109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7" t="s">
        <v>355</v>
      </c>
      <c r="B1" s="437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97.25</v>
      </c>
      <c r="E5" s="240">
        <f t="shared" si="0"/>
        <v>25.349033672756249</v>
      </c>
      <c r="F5" s="247" t="str">
        <f t="shared" si="1"/>
        <v>-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120.85714285714286</v>
      </c>
      <c r="E6" s="240">
        <f t="shared" si="0"/>
        <v>1.1386381245830393</v>
      </c>
      <c r="F6" s="247" t="str">
        <f t="shared" si="1"/>
        <v>-</v>
      </c>
    </row>
    <row r="7" spans="1:9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>
      <c r="A8" s="201" t="s">
        <v>20</v>
      </c>
      <c r="B8" s="226" t="s">
        <v>9</v>
      </c>
      <c r="C8" s="241">
        <f>S!D8</f>
        <v>134.9999343332085</v>
      </c>
      <c r="D8" s="241">
        <f>P!AK10</f>
        <v>153</v>
      </c>
      <c r="E8" s="240">
        <f t="shared" si="0"/>
        <v>18.0000656667915</v>
      </c>
      <c r="F8" s="247" t="str">
        <f t="shared" si="1"/>
        <v>+</v>
      </c>
    </row>
    <row r="9" spans="1:9">
      <c r="A9" s="201" t="s">
        <v>21</v>
      </c>
      <c r="B9" s="226" t="s">
        <v>9</v>
      </c>
      <c r="C9" s="241">
        <f>S!D9</f>
        <v>159.99664893957402</v>
      </c>
      <c r="D9" s="241">
        <f>P!AK11</f>
        <v>160</v>
      </c>
      <c r="E9" s="240">
        <f t="shared" si="0"/>
        <v>3.3510604259845422E-3</v>
      </c>
      <c r="F9" s="247" t="str">
        <f t="shared" si="1"/>
        <v>+</v>
      </c>
    </row>
    <row r="10" spans="1:9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>
      <c r="A12" s="201" t="s">
        <v>24</v>
      </c>
      <c r="B12" s="226" t="s">
        <v>9</v>
      </c>
      <c r="C12" s="241">
        <f>S!D12</f>
        <v>61.333333333333336</v>
      </c>
      <c r="D12" s="241">
        <f>P!AK14</f>
        <v>58</v>
      </c>
      <c r="E12" s="240">
        <f t="shared" si="0"/>
        <v>3.3333333333333357</v>
      </c>
      <c r="F12" s="247" t="str">
        <f t="shared" si="1"/>
        <v>-</v>
      </c>
    </row>
    <row r="13" spans="1:9">
      <c r="A13" s="201" t="s">
        <v>25</v>
      </c>
      <c r="B13" s="226" t="s">
        <v>26</v>
      </c>
      <c r="C13" s="241">
        <f>S!D13</f>
        <v>178.22409976791377</v>
      </c>
      <c r="D13" s="241">
        <f>P!AK15</f>
        <v>179.9375</v>
      </c>
      <c r="E13" s="240">
        <f t="shared" si="0"/>
        <v>1.7134002320862294</v>
      </c>
      <c r="F13" s="247" t="str">
        <f t="shared" si="1"/>
        <v>+</v>
      </c>
    </row>
    <row r="14" spans="1:9">
      <c r="A14" s="201" t="s">
        <v>27</v>
      </c>
      <c r="B14" s="226" t="s">
        <v>26</v>
      </c>
      <c r="C14" s="241">
        <f>S!D14</f>
        <v>321.22034909615263</v>
      </c>
      <c r="D14" s="241">
        <f>P!AK16</f>
        <v>313.33333333333331</v>
      </c>
      <c r="E14" s="240">
        <f t="shared" si="0"/>
        <v>7.8870157628193169</v>
      </c>
      <c r="F14" s="247" t="str">
        <f t="shared" si="1"/>
        <v>-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40</v>
      </c>
      <c r="E15" s="240">
        <f t="shared" si="0"/>
        <v>7.8761221246281821E-5</v>
      </c>
      <c r="F15" s="247" t="str">
        <f t="shared" si="1"/>
        <v>+</v>
      </c>
    </row>
    <row r="16" spans="1:9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>
      <c r="A17" s="201" t="s">
        <v>28</v>
      </c>
      <c r="B17" s="226" t="s">
        <v>118</v>
      </c>
      <c r="C17" s="241">
        <f>S!D17</f>
        <v>440</v>
      </c>
      <c r="D17" s="241">
        <f>P!AK19</f>
        <v>450</v>
      </c>
      <c r="E17" s="240">
        <f t="shared" si="0"/>
        <v>10</v>
      </c>
      <c r="F17" s="247" t="str">
        <f t="shared" si="1"/>
        <v>+</v>
      </c>
    </row>
    <row r="18" spans="1:6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60</v>
      </c>
      <c r="E19" s="240">
        <f t="shared" si="0"/>
        <v>1.2044514363651615E-7</v>
      </c>
      <c r="F19" s="247" t="str">
        <f t="shared" si="1"/>
        <v>+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920</v>
      </c>
      <c r="E20" s="240">
        <f t="shared" si="0"/>
        <v>2.5</v>
      </c>
      <c r="F20" s="247" t="str">
        <f t="shared" si="1"/>
        <v>-</v>
      </c>
    </row>
    <row r="21" spans="1:6">
      <c r="A21" s="201" t="s">
        <v>33</v>
      </c>
      <c r="B21" s="226" t="s">
        <v>9</v>
      </c>
      <c r="C21" s="241">
        <f>S!D21</f>
        <v>237.08333333333334</v>
      </c>
      <c r="D21" s="241">
        <f>P!AK23</f>
        <v>190</v>
      </c>
      <c r="E21" s="240">
        <f t="shared" si="0"/>
        <v>47.083333333333343</v>
      </c>
      <c r="F21" s="247" t="str">
        <f t="shared" si="1"/>
        <v>-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2.7</v>
      </c>
      <c r="E22" s="240">
        <f t="shared" si="0"/>
        <v>0.13980454319495106</v>
      </c>
      <c r="F22" s="247" t="str">
        <f t="shared" si="1"/>
        <v>-</v>
      </c>
    </row>
    <row r="23" spans="1:6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>
      <c r="A34" s="201" t="s">
        <v>44</v>
      </c>
      <c r="B34" s="226" t="s">
        <v>31</v>
      </c>
      <c r="C34" s="241">
        <f>S!D34</f>
        <v>137.91644686704464</v>
      </c>
      <c r="D34" s="241">
        <f>P!AK36</f>
        <v>138</v>
      </c>
      <c r="E34" s="240">
        <f t="shared" si="0"/>
        <v>8.3553132955358933E-2</v>
      </c>
      <c r="F34" s="247" t="str">
        <f t="shared" si="1"/>
        <v>+</v>
      </c>
    </row>
    <row r="35" spans="1:6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>
      <c r="A36" s="201" t="s">
        <v>46</v>
      </c>
      <c r="B36" s="226" t="s">
        <v>9</v>
      </c>
      <c r="C36" s="241">
        <f>S!D36</f>
        <v>394.44444444444446</v>
      </c>
      <c r="D36" s="241">
        <f>P!AK38</f>
        <v>560</v>
      </c>
      <c r="E36" s="240">
        <f t="shared" si="0"/>
        <v>165.55555555555554</v>
      </c>
      <c r="F36" s="247" t="str">
        <f t="shared" si="1"/>
        <v>+</v>
      </c>
    </row>
    <row r="37" spans="1:6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>
      <c r="A38" s="201" t="s">
        <v>47</v>
      </c>
      <c r="B38" s="226" t="s">
        <v>31</v>
      </c>
      <c r="C38" s="241">
        <f>S!D38</f>
        <v>102.82608695652173</v>
      </c>
      <c r="D38" s="241">
        <f>P!AK40</f>
        <v>120</v>
      </c>
      <c r="E38" s="240">
        <f t="shared" si="0"/>
        <v>17.173913043478265</v>
      </c>
      <c r="F38" s="247" t="str">
        <f t="shared" si="1"/>
        <v>+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80</v>
      </c>
      <c r="E39" s="240">
        <f t="shared" si="0"/>
        <v>20</v>
      </c>
      <c r="F39" s="247" t="str">
        <f t="shared" si="1"/>
        <v>+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85</v>
      </c>
      <c r="E40" s="240">
        <f t="shared" si="0"/>
        <v>5</v>
      </c>
      <c r="F40" s="247" t="str">
        <f t="shared" si="1"/>
        <v>-</v>
      </c>
    </row>
    <row r="41" spans="1:6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10.857142857142858</v>
      </c>
      <c r="E45" s="240">
        <f t="shared" si="0"/>
        <v>0.84884480973260601</v>
      </c>
      <c r="F45" s="247" t="str">
        <f t="shared" si="1"/>
        <v>+</v>
      </c>
    </row>
    <row r="46" spans="1:6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>
      <c r="A48" s="201" t="s">
        <v>54</v>
      </c>
      <c r="B48" s="226" t="s">
        <v>31</v>
      </c>
      <c r="C48" s="241">
        <f>S!D48</f>
        <v>2.2000000000000002</v>
      </c>
      <c r="D48" s="241">
        <f>P!AK50</f>
        <v>5.2</v>
      </c>
      <c r="E48" s="240">
        <f t="shared" si="0"/>
        <v>3</v>
      </c>
      <c r="F48" s="247" t="str">
        <f t="shared" si="1"/>
        <v>+</v>
      </c>
    </row>
    <row r="49" spans="1:6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>
      <c r="A51" s="201" t="s">
        <v>58</v>
      </c>
      <c r="B51" s="226" t="s">
        <v>31</v>
      </c>
      <c r="C51" s="241">
        <f>S!D51</f>
        <v>90</v>
      </c>
      <c r="D51" s="241">
        <f>P!AK53</f>
        <v>80</v>
      </c>
      <c r="E51" s="240">
        <f t="shared" si="0"/>
        <v>10</v>
      </c>
      <c r="F51" s="247" t="str">
        <f t="shared" si="1"/>
        <v>-</v>
      </c>
    </row>
    <row r="52" spans="1:6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>
      <c r="A56" s="201" t="s">
        <v>64</v>
      </c>
      <c r="B56" s="226" t="s">
        <v>31</v>
      </c>
      <c r="C56" s="241">
        <f>S!D56</f>
        <v>20</v>
      </c>
      <c r="D56" s="241">
        <f>P!AK58</f>
        <v>19.565217391304348</v>
      </c>
      <c r="E56" s="240">
        <f t="shared" si="0"/>
        <v>0.43478260869565233</v>
      </c>
      <c r="F56" s="247" t="str">
        <f t="shared" si="1"/>
        <v>-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1003.6363636363636</v>
      </c>
      <c r="E57" s="240">
        <f t="shared" si="0"/>
        <v>53.636363636363626</v>
      </c>
      <c r="F57" s="247" t="str">
        <f t="shared" si="1"/>
        <v>+</v>
      </c>
    </row>
    <row r="58" spans="1:6">
      <c r="A58" s="201" t="s">
        <v>67</v>
      </c>
      <c r="B58" s="226" t="s">
        <v>31</v>
      </c>
      <c r="C58" s="241">
        <f>S!D58</f>
        <v>272</v>
      </c>
      <c r="D58" s="241">
        <f>P!AK60</f>
        <v>264</v>
      </c>
      <c r="E58" s="240">
        <f t="shared" si="0"/>
        <v>8</v>
      </c>
      <c r="F58" s="247" t="str">
        <f t="shared" si="1"/>
        <v>-</v>
      </c>
    </row>
    <row r="59" spans="1:6">
      <c r="A59" s="201" t="s">
        <v>68</v>
      </c>
      <c r="B59" s="226" t="s">
        <v>31</v>
      </c>
      <c r="C59" s="241">
        <f>S!D59</f>
        <v>102.5</v>
      </c>
      <c r="D59" s="241">
        <f>P!AK61</f>
        <v>130</v>
      </c>
      <c r="E59" s="240">
        <f t="shared" si="0"/>
        <v>27.5</v>
      </c>
      <c r="F59" s="247" t="str">
        <f t="shared" si="1"/>
        <v>+</v>
      </c>
    </row>
    <row r="60" spans="1:6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>
      <c r="A61" s="201" t="s">
        <v>70</v>
      </c>
      <c r="B61" s="226" t="s">
        <v>9</v>
      </c>
      <c r="C61" s="241">
        <f>S!D61</f>
        <v>620.03401360544217</v>
      </c>
      <c r="D61" s="241">
        <f>P!AK63</f>
        <v>620</v>
      </c>
      <c r="E61" s="240">
        <f t="shared" si="0"/>
        <v>3.4013605442169137E-2</v>
      </c>
      <c r="F61" s="247" t="str">
        <f t="shared" si="1"/>
        <v>-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</v>
      </c>
      <c r="E62" s="240">
        <f t="shared" si="0"/>
        <v>7.637326957615187E-2</v>
      </c>
      <c r="F62" s="247" t="str">
        <f t="shared" si="1"/>
        <v>-</v>
      </c>
    </row>
    <row r="63" spans="1:6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>
      <c r="A65" s="201" t="s">
        <v>74</v>
      </c>
      <c r="B65" s="226" t="s">
        <v>9</v>
      </c>
      <c r="C65" s="241">
        <f>S!D65</f>
        <v>850</v>
      </c>
      <c r="D65" s="241">
        <f>P!AK67</f>
        <v>851.61290322580646</v>
      </c>
      <c r="E65" s="240">
        <f t="shared" si="0"/>
        <v>1.6129032258064626</v>
      </c>
      <c r="F65" s="247" t="str">
        <f t="shared" si="1"/>
        <v>+</v>
      </c>
    </row>
    <row r="66" spans="1:6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5727.272727272727</v>
      </c>
      <c r="E68" s="240">
        <f t="shared" ref="E68:E131" si="2">ABS(C68-D68)</f>
        <v>832.46245081816869</v>
      </c>
      <c r="F68" s="247" t="str">
        <f t="shared" ref="F68:F131" si="3">IF(C68-D68=0, "×", IF(C68-D68&lt;0, "+", "-"))</f>
        <v>-</v>
      </c>
    </row>
    <row r="69" spans="1:6">
      <c r="A69" s="201" t="s">
        <v>78</v>
      </c>
      <c r="B69" s="226" t="s">
        <v>9</v>
      </c>
      <c r="C69" s="241">
        <f>S!D69</f>
        <v>583.00653594771245</v>
      </c>
      <c r="D69" s="241">
        <f>P!AK71</f>
        <v>590</v>
      </c>
      <c r="E69" s="240">
        <f t="shared" si="2"/>
        <v>6.9934640522875497</v>
      </c>
      <c r="F69" s="247" t="str">
        <f t="shared" si="3"/>
        <v>+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1706.6666666666667</v>
      </c>
      <c r="E70" s="240">
        <f t="shared" si="2"/>
        <v>88.787878787878526</v>
      </c>
      <c r="F70" s="247" t="str">
        <f t="shared" si="3"/>
        <v>-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710</v>
      </c>
      <c r="E72" s="240">
        <f t="shared" si="2"/>
        <v>10</v>
      </c>
      <c r="F72" s="247" t="str">
        <f t="shared" si="3"/>
        <v>-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640</v>
      </c>
      <c r="E73" s="240">
        <f t="shared" si="2"/>
        <v>20</v>
      </c>
      <c r="F73" s="247" t="str">
        <f t="shared" si="3"/>
        <v>-</v>
      </c>
    </row>
    <row r="74" spans="1:6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>
      <c r="A75" s="201" t="s">
        <v>288</v>
      </c>
      <c r="B75" s="226" t="s">
        <v>9</v>
      </c>
      <c r="C75" s="241">
        <f>S!D75</f>
        <v>1813.3333333333333</v>
      </c>
      <c r="D75" s="241">
        <f>P!AK77</f>
        <v>1691.9708029197081</v>
      </c>
      <c r="E75" s="240">
        <f t="shared" si="2"/>
        <v>121.36253041362511</v>
      </c>
      <c r="F75" s="247" t="str">
        <f t="shared" si="3"/>
        <v>-</v>
      </c>
    </row>
    <row r="76" spans="1:6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>
      <c r="A77" s="201" t="s">
        <v>85</v>
      </c>
      <c r="B77" s="226" t="s">
        <v>9</v>
      </c>
      <c r="C77" s="241">
        <f>S!D77</f>
        <v>3280.5370433001481</v>
      </c>
      <c r="D77" s="241">
        <f>P!AK79</f>
        <v>3400</v>
      </c>
      <c r="E77" s="240">
        <f t="shared" si="2"/>
        <v>119.46295669985193</v>
      </c>
      <c r="F77" s="247" t="str">
        <f t="shared" si="3"/>
        <v>+</v>
      </c>
    </row>
    <row r="78" spans="1:6">
      <c r="A78" s="201" t="s">
        <v>86</v>
      </c>
      <c r="B78" s="226" t="s">
        <v>9</v>
      </c>
      <c r="C78" s="241">
        <f>S!D78</f>
        <v>550</v>
      </c>
      <c r="D78" s="241">
        <f>P!AK80</f>
        <v>575</v>
      </c>
      <c r="E78" s="240">
        <f t="shared" si="2"/>
        <v>25</v>
      </c>
      <c r="F78" s="247" t="str">
        <f t="shared" si="3"/>
        <v>+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300</v>
      </c>
      <c r="E79" s="240">
        <f t="shared" si="2"/>
        <v>300</v>
      </c>
      <c r="F79" s="247" t="str">
        <f t="shared" si="3"/>
        <v>-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170.58823529411765</v>
      </c>
      <c r="E80" s="240">
        <f t="shared" si="2"/>
        <v>9.4222639023990098</v>
      </c>
      <c r="F80" s="247" t="str">
        <f t="shared" si="3"/>
        <v>-</v>
      </c>
    </row>
    <row r="81" spans="1:6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>
      <c r="A84" s="201" t="s">
        <v>90</v>
      </c>
      <c r="B84" s="226" t="s">
        <v>9</v>
      </c>
      <c r="C84" s="241">
        <f>S!D84</f>
        <v>2800</v>
      </c>
      <c r="D84" s="241">
        <f>P!AK86</f>
        <v>3000</v>
      </c>
      <c r="E84" s="240">
        <f t="shared" si="2"/>
        <v>200</v>
      </c>
      <c r="F84" s="247" t="str">
        <f t="shared" si="3"/>
        <v>+</v>
      </c>
    </row>
    <row r="85" spans="1:6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1800.0000000000002</v>
      </c>
      <c r="E86" s="240">
        <f t="shared" si="2"/>
        <v>0.3744767084947398</v>
      </c>
      <c r="F86" s="247" t="str">
        <f t="shared" si="3"/>
        <v>+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67</v>
      </c>
      <c r="E87" s="240">
        <f t="shared" si="2"/>
        <v>4.5529326655469049E-6</v>
      </c>
      <c r="F87" s="247" t="str">
        <f t="shared" si="3"/>
        <v>+</v>
      </c>
    </row>
    <row r="88" spans="1:6">
      <c r="A88" s="201" t="s">
        <v>93</v>
      </c>
      <c r="B88" s="226" t="s">
        <v>9</v>
      </c>
      <c r="C88" s="241">
        <f>S!D88</f>
        <v>115.05347295176578</v>
      </c>
      <c r="D88" s="241">
        <f>P!AK90</f>
        <v>115</v>
      </c>
      <c r="E88" s="240">
        <f t="shared" si="2"/>
        <v>5.3472951765783705E-2</v>
      </c>
      <c r="F88" s="247" t="str">
        <f t="shared" si="3"/>
        <v>-</v>
      </c>
    </row>
    <row r="89" spans="1:6">
      <c r="A89" s="201" t="s">
        <v>94</v>
      </c>
      <c r="B89" s="226" t="s">
        <v>31</v>
      </c>
      <c r="C89" s="241">
        <f>S!D89</f>
        <v>10.158331638724142</v>
      </c>
      <c r="D89" s="241">
        <f>P!AK91</f>
        <v>11.252415458937199</v>
      </c>
      <c r="E89" s="240">
        <f t="shared" si="2"/>
        <v>1.0940838202130561</v>
      </c>
      <c r="F89" s="247" t="str">
        <f t="shared" si="3"/>
        <v>+</v>
      </c>
    </row>
    <row r="90" spans="1:6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220</v>
      </c>
      <c r="E92" s="240">
        <f t="shared" si="2"/>
        <v>2.0661157024903787E-3</v>
      </c>
      <c r="F92" s="247" t="str">
        <f t="shared" si="3"/>
        <v>+</v>
      </c>
    </row>
    <row r="93" spans="1:6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84.545454545454547</v>
      </c>
      <c r="E95" s="240">
        <f t="shared" si="2"/>
        <v>0.45454545454545325</v>
      </c>
      <c r="F95" s="247" t="str">
        <f t="shared" si="3"/>
        <v>-</v>
      </c>
    </row>
    <row r="96" spans="1:6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520</v>
      </c>
      <c r="E97" s="240">
        <f t="shared" si="2"/>
        <v>70</v>
      </c>
      <c r="F97" s="247" t="str">
        <f t="shared" si="3"/>
        <v>+</v>
      </c>
    </row>
    <row r="98" spans="1:6">
      <c r="A98" s="201" t="s">
        <v>336</v>
      </c>
      <c r="B98" s="226" t="s">
        <v>31</v>
      </c>
      <c r="C98" s="241">
        <f>S!D98</f>
        <v>208.6764705882353</v>
      </c>
      <c r="D98" s="241">
        <f>P!AK100</f>
        <v>167.14285714285714</v>
      </c>
      <c r="E98" s="240">
        <f t="shared" si="2"/>
        <v>41.533613445378165</v>
      </c>
      <c r="F98" s="247" t="str">
        <f t="shared" si="3"/>
        <v>-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160.71428571428572</v>
      </c>
      <c r="E104" s="240">
        <f t="shared" si="2"/>
        <v>5</v>
      </c>
      <c r="F104" s="247" t="str">
        <f t="shared" si="3"/>
        <v>-</v>
      </c>
    </row>
    <row r="105" spans="1:6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270</v>
      </c>
      <c r="E109" s="240">
        <f t="shared" si="2"/>
        <v>9.3333333333333712</v>
      </c>
      <c r="F109" s="247" t="str">
        <f t="shared" si="3"/>
        <v>+</v>
      </c>
    </row>
    <row r="110" spans="1:6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2242.2222222222222</v>
      </c>
      <c r="E112" s="240">
        <f t="shared" si="2"/>
        <v>529.72222222222217</v>
      </c>
      <c r="F112" s="247" t="str">
        <f t="shared" si="3"/>
        <v>+</v>
      </c>
    </row>
    <row r="113" spans="1:6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8.75</v>
      </c>
      <c r="E116" s="240">
        <f t="shared" si="2"/>
        <v>6.9234036959569423E-2</v>
      </c>
      <c r="F116" s="247" t="str">
        <f t="shared" si="3"/>
        <v>+</v>
      </c>
    </row>
    <row r="117" spans="1:6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>
      <c r="A126" s="201" t="s">
        <v>324</v>
      </c>
      <c r="B126" s="226" t="s">
        <v>9</v>
      </c>
      <c r="C126" s="241">
        <f>S!D126</f>
        <v>140</v>
      </c>
      <c r="D126" s="241">
        <f>P!AK128</f>
        <v>120.96</v>
      </c>
      <c r="E126" s="240">
        <f t="shared" si="2"/>
        <v>19.040000000000006</v>
      </c>
      <c r="F126" s="247" t="str">
        <f t="shared" si="3"/>
        <v>-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400</v>
      </c>
      <c r="E128" s="240">
        <f t="shared" si="2"/>
        <v>21.666666666666686</v>
      </c>
      <c r="F128" s="247" t="str">
        <f t="shared" si="3"/>
        <v>-</v>
      </c>
    </row>
    <row r="129" spans="1:6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>
      <c r="A130" s="201" t="s">
        <v>124</v>
      </c>
      <c r="B130" s="226" t="s">
        <v>9</v>
      </c>
      <c r="C130" s="241">
        <f>S!D130</f>
        <v>80</v>
      </c>
      <c r="D130" s="241">
        <f>P!AK132</f>
        <v>100</v>
      </c>
      <c r="E130" s="240">
        <f t="shared" si="2"/>
        <v>20</v>
      </c>
      <c r="F130" s="247" t="str">
        <f t="shared" si="3"/>
        <v>+</v>
      </c>
    </row>
    <row r="131" spans="1:6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187.35340729001587</v>
      </c>
      <c r="E132" s="240">
        <f t="shared" ref="E132:E195" si="4">ABS(C132-D132)</f>
        <v>42.863611371648517</v>
      </c>
      <c r="F132" s="247" t="str">
        <f t="shared" ref="F132:F195" si="5">IF(C132-D132=0, "×", IF(C132-D132&lt;0, "+", "-"))</f>
        <v>+</v>
      </c>
    </row>
    <row r="133" spans="1:6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180</v>
      </c>
      <c r="E133" s="240">
        <f t="shared" si="4"/>
        <v>26.285714285714278</v>
      </c>
      <c r="F133" s="247" t="str">
        <f t="shared" si="5"/>
        <v>-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>
      <c r="A135" s="201" t="s">
        <v>297</v>
      </c>
      <c r="B135" s="226" t="s">
        <v>9</v>
      </c>
      <c r="C135" s="241">
        <f>S!D135</f>
        <v>280</v>
      </c>
      <c r="D135" s="241">
        <f>P!AK137</f>
        <v>200</v>
      </c>
      <c r="E135" s="240">
        <f t="shared" si="4"/>
        <v>80</v>
      </c>
      <c r="F135" s="247" t="str">
        <f t="shared" si="5"/>
        <v>-</v>
      </c>
    </row>
    <row r="136" spans="1:6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18.23169191919192</v>
      </c>
      <c r="E141" s="240">
        <f t="shared" si="4"/>
        <v>3.9084131596171865</v>
      </c>
      <c r="F141" s="247" t="str">
        <f t="shared" si="5"/>
        <v>-</v>
      </c>
    </row>
    <row r="142" spans="1:6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1100.9493670886077</v>
      </c>
      <c r="E143" s="240">
        <f t="shared" si="4"/>
        <v>46.559529708545369</v>
      </c>
      <c r="F143" s="247" t="str">
        <f t="shared" si="5"/>
        <v>-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>
      <c r="A146" s="201" t="s">
        <v>133</v>
      </c>
      <c r="B146" s="226" t="s">
        <v>9</v>
      </c>
      <c r="C146" s="241">
        <f>S!D146</f>
        <v>1150</v>
      </c>
      <c r="D146" s="241">
        <f>P!AK148</f>
        <v>1200</v>
      </c>
      <c r="E146" s="240">
        <f t="shared" si="4"/>
        <v>50</v>
      </c>
      <c r="F146" s="247" t="str">
        <f t="shared" si="5"/>
        <v>+</v>
      </c>
    </row>
    <row r="147" spans="1:6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270.64285714285717</v>
      </c>
      <c r="E150" s="240">
        <f t="shared" si="4"/>
        <v>7.3550814236723454</v>
      </c>
      <c r="F150" s="247" t="str">
        <f t="shared" si="5"/>
        <v>+</v>
      </c>
    </row>
    <row r="151" spans="1:6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160</v>
      </c>
      <c r="E152" s="240">
        <f t="shared" si="4"/>
        <v>48.615801182600592</v>
      </c>
      <c r="F152" s="247" t="str">
        <f t="shared" si="5"/>
        <v>-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404.51327433628313</v>
      </c>
      <c r="E153" s="240">
        <f t="shared" si="4"/>
        <v>21.189237131748655</v>
      </c>
      <c r="F153" s="247" t="str">
        <f t="shared" si="5"/>
        <v>+</v>
      </c>
    </row>
    <row r="154" spans="1:6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424.28571428571433</v>
      </c>
      <c r="E154" s="240">
        <f t="shared" si="4"/>
        <v>52.975091698031804</v>
      </c>
      <c r="F154" s="247" t="str">
        <f t="shared" si="5"/>
        <v>+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700</v>
      </c>
      <c r="E160" s="240">
        <f t="shared" si="4"/>
        <v>137.77777777777783</v>
      </c>
      <c r="F160" s="247" t="str">
        <f t="shared" si="5"/>
        <v>+</v>
      </c>
    </row>
    <row r="161" spans="1:6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780</v>
      </c>
      <c r="E168" s="240">
        <f t="shared" si="4"/>
        <v>56.666666666666629</v>
      </c>
      <c r="F168" s="247" t="str">
        <f t="shared" si="5"/>
        <v>+</v>
      </c>
    </row>
    <row r="169" spans="1:6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22.398843930635838</v>
      </c>
      <c r="E177" s="240">
        <f t="shared" si="4"/>
        <v>1.7829742511823454</v>
      </c>
      <c r="F177" s="247" t="str">
        <f t="shared" si="5"/>
        <v>-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75.154545454545456</v>
      </c>
      <c r="E178" s="240">
        <f t="shared" si="4"/>
        <v>13.76900328587076</v>
      </c>
      <c r="F178" s="247" t="str">
        <f t="shared" si="5"/>
        <v>+</v>
      </c>
    </row>
    <row r="179" spans="1:6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250</v>
      </c>
      <c r="E179" s="240">
        <f t="shared" si="4"/>
        <v>80.833333333333343</v>
      </c>
      <c r="F179" s="247" t="str">
        <f t="shared" si="5"/>
        <v>+</v>
      </c>
    </row>
    <row r="180" spans="1:6">
      <c r="A180" s="201" t="s">
        <v>158</v>
      </c>
      <c r="B180" s="226" t="s">
        <v>9</v>
      </c>
      <c r="C180" s="241">
        <f>S!D180</f>
        <v>160</v>
      </c>
      <c r="D180" s="241">
        <f>P!AK182</f>
        <v>175.75757575757575</v>
      </c>
      <c r="E180" s="240">
        <f t="shared" si="4"/>
        <v>15.757575757575751</v>
      </c>
      <c r="F180" s="247" t="str">
        <f t="shared" si="5"/>
        <v>+</v>
      </c>
    </row>
    <row r="181" spans="1:6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164.4</v>
      </c>
      <c r="E181" s="240">
        <f t="shared" si="4"/>
        <v>9.8545454545454731</v>
      </c>
      <c r="F181" s="247" t="str">
        <f t="shared" si="5"/>
        <v>+</v>
      </c>
    </row>
    <row r="182" spans="1:6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6.1335078534031418</v>
      </c>
      <c r="E182" s="240">
        <f t="shared" si="4"/>
        <v>1.4118250055067012</v>
      </c>
      <c r="F182" s="247" t="str">
        <f t="shared" si="5"/>
        <v>+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62.96</v>
      </c>
      <c r="E183" s="240">
        <f t="shared" si="4"/>
        <v>10.296956521739133</v>
      </c>
      <c r="F183" s="247" t="str">
        <f t="shared" si="5"/>
        <v>+</v>
      </c>
    </row>
    <row r="184" spans="1:6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84.8</v>
      </c>
      <c r="E184" s="240">
        <f t="shared" si="4"/>
        <v>8.0558139534883679</v>
      </c>
      <c r="F184" s="247" t="str">
        <f t="shared" si="5"/>
        <v>+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70</v>
      </c>
      <c r="E185" s="240">
        <f t="shared" si="4"/>
        <v>6.3636363636363669</v>
      </c>
      <c r="F185" s="247" t="str">
        <f t="shared" si="5"/>
        <v>+</v>
      </c>
    </row>
    <row r="186" spans="1:6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135.60606060606059</v>
      </c>
      <c r="E186" s="240">
        <f t="shared" si="4"/>
        <v>61.759906759906755</v>
      </c>
      <c r="F186" s="247" t="str">
        <f t="shared" si="5"/>
        <v>+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57.5</v>
      </c>
      <c r="E187" s="240">
        <f t="shared" si="4"/>
        <v>7.5</v>
      </c>
      <c r="F187" s="247" t="str">
        <f t="shared" si="5"/>
        <v>+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</v>
      </c>
      <c r="E188" s="240">
        <f t="shared" si="4"/>
        <v>5.7971014492753881E-2</v>
      </c>
      <c r="F188" s="247" t="str">
        <f t="shared" si="5"/>
        <v>-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10</v>
      </c>
      <c r="E190" s="240">
        <f t="shared" si="4"/>
        <v>3</v>
      </c>
      <c r="F190" s="247" t="str">
        <f t="shared" si="5"/>
        <v>-</v>
      </c>
    </row>
    <row r="191" spans="1:6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41.666666666666664</v>
      </c>
      <c r="E193" s="240">
        <f t="shared" si="4"/>
        <v>1.6666666666666643</v>
      </c>
      <c r="F193" s="247" t="str">
        <f t="shared" si="5"/>
        <v>+</v>
      </c>
    </row>
    <row r="194" spans="1:6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26.666666666666668</v>
      </c>
      <c r="E194" s="240">
        <f t="shared" si="4"/>
        <v>6.8105515587529979</v>
      </c>
      <c r="F194" s="247" t="str">
        <f t="shared" si="5"/>
        <v>+</v>
      </c>
    </row>
    <row r="195" spans="1:6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24.210526315789473</v>
      </c>
      <c r="E195" s="240">
        <f t="shared" si="4"/>
        <v>2.9377990430621992</v>
      </c>
      <c r="F195" s="247" t="str">
        <f t="shared" si="5"/>
        <v>+</v>
      </c>
    </row>
    <row r="196" spans="1:6">
      <c r="A196" s="201" t="s">
        <v>333</v>
      </c>
      <c r="B196" s="226" t="s">
        <v>9</v>
      </c>
      <c r="C196" s="241">
        <f>S!D196</f>
        <v>25</v>
      </c>
      <c r="D196" s="241">
        <f>P!AK198</f>
        <v>30</v>
      </c>
      <c r="E196" s="240">
        <f t="shared" ref="E196:E252" si="6">ABS(C196-D196)</f>
        <v>5</v>
      </c>
      <c r="F196" s="247" t="str">
        <f t="shared" ref="F196:F252" si="7">IF(C196-D196=0, "×", IF(C196-D196&lt;0, "+", "-"))</f>
        <v>+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147.27272727272728</v>
      </c>
      <c r="E197" s="240">
        <f t="shared" si="6"/>
        <v>17.27272727272728</v>
      </c>
      <c r="F197" s="247" t="str">
        <f t="shared" si="7"/>
        <v>+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73.611111111111114</v>
      </c>
      <c r="E198" s="240">
        <f t="shared" si="6"/>
        <v>89.960317460317469</v>
      </c>
      <c r="F198" s="247" t="str">
        <f t="shared" si="7"/>
        <v>-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250</v>
      </c>
      <c r="E199" s="240">
        <f t="shared" si="6"/>
        <v>30</v>
      </c>
      <c r="F199" s="247" t="str">
        <f t="shared" si="7"/>
        <v>+</v>
      </c>
    </row>
    <row r="200" spans="1:6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>
      <c r="A203" s="201" t="s">
        <v>171</v>
      </c>
      <c r="B203" s="226" t="s">
        <v>9</v>
      </c>
      <c r="C203" s="241">
        <f>S!D203</f>
        <v>45</v>
      </c>
      <c r="D203" s="241">
        <f>P!AK205</f>
        <v>43.333333333333336</v>
      </c>
      <c r="E203" s="240">
        <f t="shared" si="6"/>
        <v>1.6666666666666643</v>
      </c>
      <c r="F203" s="247" t="str">
        <f t="shared" si="7"/>
        <v>-</v>
      </c>
    </row>
    <row r="204" spans="1:6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51.666666666666664</v>
      </c>
      <c r="E206" s="240">
        <f t="shared" si="6"/>
        <v>6.6666666666666643</v>
      </c>
      <c r="F206" s="247" t="str">
        <f t="shared" si="7"/>
        <v>+</v>
      </c>
    </row>
    <row r="207" spans="1:6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80</v>
      </c>
      <c r="E207" s="240">
        <f t="shared" si="6"/>
        <v>15.882352941176464</v>
      </c>
      <c r="F207" s="247" t="str">
        <f t="shared" si="7"/>
        <v>+</v>
      </c>
    </row>
    <row r="208" spans="1:6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50.333333333333336</v>
      </c>
      <c r="E211" s="240">
        <f t="shared" si="6"/>
        <v>5.3333333333333357</v>
      </c>
      <c r="F211" s="247" t="str">
        <f t="shared" si="7"/>
        <v>+</v>
      </c>
    </row>
    <row r="212" spans="1:6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>
      <c r="A214" s="201" t="s">
        <v>323</v>
      </c>
      <c r="B214" s="226" t="s">
        <v>9</v>
      </c>
      <c r="C214" s="241">
        <f>S!D214</f>
        <v>60.3125</v>
      </c>
      <c r="D214" s="241">
        <f>P!AK216</f>
        <v>75.48571428571428</v>
      </c>
      <c r="E214" s="240">
        <f t="shared" si="6"/>
        <v>15.17321428571428</v>
      </c>
      <c r="F214" s="247" t="str">
        <f t="shared" si="7"/>
        <v>+</v>
      </c>
    </row>
    <row r="215" spans="1:6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680</v>
      </c>
      <c r="E229" s="240">
        <f t="shared" si="6"/>
        <v>5.3729739411210176E-3</v>
      </c>
      <c r="F229" s="247" t="str">
        <f t="shared" si="7"/>
        <v>+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950</v>
      </c>
      <c r="E230" s="240">
        <f t="shared" si="6"/>
        <v>54.717946882310457</v>
      </c>
      <c r="F230" s="247" t="str">
        <f t="shared" si="7"/>
        <v>+</v>
      </c>
    </row>
    <row r="231" spans="1:6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</v>
      </c>
      <c r="E231" s="240">
        <f t="shared" si="6"/>
        <v>1.0161737564295947E-5</v>
      </c>
      <c r="F231" s="247" t="str">
        <f t="shared" si="7"/>
        <v>-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26.564885496183205</v>
      </c>
      <c r="E232" s="240">
        <f t="shared" si="6"/>
        <v>0.99567795471585896</v>
      </c>
      <c r="F232" s="247" t="str">
        <f t="shared" si="7"/>
        <v>+</v>
      </c>
    </row>
    <row r="233" spans="1:6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>
      <c r="A239" s="201" t="s">
        <v>287</v>
      </c>
      <c r="B239" s="226" t="s">
        <v>9</v>
      </c>
      <c r="C239" s="241">
        <f>S!D239</f>
        <v>320</v>
      </c>
      <c r="D239" s="241">
        <f>P!AK241</f>
        <v>380</v>
      </c>
      <c r="E239" s="240">
        <f t="shared" si="6"/>
        <v>60</v>
      </c>
      <c r="F239" s="247" t="str">
        <f t="shared" si="7"/>
        <v>+</v>
      </c>
    </row>
    <row r="240" spans="1:6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280</v>
      </c>
      <c r="E242" s="240">
        <f t="shared" si="6"/>
        <v>241.59292035398229</v>
      </c>
      <c r="F242" s="247" t="str">
        <f t="shared" si="7"/>
        <v>+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9.4471544715447155</v>
      </c>
      <c r="E243" s="240">
        <f t="shared" si="6"/>
        <v>9.4863792239818778E-2</v>
      </c>
      <c r="F243" s="247" t="str">
        <f t="shared" si="7"/>
        <v>+</v>
      </c>
    </row>
    <row r="244" spans="1:6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/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="130" zoomScaleNormal="130" workbookViewId="0">
      <selection activeCell="A52" sqref="A52:C52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1" t="s">
        <v>245</v>
      </c>
      <c r="B1" s="511"/>
      <c r="C1" s="511"/>
      <c r="F1" s="148">
        <f>P!F3</f>
        <v>45871</v>
      </c>
    </row>
    <row r="2" spans="1:8" ht="31.5" customHeight="1">
      <c r="A2" s="518" t="s">
        <v>460</v>
      </c>
      <c r="B2" s="518"/>
      <c r="C2" s="518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1</v>
      </c>
      <c r="B4" s="297" t="s">
        <v>229</v>
      </c>
      <c r="C4" s="190">
        <v>4232</v>
      </c>
      <c r="D4" s="199">
        <f>C4</f>
        <v>4232</v>
      </c>
      <c r="E4" s="190">
        <f>SUM($D$3:D4)</f>
        <v>4232</v>
      </c>
      <c r="F4" s="154">
        <f>A4</f>
        <v>1</v>
      </c>
      <c r="G4"/>
      <c r="H4"/>
    </row>
    <row r="5" spans="1:8" ht="19.5">
      <c r="A5" s="174">
        <f>SUBTOTAL(103,B$4:B5)</f>
        <v>2</v>
      </c>
      <c r="B5" s="297" t="s">
        <v>472</v>
      </c>
      <c r="C5" s="190">
        <v>4873</v>
      </c>
      <c r="D5" s="199">
        <f t="shared" ref="D5:D50" si="0">C5</f>
        <v>4873</v>
      </c>
      <c r="E5" s="190">
        <f>SUM($D$3:D5)</f>
        <v>9105</v>
      </c>
      <c r="F5" s="154">
        <f t="shared" ref="F5:F50" si="1">A5</f>
        <v>2</v>
      </c>
      <c r="G5"/>
      <c r="H5"/>
    </row>
    <row r="6" spans="1:8" ht="19.5">
      <c r="A6" s="174">
        <f>SUBTOTAL(103,B$4:B6)</f>
        <v>3</v>
      </c>
      <c r="B6" s="297" t="s">
        <v>473</v>
      </c>
      <c r="C6" s="190">
        <v>1406</v>
      </c>
      <c r="D6" s="199">
        <f t="shared" si="0"/>
        <v>1406</v>
      </c>
      <c r="E6" s="190">
        <f>SUM($D$3:D6)</f>
        <v>10511</v>
      </c>
      <c r="F6" s="154">
        <f t="shared" si="1"/>
        <v>3</v>
      </c>
      <c r="G6"/>
      <c r="H6"/>
    </row>
    <row r="7" spans="1:8" ht="19.5">
      <c r="A7" s="174">
        <f>SUBTOTAL(103,B$4:B7)</f>
        <v>4</v>
      </c>
      <c r="B7" s="297" t="s">
        <v>474</v>
      </c>
      <c r="C7" s="190">
        <v>7700</v>
      </c>
      <c r="D7" s="199">
        <f t="shared" si="0"/>
        <v>7700</v>
      </c>
      <c r="E7" s="190">
        <f>SUM($D$3:D7)</f>
        <v>18211</v>
      </c>
      <c r="F7" s="154">
        <f t="shared" si="1"/>
        <v>4</v>
      </c>
      <c r="G7"/>
      <c r="H7"/>
    </row>
    <row r="8" spans="1:8" ht="19.5">
      <c r="A8" s="174">
        <f>SUBTOTAL(103,B$4:B8)</f>
        <v>5</v>
      </c>
      <c r="B8" s="297" t="s">
        <v>475</v>
      </c>
      <c r="C8" s="190">
        <v>2250</v>
      </c>
      <c r="D8" s="199">
        <f t="shared" si="0"/>
        <v>2250</v>
      </c>
      <c r="E8" s="190">
        <f>SUM($D$3:D8)</f>
        <v>20461</v>
      </c>
      <c r="F8" s="154">
        <f t="shared" si="1"/>
        <v>5</v>
      </c>
      <c r="G8"/>
      <c r="H8"/>
    </row>
    <row r="9" spans="1:8" ht="19.5">
      <c r="A9" s="174">
        <f>SUBTOTAL(103,B$4:B9)</f>
        <v>6</v>
      </c>
      <c r="B9" s="297" t="s">
        <v>469</v>
      </c>
      <c r="C9" s="190">
        <v>2201</v>
      </c>
      <c r="D9" s="199">
        <f t="shared" si="0"/>
        <v>2201</v>
      </c>
      <c r="E9" s="190">
        <f>SUM($D$3:D9)</f>
        <v>22662</v>
      </c>
      <c r="F9" s="154">
        <f t="shared" si="1"/>
        <v>6</v>
      </c>
      <c r="G9"/>
      <c r="H9"/>
    </row>
    <row r="10" spans="1:8" ht="19.5">
      <c r="A10" s="174">
        <f>SUBTOTAL(103,B$4:B10)</f>
        <v>7</v>
      </c>
      <c r="B10" s="297" t="s">
        <v>476</v>
      </c>
      <c r="C10" s="190">
        <v>1332</v>
      </c>
      <c r="D10" s="199">
        <f t="shared" si="0"/>
        <v>1332</v>
      </c>
      <c r="E10" s="190">
        <f>SUM($D$3:D10)</f>
        <v>23994</v>
      </c>
      <c r="F10" s="154">
        <f t="shared" si="1"/>
        <v>7</v>
      </c>
      <c r="G10"/>
      <c r="H10"/>
    </row>
    <row r="11" spans="1:8" ht="19.5">
      <c r="A11" s="174">
        <f>SUBTOTAL(103,B$4:B11)</f>
        <v>8</v>
      </c>
      <c r="B11" s="278" t="s">
        <v>477</v>
      </c>
      <c r="C11" s="190">
        <v>3060</v>
      </c>
      <c r="D11" s="199">
        <f t="shared" si="0"/>
        <v>3060</v>
      </c>
      <c r="E11" s="190">
        <f>SUM($D$3:D11)</f>
        <v>27054</v>
      </c>
      <c r="F11" s="154">
        <f t="shared" si="1"/>
        <v>8</v>
      </c>
    </row>
    <row r="12" spans="1:8" ht="19.5">
      <c r="A12" s="174">
        <f>SUBTOTAL(103,B$4:B12)</f>
        <v>9</v>
      </c>
      <c r="B12" s="278" t="s">
        <v>470</v>
      </c>
      <c r="C12" s="190">
        <v>1030</v>
      </c>
      <c r="D12" s="199">
        <f t="shared" si="0"/>
        <v>1030</v>
      </c>
      <c r="E12" s="190">
        <f>SUM($D$3:D12)</f>
        <v>28084</v>
      </c>
      <c r="F12" s="154">
        <f t="shared" si="1"/>
        <v>9</v>
      </c>
    </row>
    <row r="13" spans="1:8" ht="19.5">
      <c r="A13" s="174">
        <f>SUBTOTAL(103,B$4:B13)</f>
        <v>10</v>
      </c>
      <c r="B13" s="278" t="s">
        <v>471</v>
      </c>
      <c r="C13" s="190">
        <v>2800</v>
      </c>
      <c r="D13" s="199">
        <f t="shared" si="0"/>
        <v>2800</v>
      </c>
      <c r="E13" s="190">
        <f>SUM($D$3:D13)</f>
        <v>30884</v>
      </c>
      <c r="F13" s="154">
        <f t="shared" si="1"/>
        <v>10</v>
      </c>
    </row>
    <row r="14" spans="1:8" ht="19.5" hidden="1">
      <c r="A14" s="174">
        <f>SUBTOTAL(103,B$4:B14)</f>
        <v>10</v>
      </c>
      <c r="B14" s="192"/>
      <c r="C14" s="190"/>
      <c r="D14" s="199">
        <f t="shared" si="0"/>
        <v>0</v>
      </c>
      <c r="E14" s="190">
        <f>SUM($D$3:D14)</f>
        <v>30884</v>
      </c>
      <c r="F14" s="154">
        <f t="shared" si="1"/>
        <v>10</v>
      </c>
    </row>
    <row r="15" spans="1:8" ht="19.5" hidden="1">
      <c r="A15" s="174">
        <f>SUBTOTAL(103,B$4:B15)</f>
        <v>10</v>
      </c>
      <c r="B15" s="192"/>
      <c r="C15" s="190"/>
      <c r="D15" s="199">
        <f t="shared" si="0"/>
        <v>0</v>
      </c>
      <c r="E15" s="190">
        <f>SUM($D$3:D15)</f>
        <v>30884</v>
      </c>
      <c r="F15" s="154">
        <f t="shared" si="1"/>
        <v>10</v>
      </c>
    </row>
    <row r="16" spans="1:8" ht="19.5" hidden="1">
      <c r="A16" s="174">
        <f>SUBTOTAL(103,B$4:B16)</f>
        <v>10</v>
      </c>
      <c r="B16" s="192"/>
      <c r="C16" s="190"/>
      <c r="D16" s="199">
        <f t="shared" si="0"/>
        <v>0</v>
      </c>
      <c r="E16" s="190">
        <f>SUM($D$3:D16)</f>
        <v>30884</v>
      </c>
      <c r="F16" s="154">
        <f t="shared" si="1"/>
        <v>10</v>
      </c>
    </row>
    <row r="17" spans="1:6" ht="19.5" hidden="1">
      <c r="A17" s="174">
        <f>SUBTOTAL(103,B$4:B17)</f>
        <v>10</v>
      </c>
      <c r="B17" s="192"/>
      <c r="C17" s="190"/>
      <c r="D17" s="199">
        <f t="shared" si="0"/>
        <v>0</v>
      </c>
      <c r="E17" s="190">
        <f>SUM($D$3:D17)</f>
        <v>30884</v>
      </c>
      <c r="F17" s="154">
        <f t="shared" si="1"/>
        <v>10</v>
      </c>
    </row>
    <row r="18" spans="1:6" ht="19.5" hidden="1">
      <c r="A18" s="174">
        <f>SUBTOTAL(103,B$4:B18)</f>
        <v>10</v>
      </c>
      <c r="B18" s="190"/>
      <c r="C18" s="190"/>
      <c r="D18" s="199">
        <f t="shared" si="0"/>
        <v>0</v>
      </c>
      <c r="E18" s="190">
        <f>SUM($D$3:D18)</f>
        <v>30884</v>
      </c>
      <c r="F18" s="154">
        <f t="shared" si="1"/>
        <v>10</v>
      </c>
    </row>
    <row r="19" spans="1:6" ht="19.5" hidden="1">
      <c r="A19" s="174">
        <f>SUBTOTAL(103,B$4:B19)</f>
        <v>10</v>
      </c>
      <c r="B19" s="192"/>
      <c r="C19" s="190"/>
      <c r="D19" s="199">
        <f t="shared" si="0"/>
        <v>0</v>
      </c>
      <c r="E19" s="190">
        <f>SUM($D$3:D19)</f>
        <v>30884</v>
      </c>
      <c r="F19" s="154">
        <f t="shared" si="1"/>
        <v>10</v>
      </c>
    </row>
    <row r="20" spans="1:6" ht="19.5" hidden="1">
      <c r="A20" s="174">
        <f>SUBTOTAL(103,B$4:B20)</f>
        <v>10</v>
      </c>
      <c r="B20" s="186"/>
      <c r="C20" s="190"/>
      <c r="D20" s="199">
        <f t="shared" si="0"/>
        <v>0</v>
      </c>
      <c r="E20" s="190">
        <f>SUM($D$3:D20)</f>
        <v>30884</v>
      </c>
      <c r="F20" s="154">
        <f t="shared" si="1"/>
        <v>10</v>
      </c>
    </row>
    <row r="21" spans="1:6" ht="19.5" hidden="1">
      <c r="A21" s="174">
        <f>SUBTOTAL(103,B$4:B21)</f>
        <v>10</v>
      </c>
      <c r="B21" s="192"/>
      <c r="C21" s="190"/>
      <c r="D21" s="199">
        <f t="shared" si="0"/>
        <v>0</v>
      </c>
      <c r="E21" s="190">
        <f>SUM($D$3:D21)</f>
        <v>30884</v>
      </c>
      <c r="F21" s="154">
        <f t="shared" si="1"/>
        <v>10</v>
      </c>
    </row>
    <row r="22" spans="1:6" ht="19.5" hidden="1">
      <c r="A22" s="174">
        <f>SUBTOTAL(103,B$4:B22)</f>
        <v>10</v>
      </c>
      <c r="B22" s="192"/>
      <c r="C22" s="190"/>
      <c r="D22" s="199">
        <f t="shared" si="0"/>
        <v>0</v>
      </c>
      <c r="E22" s="190">
        <f>SUM($D$3:D22)</f>
        <v>30884</v>
      </c>
      <c r="F22" s="154">
        <f t="shared" si="1"/>
        <v>10</v>
      </c>
    </row>
    <row r="23" spans="1:6" ht="19.5" hidden="1">
      <c r="A23" s="174">
        <f>SUBTOTAL(103,B$4:B23)</f>
        <v>10</v>
      </c>
      <c r="B23" s="192"/>
      <c r="C23" s="190"/>
      <c r="D23" s="199">
        <f t="shared" si="0"/>
        <v>0</v>
      </c>
      <c r="E23" s="190">
        <f>SUM($D$3:D23)</f>
        <v>30884</v>
      </c>
      <c r="F23" s="154">
        <f t="shared" si="1"/>
        <v>10</v>
      </c>
    </row>
    <row r="24" spans="1:6" ht="19.5" hidden="1">
      <c r="A24" s="174">
        <f>SUBTOTAL(103,B$4:B24)</f>
        <v>10</v>
      </c>
      <c r="B24" s="192"/>
      <c r="C24" s="190"/>
      <c r="D24" s="199">
        <f t="shared" si="0"/>
        <v>0</v>
      </c>
      <c r="E24" s="190">
        <f>SUM($D$3:D24)</f>
        <v>30884</v>
      </c>
      <c r="F24" s="154">
        <f t="shared" si="1"/>
        <v>10</v>
      </c>
    </row>
    <row r="25" spans="1:6" ht="19.5" hidden="1">
      <c r="A25" s="174">
        <f>SUBTOTAL(103,B$4:B25)</f>
        <v>10</v>
      </c>
      <c r="B25" s="192"/>
      <c r="C25" s="190"/>
      <c r="D25" s="199">
        <f t="shared" si="0"/>
        <v>0</v>
      </c>
      <c r="E25" s="190">
        <f>SUM($D$3:D25)</f>
        <v>30884</v>
      </c>
      <c r="F25" s="154">
        <f t="shared" si="1"/>
        <v>10</v>
      </c>
    </row>
    <row r="26" spans="1:6" ht="19.5" hidden="1">
      <c r="A26" s="174">
        <f>SUBTOTAL(103,B$4:B26)</f>
        <v>10</v>
      </c>
      <c r="B26" s="192"/>
      <c r="C26" s="190"/>
      <c r="D26" s="199">
        <f t="shared" si="0"/>
        <v>0</v>
      </c>
      <c r="E26" s="190">
        <f>SUM($D$3:D26)</f>
        <v>30884</v>
      </c>
      <c r="F26" s="154">
        <f t="shared" si="1"/>
        <v>10</v>
      </c>
    </row>
    <row r="27" spans="1:6" ht="19.5" hidden="1">
      <c r="A27" s="174">
        <f>SUBTOTAL(103,B$4:B27)</f>
        <v>10</v>
      </c>
      <c r="B27" s="192"/>
      <c r="C27" s="190"/>
      <c r="D27" s="199">
        <f t="shared" si="0"/>
        <v>0</v>
      </c>
      <c r="E27" s="190">
        <f>SUM($D$3:D27)</f>
        <v>30884</v>
      </c>
      <c r="F27" s="154">
        <f t="shared" si="1"/>
        <v>10</v>
      </c>
    </row>
    <row r="28" spans="1:6" ht="19.5" hidden="1">
      <c r="A28" s="174">
        <f>SUBTOTAL(103,B$4:B28)</f>
        <v>10</v>
      </c>
      <c r="B28" s="192"/>
      <c r="C28" s="190"/>
      <c r="D28" s="199">
        <f t="shared" si="0"/>
        <v>0</v>
      </c>
      <c r="E28" s="190">
        <f>SUM($D$3:D28)</f>
        <v>30884</v>
      </c>
      <c r="F28" s="154">
        <f t="shared" si="1"/>
        <v>10</v>
      </c>
    </row>
    <row r="29" spans="1:6" ht="19.5" hidden="1">
      <c r="A29" s="174">
        <f>SUBTOTAL(103,B$4:B29)</f>
        <v>10</v>
      </c>
      <c r="B29" s="192"/>
      <c r="C29" s="190"/>
      <c r="D29" s="199">
        <f t="shared" si="0"/>
        <v>0</v>
      </c>
      <c r="E29" s="190">
        <f>SUM($D$3:D29)</f>
        <v>30884</v>
      </c>
      <c r="F29" s="154">
        <f t="shared" si="1"/>
        <v>10</v>
      </c>
    </row>
    <row r="30" spans="1:6" ht="19.5" hidden="1">
      <c r="A30" s="174">
        <f>SUBTOTAL(103,B$4:B30)</f>
        <v>10</v>
      </c>
      <c r="B30" s="192"/>
      <c r="C30" s="190"/>
      <c r="D30" s="199">
        <f t="shared" si="0"/>
        <v>0</v>
      </c>
      <c r="E30" s="190">
        <f>SUM($D$3:D30)</f>
        <v>30884</v>
      </c>
      <c r="F30" s="154">
        <f t="shared" si="1"/>
        <v>10</v>
      </c>
    </row>
    <row r="31" spans="1:6" ht="19.5" hidden="1">
      <c r="A31" s="174">
        <f>SUBTOTAL(103,B$4:B31)</f>
        <v>10</v>
      </c>
      <c r="B31" s="192"/>
      <c r="C31" s="190"/>
      <c r="D31" s="199">
        <f t="shared" si="0"/>
        <v>0</v>
      </c>
      <c r="E31" s="190">
        <f>SUM($D$3:D31)</f>
        <v>30884</v>
      </c>
      <c r="F31" s="154">
        <f t="shared" si="1"/>
        <v>10</v>
      </c>
    </row>
    <row r="32" spans="1:6" ht="19.5" hidden="1">
      <c r="A32" s="174">
        <f>SUBTOTAL(103,B$4:B32)</f>
        <v>10</v>
      </c>
      <c r="B32" s="192"/>
      <c r="C32" s="190"/>
      <c r="D32" s="199">
        <f t="shared" si="0"/>
        <v>0</v>
      </c>
      <c r="E32" s="190">
        <f>SUM($D$3:D32)</f>
        <v>30884</v>
      </c>
      <c r="F32" s="154">
        <f t="shared" si="1"/>
        <v>10</v>
      </c>
    </row>
    <row r="33" spans="1:6" ht="19.5" hidden="1">
      <c r="A33" s="174">
        <f>SUBTOTAL(103,B$4:B33)</f>
        <v>10</v>
      </c>
      <c r="B33" s="192"/>
      <c r="C33" s="190"/>
      <c r="D33" s="199">
        <f t="shared" si="0"/>
        <v>0</v>
      </c>
      <c r="E33" s="190">
        <f>SUM($D$3:D33)</f>
        <v>30884</v>
      </c>
      <c r="F33" s="154">
        <f t="shared" si="1"/>
        <v>10</v>
      </c>
    </row>
    <row r="34" spans="1:6" ht="19.5" hidden="1">
      <c r="A34" s="174">
        <f>SUBTOTAL(103,B$4:B34)</f>
        <v>10</v>
      </c>
      <c r="B34" s="192"/>
      <c r="C34" s="190"/>
      <c r="D34" s="199">
        <f t="shared" si="0"/>
        <v>0</v>
      </c>
      <c r="E34" s="190">
        <f>SUM($D$3:D34)</f>
        <v>30884</v>
      </c>
      <c r="F34" s="154">
        <f t="shared" si="1"/>
        <v>10</v>
      </c>
    </row>
    <row r="35" spans="1:6" ht="19.5" hidden="1">
      <c r="A35" s="174">
        <f>SUBTOTAL(103,B$4:B35)</f>
        <v>10</v>
      </c>
      <c r="B35" s="192"/>
      <c r="C35" s="190"/>
      <c r="D35" s="199">
        <f t="shared" si="0"/>
        <v>0</v>
      </c>
      <c r="E35" s="190">
        <f>SUM($D$3:D35)</f>
        <v>30884</v>
      </c>
      <c r="F35" s="154">
        <f t="shared" si="1"/>
        <v>10</v>
      </c>
    </row>
    <row r="36" spans="1:6" ht="19.5" hidden="1">
      <c r="A36" s="174">
        <f>SUBTOTAL(103,B$4:B36)</f>
        <v>10</v>
      </c>
      <c r="B36" s="192"/>
      <c r="C36" s="190"/>
      <c r="D36" s="199">
        <f t="shared" si="0"/>
        <v>0</v>
      </c>
      <c r="E36" s="190">
        <f>SUM($D$3:D36)</f>
        <v>30884</v>
      </c>
      <c r="F36" s="154">
        <f t="shared" si="1"/>
        <v>10</v>
      </c>
    </row>
    <row r="37" spans="1:6" ht="19.5" hidden="1">
      <c r="A37" s="174">
        <f>SUBTOTAL(103,B$4:B37)</f>
        <v>10</v>
      </c>
      <c r="B37" s="192"/>
      <c r="C37" s="190"/>
      <c r="D37" s="199">
        <f t="shared" si="0"/>
        <v>0</v>
      </c>
      <c r="E37" s="190">
        <f>SUM($D$3:D37)</f>
        <v>30884</v>
      </c>
      <c r="F37" s="154">
        <f t="shared" si="1"/>
        <v>10</v>
      </c>
    </row>
    <row r="38" spans="1:6" ht="19.5" hidden="1">
      <c r="A38" s="174">
        <f>SUBTOTAL(103,B$4:B38)</f>
        <v>10</v>
      </c>
      <c r="B38" s="192"/>
      <c r="C38" s="190"/>
      <c r="D38" s="199">
        <f t="shared" si="0"/>
        <v>0</v>
      </c>
      <c r="E38" s="190">
        <f>SUM($D$3:D38)</f>
        <v>30884</v>
      </c>
      <c r="F38" s="154">
        <f t="shared" si="1"/>
        <v>10</v>
      </c>
    </row>
    <row r="39" spans="1:6" ht="19.5" hidden="1">
      <c r="A39" s="174">
        <f>SUBTOTAL(103,B$4:B39)</f>
        <v>10</v>
      </c>
      <c r="B39" s="192"/>
      <c r="C39" s="190"/>
      <c r="D39" s="199">
        <f t="shared" si="0"/>
        <v>0</v>
      </c>
      <c r="E39" s="190">
        <f>SUM($D$3:D39)</f>
        <v>30884</v>
      </c>
      <c r="F39" s="154">
        <f t="shared" si="1"/>
        <v>10</v>
      </c>
    </row>
    <row r="40" spans="1:6" ht="19.5" hidden="1">
      <c r="A40" s="174">
        <f>SUBTOTAL(103,B$4:B40)</f>
        <v>10</v>
      </c>
      <c r="B40" s="192"/>
      <c r="C40" s="190"/>
      <c r="D40" s="199">
        <f t="shared" si="0"/>
        <v>0</v>
      </c>
      <c r="E40" s="190">
        <f>SUM($D$3:D40)</f>
        <v>30884</v>
      </c>
      <c r="F40" s="154">
        <f t="shared" si="1"/>
        <v>10</v>
      </c>
    </row>
    <row r="41" spans="1:6" ht="19.5" hidden="1">
      <c r="A41" s="174">
        <f>SUBTOTAL(103,B$4:B41)</f>
        <v>10</v>
      </c>
      <c r="B41" s="192"/>
      <c r="C41" s="190"/>
      <c r="D41" s="199">
        <f t="shared" si="0"/>
        <v>0</v>
      </c>
      <c r="E41" s="190">
        <f>SUM($D$3:D41)</f>
        <v>30884</v>
      </c>
      <c r="F41" s="154">
        <f t="shared" si="1"/>
        <v>10</v>
      </c>
    </row>
    <row r="42" spans="1:6" ht="19.5" hidden="1">
      <c r="A42" s="174">
        <f>SUBTOTAL(103,B$4:B42)</f>
        <v>10</v>
      </c>
      <c r="B42" s="192"/>
      <c r="C42" s="190"/>
      <c r="D42" s="199">
        <f t="shared" si="0"/>
        <v>0</v>
      </c>
      <c r="E42" s="190">
        <f>SUM($D$3:D42)</f>
        <v>30884</v>
      </c>
      <c r="F42" s="154">
        <f t="shared" si="1"/>
        <v>10</v>
      </c>
    </row>
    <row r="43" spans="1:6" ht="19.5" hidden="1">
      <c r="A43" s="174">
        <f>SUBTOTAL(103,B$4:B43)</f>
        <v>10</v>
      </c>
      <c r="B43" s="192"/>
      <c r="C43" s="190"/>
      <c r="D43" s="199">
        <f t="shared" si="0"/>
        <v>0</v>
      </c>
      <c r="E43" s="190">
        <f>SUM($D$3:D43)</f>
        <v>30884</v>
      </c>
      <c r="F43" s="154">
        <f t="shared" si="1"/>
        <v>10</v>
      </c>
    </row>
    <row r="44" spans="1:6" ht="19.5" hidden="1">
      <c r="A44" s="174">
        <f>SUBTOTAL(103,B$4:B44)</f>
        <v>10</v>
      </c>
      <c r="B44" s="192"/>
      <c r="C44" s="190"/>
      <c r="D44" s="199">
        <f t="shared" si="0"/>
        <v>0</v>
      </c>
      <c r="E44" s="190">
        <f>SUM($D$3:D44)</f>
        <v>30884</v>
      </c>
      <c r="F44" s="154">
        <f t="shared" si="1"/>
        <v>10</v>
      </c>
    </row>
    <row r="45" spans="1:6" ht="19.5" hidden="1">
      <c r="A45" s="174">
        <f>SUBTOTAL(103,B$4:B45)</f>
        <v>10</v>
      </c>
      <c r="B45" s="192"/>
      <c r="C45" s="190"/>
      <c r="D45" s="199">
        <f t="shared" si="0"/>
        <v>0</v>
      </c>
      <c r="E45" s="190">
        <f>SUM($D$3:D45)</f>
        <v>30884</v>
      </c>
      <c r="F45" s="154">
        <f t="shared" si="1"/>
        <v>10</v>
      </c>
    </row>
    <row r="46" spans="1:6" ht="19.5" hidden="1">
      <c r="A46" s="174">
        <f>SUBTOTAL(103,B$4:B46)</f>
        <v>10</v>
      </c>
      <c r="B46" s="192"/>
      <c r="C46" s="190"/>
      <c r="D46" s="199">
        <f t="shared" si="0"/>
        <v>0</v>
      </c>
      <c r="E46" s="190">
        <f>SUM($D$3:D46)</f>
        <v>30884</v>
      </c>
      <c r="F46" s="154">
        <f t="shared" si="1"/>
        <v>10</v>
      </c>
    </row>
    <row r="47" spans="1:6" ht="19.5" hidden="1">
      <c r="A47" s="174">
        <f>SUBTOTAL(103,B$4:B47)</f>
        <v>10</v>
      </c>
      <c r="B47" s="192"/>
      <c r="C47" s="190"/>
      <c r="D47" s="199">
        <f t="shared" si="0"/>
        <v>0</v>
      </c>
      <c r="E47" s="190">
        <f>SUM($D$3:D47)</f>
        <v>30884</v>
      </c>
      <c r="F47" s="154">
        <f t="shared" si="1"/>
        <v>10</v>
      </c>
    </row>
    <row r="48" spans="1:6" ht="19.5" hidden="1">
      <c r="A48" s="174">
        <f>SUBTOTAL(103,B$4:B48)</f>
        <v>10</v>
      </c>
      <c r="B48" s="192"/>
      <c r="C48" s="190"/>
      <c r="D48" s="199">
        <f t="shared" si="0"/>
        <v>0</v>
      </c>
      <c r="E48" s="190">
        <f>SUM($D$3:D48)</f>
        <v>30884</v>
      </c>
      <c r="F48" s="154">
        <f t="shared" si="1"/>
        <v>10</v>
      </c>
    </row>
    <row r="49" spans="1:6" ht="19.5" hidden="1">
      <c r="A49" s="174">
        <f>SUBTOTAL(103,B$4:B49)</f>
        <v>10</v>
      </c>
      <c r="B49" s="192"/>
      <c r="C49" s="190"/>
      <c r="D49" s="199">
        <f t="shared" si="0"/>
        <v>0</v>
      </c>
      <c r="E49" s="190">
        <f>SUM($D$3:D49)</f>
        <v>30884</v>
      </c>
      <c r="F49" s="154">
        <f t="shared" si="1"/>
        <v>10</v>
      </c>
    </row>
    <row r="50" spans="1:6" ht="19.5" hidden="1">
      <c r="A50" s="174">
        <f>SUBTOTAL(103,B$4:B50)</f>
        <v>10</v>
      </c>
      <c r="B50" s="192"/>
      <c r="C50" s="190"/>
      <c r="D50" s="199">
        <f t="shared" si="0"/>
        <v>0</v>
      </c>
      <c r="E50" s="190">
        <f>SUM($D$3:D50)</f>
        <v>30884</v>
      </c>
      <c r="F50" s="154">
        <f t="shared" si="1"/>
        <v>10</v>
      </c>
    </row>
    <row r="51" spans="1:6" ht="19.5">
      <c r="A51" s="165"/>
      <c r="B51" s="156" t="s">
        <v>243</v>
      </c>
      <c r="C51" s="157">
        <f>SUM(C4:C50)</f>
        <v>30884</v>
      </c>
      <c r="D51" s="200"/>
      <c r="E51" s="196"/>
    </row>
    <row r="52" spans="1:6" ht="19.5">
      <c r="A52" s="519" t="s">
        <v>501</v>
      </c>
      <c r="B52" s="519"/>
      <c r="C52" s="519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topLeftCell="B4" zoomScale="115" zoomScaleNormal="115" workbookViewId="0">
      <selection activeCell="B5" sqref="B5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1" t="s">
        <v>245</v>
      </c>
      <c r="B1" s="511"/>
      <c r="C1" s="511"/>
      <c r="F1" s="148">
        <f>P!H3</f>
        <v>45872</v>
      </c>
    </row>
    <row r="2" spans="1:6" ht="31.5" customHeight="1">
      <c r="A2" s="518" t="s">
        <v>461</v>
      </c>
      <c r="B2" s="518"/>
      <c r="C2" s="518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297" t="s">
        <v>229</v>
      </c>
      <c r="C4" s="190">
        <v>7309</v>
      </c>
      <c r="D4" s="151">
        <f>C4</f>
        <v>7309</v>
      </c>
      <c r="E4" s="164">
        <f>SUM($D$3:D4)</f>
        <v>7309</v>
      </c>
      <c r="F4" s="154">
        <f>A4</f>
        <v>1</v>
      </c>
    </row>
    <row r="5" spans="1:6">
      <c r="A5" s="174">
        <f>SUBTOTAL(103,B$4:B5)</f>
        <v>2</v>
      </c>
      <c r="B5" s="297" t="s">
        <v>472</v>
      </c>
      <c r="C5" s="190">
        <v>7331</v>
      </c>
      <c r="D5" s="151">
        <f t="shared" ref="D5:D50" si="0">C5</f>
        <v>7331</v>
      </c>
      <c r="E5" s="164">
        <f>SUM($D$3:D5)</f>
        <v>14640</v>
      </c>
      <c r="F5" s="154">
        <f t="shared" ref="F5:F25" si="1">A5</f>
        <v>2</v>
      </c>
    </row>
    <row r="6" spans="1:6">
      <c r="A6" s="174">
        <f>SUBTOTAL(103,B$4:B6)</f>
        <v>3</v>
      </c>
      <c r="B6" s="297" t="s">
        <v>478</v>
      </c>
      <c r="C6" s="190">
        <v>2852</v>
      </c>
      <c r="D6" s="151">
        <f t="shared" si="0"/>
        <v>2852</v>
      </c>
      <c r="E6" s="164">
        <f>SUM($D$3:D6)</f>
        <v>17492</v>
      </c>
      <c r="F6" s="154">
        <f t="shared" si="1"/>
        <v>3</v>
      </c>
    </row>
    <row r="7" spans="1:6">
      <c r="A7" s="174">
        <f>SUBTOTAL(103,B$4:B7)</f>
        <v>4</v>
      </c>
      <c r="B7" s="297" t="s">
        <v>469</v>
      </c>
      <c r="C7" s="190">
        <v>4042</v>
      </c>
      <c r="D7" s="151">
        <f t="shared" si="0"/>
        <v>4042</v>
      </c>
      <c r="E7" s="164">
        <f>SUM($D$3:D7)</f>
        <v>21534</v>
      </c>
      <c r="F7" s="154">
        <f t="shared" si="1"/>
        <v>4</v>
      </c>
    </row>
    <row r="8" spans="1:6">
      <c r="A8" s="174">
        <f>SUBTOTAL(103,B$4:B8)</f>
        <v>5</v>
      </c>
      <c r="B8" s="297" t="s">
        <v>476</v>
      </c>
      <c r="C8" s="190">
        <v>3610</v>
      </c>
      <c r="D8" s="151">
        <f t="shared" si="0"/>
        <v>3610</v>
      </c>
      <c r="E8" s="164">
        <f>SUM($D$3:D8)</f>
        <v>25144</v>
      </c>
      <c r="F8" s="154">
        <f t="shared" si="1"/>
        <v>5</v>
      </c>
    </row>
    <row r="9" spans="1:6">
      <c r="A9" s="174">
        <f>SUBTOTAL(103,B$4:B9)</f>
        <v>6</v>
      </c>
      <c r="B9" s="297" t="s">
        <v>471</v>
      </c>
      <c r="C9" s="190">
        <v>4700</v>
      </c>
      <c r="D9" s="151">
        <f t="shared" si="0"/>
        <v>4700</v>
      </c>
      <c r="E9" s="164">
        <f>SUM($D$3:D9)</f>
        <v>29844</v>
      </c>
      <c r="F9" s="154">
        <f t="shared" si="1"/>
        <v>6</v>
      </c>
    </row>
    <row r="10" spans="1:6" hidden="1">
      <c r="A10" s="174">
        <f>SUBTOTAL(103,B$4:B10)</f>
        <v>6</v>
      </c>
      <c r="B10" s="297"/>
      <c r="C10" s="190"/>
      <c r="D10" s="151">
        <f t="shared" si="0"/>
        <v>0</v>
      </c>
      <c r="E10" s="164">
        <f>SUM($D$3:D10)</f>
        <v>29844</v>
      </c>
      <c r="F10" s="154">
        <f t="shared" si="1"/>
        <v>6</v>
      </c>
    </row>
    <row r="11" spans="1:6" hidden="1">
      <c r="A11" s="174">
        <f>SUBTOTAL(103,B$4:B11)</f>
        <v>6</v>
      </c>
      <c r="B11" s="297"/>
      <c r="C11" s="190"/>
      <c r="D11" s="151">
        <f t="shared" si="0"/>
        <v>0</v>
      </c>
      <c r="E11" s="164">
        <f>SUM($D$3:D11)</f>
        <v>29844</v>
      </c>
      <c r="F11" s="154">
        <f t="shared" si="1"/>
        <v>6</v>
      </c>
    </row>
    <row r="12" spans="1:6" hidden="1">
      <c r="A12" s="174">
        <f>SUBTOTAL(103,B$4:B12)</f>
        <v>6</v>
      </c>
      <c r="B12" s="297"/>
      <c r="C12" s="190"/>
      <c r="D12" s="151">
        <f t="shared" si="0"/>
        <v>0</v>
      </c>
      <c r="E12" s="164">
        <f>SUM($D$3:D12)</f>
        <v>29844</v>
      </c>
      <c r="F12" s="154">
        <f t="shared" si="1"/>
        <v>6</v>
      </c>
    </row>
    <row r="13" spans="1:6" hidden="1">
      <c r="A13" s="174">
        <f>SUBTOTAL(103,B$4:B13)</f>
        <v>6</v>
      </c>
      <c r="B13" s="191"/>
      <c r="C13" s="157"/>
      <c r="D13" s="151">
        <f t="shared" si="0"/>
        <v>0</v>
      </c>
      <c r="E13" s="164">
        <f>SUM($D$3:D13)</f>
        <v>29844</v>
      </c>
      <c r="F13" s="154">
        <f t="shared" si="1"/>
        <v>6</v>
      </c>
    </row>
    <row r="14" spans="1:6" hidden="1">
      <c r="A14" s="174">
        <f>SUBTOTAL(103,B$4:B14)</f>
        <v>6</v>
      </c>
      <c r="B14" s="147"/>
      <c r="C14" s="190"/>
      <c r="D14" s="151">
        <f t="shared" si="0"/>
        <v>0</v>
      </c>
      <c r="E14" s="164">
        <f>SUM($D$3:D14)</f>
        <v>29844</v>
      </c>
      <c r="F14" s="154">
        <f t="shared" si="1"/>
        <v>6</v>
      </c>
    </row>
    <row r="15" spans="1:6" hidden="1">
      <c r="A15" s="174">
        <f>SUBTOTAL(103,B$4:B15)</f>
        <v>6</v>
      </c>
      <c r="B15" s="147"/>
      <c r="C15" s="190"/>
      <c r="D15" s="151">
        <f t="shared" si="0"/>
        <v>0</v>
      </c>
      <c r="E15" s="164">
        <f>SUM($D$3:D15)</f>
        <v>29844</v>
      </c>
      <c r="F15" s="154">
        <f t="shared" si="1"/>
        <v>6</v>
      </c>
    </row>
    <row r="16" spans="1:6" hidden="1">
      <c r="A16" s="174">
        <f>SUBTOTAL(103,B$4:B16)</f>
        <v>6</v>
      </c>
      <c r="B16" s="147"/>
      <c r="C16" s="190"/>
      <c r="D16" s="151">
        <f t="shared" si="0"/>
        <v>0</v>
      </c>
      <c r="E16" s="164">
        <f>SUM($D$3:D16)</f>
        <v>29844</v>
      </c>
      <c r="F16" s="154">
        <f t="shared" si="1"/>
        <v>6</v>
      </c>
    </row>
    <row r="17" spans="1:6" hidden="1">
      <c r="A17" s="174">
        <f>SUBTOTAL(103,B$4:B17)</f>
        <v>6</v>
      </c>
      <c r="B17" s="147"/>
      <c r="C17" s="190"/>
      <c r="D17" s="151">
        <f t="shared" si="0"/>
        <v>0</v>
      </c>
      <c r="E17" s="164">
        <f>SUM($D$3:D17)</f>
        <v>29844</v>
      </c>
      <c r="F17" s="154">
        <f t="shared" si="1"/>
        <v>6</v>
      </c>
    </row>
    <row r="18" spans="1:6" hidden="1">
      <c r="A18" s="174">
        <f>SUBTOTAL(103,B$4:B18)</f>
        <v>6</v>
      </c>
      <c r="B18" s="191"/>
      <c r="C18" s="157"/>
      <c r="D18" s="151">
        <f t="shared" si="0"/>
        <v>0</v>
      </c>
      <c r="E18" s="164">
        <f>SUM($D$3:D18)</f>
        <v>29844</v>
      </c>
      <c r="F18" s="154">
        <f t="shared" si="1"/>
        <v>6</v>
      </c>
    </row>
    <row r="19" spans="1:6" hidden="1">
      <c r="A19" s="174">
        <f>SUBTOTAL(103,B$4:B19)</f>
        <v>6</v>
      </c>
      <c r="B19" s="147"/>
      <c r="C19" s="190"/>
      <c r="D19" s="151">
        <f t="shared" si="0"/>
        <v>0</v>
      </c>
      <c r="E19" s="164">
        <f>SUM($D$3:D19)</f>
        <v>29844</v>
      </c>
      <c r="F19" s="154">
        <f t="shared" si="1"/>
        <v>6</v>
      </c>
    </row>
    <row r="20" spans="1:6" hidden="1">
      <c r="A20" s="174">
        <f>SUBTOTAL(103,B$4:B20)</f>
        <v>6</v>
      </c>
      <c r="B20" s="147"/>
      <c r="C20" s="190"/>
      <c r="D20" s="151">
        <f t="shared" si="0"/>
        <v>0</v>
      </c>
      <c r="E20" s="164">
        <f>SUM($D$3:D20)</f>
        <v>29844</v>
      </c>
      <c r="F20" s="154">
        <f t="shared" si="1"/>
        <v>6</v>
      </c>
    </row>
    <row r="21" spans="1:6" hidden="1">
      <c r="A21" s="174">
        <f>SUBTOTAL(103,B$4:B21)</f>
        <v>6</v>
      </c>
      <c r="B21" s="147"/>
      <c r="C21" s="190"/>
      <c r="D21" s="151">
        <f t="shared" si="0"/>
        <v>0</v>
      </c>
      <c r="E21" s="164">
        <f>SUM($D$3:D21)</f>
        <v>29844</v>
      </c>
      <c r="F21" s="154">
        <f t="shared" si="1"/>
        <v>6</v>
      </c>
    </row>
    <row r="22" spans="1:6" hidden="1">
      <c r="A22" s="174">
        <f>SUBTOTAL(103,B$4:B22)</f>
        <v>6</v>
      </c>
      <c r="B22" s="147"/>
      <c r="C22" s="190"/>
      <c r="D22" s="151">
        <f t="shared" si="0"/>
        <v>0</v>
      </c>
      <c r="E22" s="164">
        <f>SUM($D$3:D22)</f>
        <v>29844</v>
      </c>
      <c r="F22" s="154">
        <f t="shared" si="1"/>
        <v>6</v>
      </c>
    </row>
    <row r="23" spans="1:6" hidden="1">
      <c r="A23" s="174">
        <f>SUBTOTAL(103,B$4:B23)</f>
        <v>6</v>
      </c>
      <c r="B23" s="147"/>
      <c r="C23" s="190"/>
      <c r="D23" s="151">
        <f t="shared" si="0"/>
        <v>0</v>
      </c>
      <c r="E23" s="164">
        <f>SUM($D$3:D23)</f>
        <v>29844</v>
      </c>
      <c r="F23" s="154">
        <f t="shared" si="1"/>
        <v>6</v>
      </c>
    </row>
    <row r="24" spans="1:6" hidden="1">
      <c r="A24" s="174">
        <f>SUBTOTAL(103,B$4:B24)</f>
        <v>6</v>
      </c>
      <c r="B24" s="147"/>
      <c r="C24" s="190"/>
      <c r="D24" s="151">
        <f t="shared" si="0"/>
        <v>0</v>
      </c>
      <c r="E24" s="164">
        <f>SUM($D$3:D24)</f>
        <v>29844</v>
      </c>
      <c r="F24" s="154">
        <f t="shared" si="1"/>
        <v>6</v>
      </c>
    </row>
    <row r="25" spans="1:6" hidden="1">
      <c r="A25" s="174">
        <f>SUBTOTAL(103,B$4:B25)</f>
        <v>6</v>
      </c>
      <c r="B25" s="147"/>
      <c r="C25" s="190"/>
      <c r="D25" s="151">
        <f t="shared" si="0"/>
        <v>0</v>
      </c>
      <c r="E25" s="164">
        <f>SUM($D$3:D25)</f>
        <v>29844</v>
      </c>
      <c r="F25" s="154">
        <f t="shared" si="1"/>
        <v>6</v>
      </c>
    </row>
    <row r="26" spans="1:6" hidden="1">
      <c r="A26" s="174">
        <f>SUBTOTAL(103,B$4:B26)</f>
        <v>6</v>
      </c>
      <c r="B26" s="383"/>
      <c r="C26" s="190"/>
      <c r="D26" s="151">
        <f t="shared" si="0"/>
        <v>0</v>
      </c>
      <c r="E26" s="164">
        <f>SUM($D$3:D26)</f>
        <v>29844</v>
      </c>
      <c r="F26" s="154">
        <f>A26</f>
        <v>6</v>
      </c>
    </row>
    <row r="27" spans="1:6" hidden="1">
      <c r="A27" s="174">
        <f>SUBTOTAL(103,B$4:B27)</f>
        <v>6</v>
      </c>
      <c r="B27" s="390"/>
      <c r="C27" s="190"/>
      <c r="D27" s="151">
        <f t="shared" si="0"/>
        <v>0</v>
      </c>
      <c r="E27" s="164">
        <f>SUM($D$3:D27)</f>
        <v>29844</v>
      </c>
      <c r="F27" s="154">
        <f>A27</f>
        <v>6</v>
      </c>
    </row>
    <row r="28" spans="1:6" hidden="1">
      <c r="A28" s="174">
        <f>SUBTOTAL(103,B$4:B28)</f>
        <v>6</v>
      </c>
      <c r="B28" s="391"/>
      <c r="C28" s="190"/>
      <c r="D28" s="151">
        <f t="shared" si="0"/>
        <v>0</v>
      </c>
      <c r="E28" s="164">
        <f>SUM($D$3:D28)</f>
        <v>29844</v>
      </c>
      <c r="F28" s="154">
        <f t="shared" ref="F28:F49" si="2">A28</f>
        <v>6</v>
      </c>
    </row>
    <row r="29" spans="1:6" hidden="1">
      <c r="A29" s="174">
        <f>SUBTOTAL(103,B$4:B29)</f>
        <v>6</v>
      </c>
      <c r="B29" s="391"/>
      <c r="C29" s="190"/>
      <c r="D29" s="151">
        <f t="shared" si="0"/>
        <v>0</v>
      </c>
      <c r="E29" s="164">
        <f>SUM($D$3:D29)</f>
        <v>29844</v>
      </c>
      <c r="F29" s="154">
        <f t="shared" si="2"/>
        <v>6</v>
      </c>
    </row>
    <row r="30" spans="1:6" hidden="1">
      <c r="A30" s="174">
        <f>SUBTOTAL(103,B$4:B30)</f>
        <v>6</v>
      </c>
      <c r="B30" s="391"/>
      <c r="C30" s="190"/>
      <c r="D30" s="151">
        <f t="shared" si="0"/>
        <v>0</v>
      </c>
      <c r="E30" s="164">
        <f>SUM($D$3:D30)</f>
        <v>29844</v>
      </c>
      <c r="F30" s="154">
        <f t="shared" si="2"/>
        <v>6</v>
      </c>
    </row>
    <row r="31" spans="1:6" hidden="1">
      <c r="A31" s="174">
        <f>SUBTOTAL(103,B$4:B31)</f>
        <v>6</v>
      </c>
      <c r="B31" s="391"/>
      <c r="C31" s="190"/>
      <c r="D31" s="151">
        <f t="shared" si="0"/>
        <v>0</v>
      </c>
      <c r="E31" s="164">
        <f>SUM($D$3:D31)</f>
        <v>29844</v>
      </c>
      <c r="F31" s="154">
        <f t="shared" si="2"/>
        <v>6</v>
      </c>
    </row>
    <row r="32" spans="1:6" hidden="1">
      <c r="A32" s="174">
        <f>SUBTOTAL(103,B$4:B32)</f>
        <v>6</v>
      </c>
      <c r="B32" s="391"/>
      <c r="C32" s="190"/>
      <c r="D32" s="151">
        <f t="shared" si="0"/>
        <v>0</v>
      </c>
      <c r="E32" s="164">
        <f>SUM($D$3:D32)</f>
        <v>29844</v>
      </c>
      <c r="F32" s="154">
        <f t="shared" si="2"/>
        <v>6</v>
      </c>
    </row>
    <row r="33" spans="1:6" hidden="1">
      <c r="A33" s="174">
        <f>SUBTOTAL(103,B$4:B33)</f>
        <v>6</v>
      </c>
      <c r="B33" s="391"/>
      <c r="C33" s="190"/>
      <c r="D33" s="151">
        <f t="shared" si="0"/>
        <v>0</v>
      </c>
      <c r="E33" s="164">
        <f>SUM($D$3:D33)</f>
        <v>29844</v>
      </c>
      <c r="F33" s="154">
        <f t="shared" si="2"/>
        <v>6</v>
      </c>
    </row>
    <row r="34" spans="1:6" hidden="1">
      <c r="A34" s="174">
        <f>SUBTOTAL(103,B$4:B34)</f>
        <v>6</v>
      </c>
      <c r="B34" s="391"/>
      <c r="C34" s="190"/>
      <c r="D34" s="151">
        <f t="shared" si="0"/>
        <v>0</v>
      </c>
      <c r="E34" s="164">
        <f>SUM($D$3:D34)</f>
        <v>29844</v>
      </c>
      <c r="F34" s="154">
        <f t="shared" si="2"/>
        <v>6</v>
      </c>
    </row>
    <row r="35" spans="1:6" hidden="1">
      <c r="A35" s="174">
        <f>SUBTOTAL(103,B$4:B35)</f>
        <v>6</v>
      </c>
      <c r="B35" s="391"/>
      <c r="C35" s="190"/>
      <c r="D35" s="151">
        <f t="shared" si="0"/>
        <v>0</v>
      </c>
      <c r="E35" s="164">
        <f>SUM($D$3:D35)</f>
        <v>29844</v>
      </c>
      <c r="F35" s="154">
        <f t="shared" si="2"/>
        <v>6</v>
      </c>
    </row>
    <row r="36" spans="1:6" hidden="1">
      <c r="A36" s="174">
        <f>SUBTOTAL(103,B$4:B36)</f>
        <v>6</v>
      </c>
      <c r="B36" s="391"/>
      <c r="C36" s="190"/>
      <c r="D36" s="151">
        <f t="shared" si="0"/>
        <v>0</v>
      </c>
      <c r="E36" s="164">
        <f>SUM($D$3:D36)</f>
        <v>29844</v>
      </c>
      <c r="F36" s="154">
        <f t="shared" si="2"/>
        <v>6</v>
      </c>
    </row>
    <row r="37" spans="1:6" hidden="1">
      <c r="A37" s="174">
        <f>SUBTOTAL(103,B$4:B37)</f>
        <v>6</v>
      </c>
      <c r="B37" s="391"/>
      <c r="C37" s="190"/>
      <c r="D37" s="151">
        <f t="shared" si="0"/>
        <v>0</v>
      </c>
      <c r="E37" s="164">
        <f>SUM($D$3:D37)</f>
        <v>29844</v>
      </c>
      <c r="F37" s="154">
        <f t="shared" si="2"/>
        <v>6</v>
      </c>
    </row>
    <row r="38" spans="1:6" hidden="1">
      <c r="A38" s="174">
        <f>SUBTOTAL(103,B$4:B38)</f>
        <v>6</v>
      </c>
      <c r="B38" s="391"/>
      <c r="C38" s="190"/>
      <c r="D38" s="151">
        <f t="shared" si="0"/>
        <v>0</v>
      </c>
      <c r="E38" s="164">
        <f>SUM($D$3:D38)</f>
        <v>29844</v>
      </c>
      <c r="F38" s="154">
        <f t="shared" si="2"/>
        <v>6</v>
      </c>
    </row>
    <row r="39" spans="1:6" hidden="1">
      <c r="A39" s="174">
        <f>SUBTOTAL(103,B$4:B39)</f>
        <v>6</v>
      </c>
      <c r="B39" s="391"/>
      <c r="C39" s="190"/>
      <c r="D39" s="151">
        <f t="shared" si="0"/>
        <v>0</v>
      </c>
      <c r="E39" s="164">
        <f>SUM($D$3:D39)</f>
        <v>29844</v>
      </c>
      <c r="F39" s="154">
        <f t="shared" si="2"/>
        <v>6</v>
      </c>
    </row>
    <row r="40" spans="1:6" hidden="1">
      <c r="A40" s="174">
        <f>SUBTOTAL(103,B$4:B40)</f>
        <v>6</v>
      </c>
      <c r="B40" s="391"/>
      <c r="C40" s="190"/>
      <c r="D40" s="151">
        <f t="shared" si="0"/>
        <v>0</v>
      </c>
      <c r="E40" s="164">
        <f>SUM($D$3:D40)</f>
        <v>29844</v>
      </c>
      <c r="F40" s="154">
        <f t="shared" si="2"/>
        <v>6</v>
      </c>
    </row>
    <row r="41" spans="1:6" hidden="1">
      <c r="A41" s="174">
        <f>SUBTOTAL(103,B$4:B41)</f>
        <v>6</v>
      </c>
      <c r="B41" s="391"/>
      <c r="C41" s="190"/>
      <c r="D41" s="151">
        <f t="shared" si="0"/>
        <v>0</v>
      </c>
      <c r="E41" s="164">
        <f>SUM($D$3:D41)</f>
        <v>29844</v>
      </c>
      <c r="F41" s="154">
        <f t="shared" si="2"/>
        <v>6</v>
      </c>
    </row>
    <row r="42" spans="1:6" hidden="1">
      <c r="A42" s="174">
        <f>SUBTOTAL(103,B$4:B42)</f>
        <v>6</v>
      </c>
      <c r="B42" s="391"/>
      <c r="C42" s="190"/>
      <c r="D42" s="151">
        <f t="shared" si="0"/>
        <v>0</v>
      </c>
      <c r="E42" s="164">
        <f>SUM($D$3:D42)</f>
        <v>29844</v>
      </c>
      <c r="F42" s="154">
        <f t="shared" si="2"/>
        <v>6</v>
      </c>
    </row>
    <row r="43" spans="1:6" hidden="1">
      <c r="A43" s="174">
        <f>SUBTOTAL(103,B$4:B43)</f>
        <v>6</v>
      </c>
      <c r="B43" s="391"/>
      <c r="C43" s="190"/>
      <c r="D43" s="151">
        <f t="shared" si="0"/>
        <v>0</v>
      </c>
      <c r="E43" s="164">
        <f>SUM($D$3:D43)</f>
        <v>29844</v>
      </c>
      <c r="F43" s="154">
        <f t="shared" si="2"/>
        <v>6</v>
      </c>
    </row>
    <row r="44" spans="1:6" hidden="1">
      <c r="A44" s="174">
        <f>SUBTOTAL(103,B$4:B44)</f>
        <v>6</v>
      </c>
      <c r="B44" s="391"/>
      <c r="C44" s="190"/>
      <c r="D44" s="151">
        <f t="shared" si="0"/>
        <v>0</v>
      </c>
      <c r="E44" s="164">
        <f>SUM($D$3:D44)</f>
        <v>29844</v>
      </c>
      <c r="F44" s="154">
        <f t="shared" si="2"/>
        <v>6</v>
      </c>
    </row>
    <row r="45" spans="1:6" hidden="1">
      <c r="A45" s="174">
        <f>SUBTOTAL(103,B$4:B45)</f>
        <v>6</v>
      </c>
      <c r="B45" s="391"/>
      <c r="C45" s="190"/>
      <c r="D45" s="151">
        <f t="shared" si="0"/>
        <v>0</v>
      </c>
      <c r="E45" s="164">
        <f>SUM($D$3:D45)</f>
        <v>29844</v>
      </c>
      <c r="F45" s="154">
        <f t="shared" si="2"/>
        <v>6</v>
      </c>
    </row>
    <row r="46" spans="1:6" hidden="1">
      <c r="A46" s="174">
        <f>SUBTOTAL(103,B$4:B46)</f>
        <v>6</v>
      </c>
      <c r="B46" s="391"/>
      <c r="C46" s="190"/>
      <c r="D46" s="151">
        <f t="shared" si="0"/>
        <v>0</v>
      </c>
      <c r="E46" s="164">
        <f>SUM($D$3:D46)</f>
        <v>29844</v>
      </c>
      <c r="F46" s="154">
        <f t="shared" si="2"/>
        <v>6</v>
      </c>
    </row>
    <row r="47" spans="1:6" hidden="1">
      <c r="A47" s="174">
        <f>SUBTOTAL(103,B$4:B47)</f>
        <v>6</v>
      </c>
      <c r="B47" s="391"/>
      <c r="C47" s="190"/>
      <c r="D47" s="151">
        <f t="shared" si="0"/>
        <v>0</v>
      </c>
      <c r="E47" s="164">
        <f>SUM($D$3:D47)</f>
        <v>29844</v>
      </c>
      <c r="F47" s="154">
        <f t="shared" si="2"/>
        <v>6</v>
      </c>
    </row>
    <row r="48" spans="1:6" hidden="1">
      <c r="A48" s="174">
        <f>SUBTOTAL(103,B$4:B48)</f>
        <v>6</v>
      </c>
      <c r="B48" s="391"/>
      <c r="C48" s="190"/>
      <c r="D48" s="151">
        <f t="shared" si="0"/>
        <v>0</v>
      </c>
      <c r="E48" s="164">
        <f>SUM($D$3:D48)</f>
        <v>29844</v>
      </c>
      <c r="F48" s="154">
        <f t="shared" si="2"/>
        <v>6</v>
      </c>
    </row>
    <row r="49" spans="1:6" hidden="1">
      <c r="A49" s="174">
        <f>SUBTOTAL(103,B$4:B49)</f>
        <v>6</v>
      </c>
      <c r="B49" s="391"/>
      <c r="C49" s="190"/>
      <c r="D49" s="151">
        <f t="shared" si="0"/>
        <v>0</v>
      </c>
      <c r="E49" s="164">
        <f>SUM($D$3:D49)</f>
        <v>29844</v>
      </c>
      <c r="F49" s="154">
        <f t="shared" si="2"/>
        <v>6</v>
      </c>
    </row>
    <row r="50" spans="1:6" hidden="1">
      <c r="A50" s="174">
        <f>SUBTOTAL(103,B$4:B50)</f>
        <v>6</v>
      </c>
      <c r="B50" s="147"/>
      <c r="C50" s="190"/>
      <c r="D50" s="151">
        <f t="shared" si="0"/>
        <v>0</v>
      </c>
      <c r="E50" s="164">
        <f>SUM($D$3:D50)</f>
        <v>29844</v>
      </c>
      <c r="F50" s="154">
        <f>A50</f>
        <v>6</v>
      </c>
    </row>
    <row r="51" spans="1:6">
      <c r="A51" s="165"/>
      <c r="B51" s="156" t="s">
        <v>243</v>
      </c>
      <c r="C51" s="157">
        <f>SUM(C4:C50)</f>
        <v>29844</v>
      </c>
    </row>
    <row r="52" spans="1:6">
      <c r="A52" s="515" t="s">
        <v>502</v>
      </c>
      <c r="B52" s="516"/>
      <c r="C52" s="517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5" sqref="B5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7" t="s">
        <v>245</v>
      </c>
      <c r="B1" s="437"/>
      <c r="C1" s="437"/>
      <c r="F1" s="148">
        <f>P!J3</f>
        <v>45873</v>
      </c>
    </row>
    <row r="2" spans="1:6" ht="33" customHeight="1">
      <c r="A2" s="518" t="s">
        <v>462</v>
      </c>
      <c r="B2" s="518"/>
      <c r="C2" s="518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1</v>
      </c>
      <c r="B4" s="147" t="s">
        <v>229</v>
      </c>
      <c r="C4" s="190">
        <v>3772</v>
      </c>
      <c r="D4" s="151">
        <f>C4</f>
        <v>3772</v>
      </c>
      <c r="E4" s="171">
        <f>SUM($D$3:D4)</f>
        <v>3772</v>
      </c>
      <c r="F4" s="172">
        <f>A4</f>
        <v>1</v>
      </c>
    </row>
    <row r="5" spans="1:6" ht="19.5">
      <c r="A5" s="174">
        <f>SUBTOTAL(103,B$4:B5)</f>
        <v>2</v>
      </c>
      <c r="B5" s="147" t="s">
        <v>472</v>
      </c>
      <c r="C5" s="190">
        <v>4382</v>
      </c>
      <c r="D5" s="151">
        <f t="shared" ref="D5:D50" si="0">C5</f>
        <v>4382</v>
      </c>
      <c r="E5" s="171">
        <f>SUM($D$3:D5)</f>
        <v>8154</v>
      </c>
      <c r="F5" s="172">
        <f t="shared" ref="F5:F49" si="1">A5</f>
        <v>2</v>
      </c>
    </row>
    <row r="6" spans="1:6" ht="19.5">
      <c r="A6" s="174">
        <f>SUBTOTAL(103,B$4:B6)</f>
        <v>3</v>
      </c>
      <c r="B6" s="147" t="s">
        <v>469</v>
      </c>
      <c r="C6" s="190">
        <v>2140</v>
      </c>
      <c r="D6" s="151">
        <f t="shared" si="0"/>
        <v>2140</v>
      </c>
      <c r="E6" s="171">
        <f>SUM($D$3:D6)</f>
        <v>10294</v>
      </c>
      <c r="F6" s="172">
        <f t="shared" si="1"/>
        <v>3</v>
      </c>
    </row>
    <row r="7" spans="1:6" ht="19.5">
      <c r="A7" s="174">
        <f>SUBTOTAL(103,B$4:B7)</f>
        <v>4</v>
      </c>
      <c r="B7" s="383" t="s">
        <v>470</v>
      </c>
      <c r="C7" s="190">
        <v>711</v>
      </c>
      <c r="D7" s="151">
        <f t="shared" si="0"/>
        <v>711</v>
      </c>
      <c r="E7" s="171">
        <f>SUM($D$3:D7)</f>
        <v>11005</v>
      </c>
      <c r="F7" s="172">
        <f t="shared" si="1"/>
        <v>4</v>
      </c>
    </row>
    <row r="8" spans="1:6" ht="19.5">
      <c r="A8" s="174">
        <f>SUBTOTAL(103,B$4:B8)</f>
        <v>5</v>
      </c>
      <c r="B8" s="147" t="s">
        <v>471</v>
      </c>
      <c r="C8" s="190">
        <v>7600</v>
      </c>
      <c r="D8" s="151">
        <f>C8</f>
        <v>7600</v>
      </c>
      <c r="E8" s="171">
        <f>SUM($D$3:D8)</f>
        <v>18605</v>
      </c>
      <c r="F8" s="172">
        <f t="shared" si="1"/>
        <v>5</v>
      </c>
    </row>
    <row r="9" spans="1:6" ht="19.5" hidden="1">
      <c r="A9" s="174">
        <f>SUBTOTAL(103,B$4:B9)</f>
        <v>5</v>
      </c>
      <c r="B9" s="147"/>
      <c r="C9" s="190"/>
      <c r="D9" s="151">
        <f t="shared" si="0"/>
        <v>0</v>
      </c>
      <c r="E9" s="171">
        <f>SUM($D$3:D9)</f>
        <v>18605</v>
      </c>
      <c r="F9" s="172">
        <f t="shared" si="1"/>
        <v>5</v>
      </c>
    </row>
    <row r="10" spans="1:6" ht="19.5" hidden="1">
      <c r="A10" s="174">
        <f>SUBTOTAL(103,B$4:B10)</f>
        <v>5</v>
      </c>
      <c r="B10" s="147"/>
      <c r="C10" s="190"/>
      <c r="D10" s="151">
        <f t="shared" si="0"/>
        <v>0</v>
      </c>
      <c r="E10" s="171">
        <f>SUM($D$3:D10)</f>
        <v>18605</v>
      </c>
      <c r="F10" s="172">
        <f t="shared" si="1"/>
        <v>5</v>
      </c>
    </row>
    <row r="11" spans="1:6" ht="19.5" hidden="1">
      <c r="A11" s="174">
        <f>SUBTOTAL(103,B$4:B11)</f>
        <v>5</v>
      </c>
      <c r="B11" s="147"/>
      <c r="C11" s="190"/>
      <c r="D11" s="151">
        <f t="shared" si="0"/>
        <v>0</v>
      </c>
      <c r="E11" s="171">
        <f>SUM($D$3:D11)</f>
        <v>18605</v>
      </c>
      <c r="F11" s="172">
        <f t="shared" si="1"/>
        <v>5</v>
      </c>
    </row>
    <row r="12" spans="1:6" ht="19.5" hidden="1">
      <c r="A12" s="174">
        <f>SUBTOTAL(103,B$4:B12)</f>
        <v>5</v>
      </c>
      <c r="B12" s="147"/>
      <c r="C12" s="190"/>
      <c r="D12" s="151">
        <f t="shared" si="0"/>
        <v>0</v>
      </c>
      <c r="E12" s="171">
        <f>SUM($D$3:D12)</f>
        <v>18605</v>
      </c>
      <c r="F12" s="172">
        <f t="shared" si="1"/>
        <v>5</v>
      </c>
    </row>
    <row r="13" spans="1:6" ht="19.5" hidden="1">
      <c r="A13" s="174">
        <f>SUBTOTAL(103,B$4:B13)</f>
        <v>5</v>
      </c>
      <c r="B13" s="147"/>
      <c r="C13" s="190"/>
      <c r="D13" s="151">
        <f t="shared" si="0"/>
        <v>0</v>
      </c>
      <c r="E13" s="171">
        <f>SUM($D$3:D13)</f>
        <v>18605</v>
      </c>
      <c r="F13" s="172">
        <f t="shared" si="1"/>
        <v>5</v>
      </c>
    </row>
    <row r="14" spans="1:6" ht="19.5" hidden="1">
      <c r="A14" s="174">
        <f>SUBTOTAL(103,B$4:B14)</f>
        <v>5</v>
      </c>
      <c r="B14" s="147"/>
      <c r="C14" s="190"/>
      <c r="D14" s="151">
        <f t="shared" si="0"/>
        <v>0</v>
      </c>
      <c r="E14" s="171">
        <f>SUM($D$3:D14)</f>
        <v>18605</v>
      </c>
      <c r="F14" s="172">
        <f t="shared" si="1"/>
        <v>5</v>
      </c>
    </row>
    <row r="15" spans="1:6" ht="19.5" hidden="1">
      <c r="A15" s="174">
        <f>SUBTOTAL(103,B$4:B15)</f>
        <v>5</v>
      </c>
      <c r="B15" s="147"/>
      <c r="C15" s="190"/>
      <c r="D15" s="151">
        <f t="shared" si="0"/>
        <v>0</v>
      </c>
      <c r="E15" s="171">
        <f>SUM($D$3:D15)</f>
        <v>18605</v>
      </c>
      <c r="F15" s="172">
        <f t="shared" si="1"/>
        <v>5</v>
      </c>
    </row>
    <row r="16" spans="1:6" ht="19.5" hidden="1">
      <c r="A16" s="174">
        <f>SUBTOTAL(103,B$4:B16)</f>
        <v>5</v>
      </c>
      <c r="B16" s="147"/>
      <c r="C16" s="190"/>
      <c r="D16" s="151">
        <f t="shared" si="0"/>
        <v>0</v>
      </c>
      <c r="E16" s="171">
        <f>SUM($D$3:D16)</f>
        <v>18605</v>
      </c>
      <c r="F16" s="172">
        <f t="shared" si="1"/>
        <v>5</v>
      </c>
    </row>
    <row r="17" spans="1:6" ht="19.5" hidden="1">
      <c r="A17" s="174">
        <f>SUBTOTAL(103,B$4:B17)</f>
        <v>5</v>
      </c>
      <c r="B17" s="147"/>
      <c r="C17" s="190"/>
      <c r="D17" s="151">
        <f t="shared" si="0"/>
        <v>0</v>
      </c>
      <c r="E17" s="171">
        <f>SUM($D$3:D17)</f>
        <v>18605</v>
      </c>
      <c r="F17" s="172">
        <f t="shared" si="1"/>
        <v>5</v>
      </c>
    </row>
    <row r="18" spans="1:6" ht="19.5" hidden="1">
      <c r="A18" s="174">
        <f>SUBTOTAL(103,B$4:B18)</f>
        <v>5</v>
      </c>
      <c r="B18" s="147"/>
      <c r="C18" s="190"/>
      <c r="D18" s="151">
        <f t="shared" si="0"/>
        <v>0</v>
      </c>
      <c r="E18" s="171">
        <f>SUM($D$3:D18)</f>
        <v>18605</v>
      </c>
      <c r="F18" s="172">
        <f t="shared" si="1"/>
        <v>5</v>
      </c>
    </row>
    <row r="19" spans="1:6" ht="19.5" hidden="1">
      <c r="A19" s="174">
        <f>SUBTOTAL(103,B$4:B19)</f>
        <v>5</v>
      </c>
      <c r="B19" s="147"/>
      <c r="C19" s="190"/>
      <c r="D19" s="151">
        <f t="shared" si="0"/>
        <v>0</v>
      </c>
      <c r="E19" s="171">
        <f>SUM($D$3:D19)</f>
        <v>18605</v>
      </c>
      <c r="F19" s="172">
        <f t="shared" si="1"/>
        <v>5</v>
      </c>
    </row>
    <row r="20" spans="1:6" ht="19.5" hidden="1">
      <c r="A20" s="174">
        <f>SUBTOTAL(103,B$4:B20)</f>
        <v>5</v>
      </c>
      <c r="B20" s="147"/>
      <c r="C20" s="190"/>
      <c r="D20" s="151">
        <f t="shared" si="0"/>
        <v>0</v>
      </c>
      <c r="E20" s="171">
        <f>SUM($D$3:D20)</f>
        <v>18605</v>
      </c>
      <c r="F20" s="172">
        <f t="shared" si="1"/>
        <v>5</v>
      </c>
    </row>
    <row r="21" spans="1:6" ht="19.5" hidden="1">
      <c r="A21" s="174">
        <f>SUBTOTAL(103,B$4:B21)</f>
        <v>5</v>
      </c>
      <c r="B21" s="147"/>
      <c r="C21" s="190"/>
      <c r="D21" s="151">
        <f t="shared" si="0"/>
        <v>0</v>
      </c>
      <c r="E21" s="171">
        <f>SUM($D$3:D21)</f>
        <v>18605</v>
      </c>
      <c r="F21" s="172">
        <f t="shared" si="1"/>
        <v>5</v>
      </c>
    </row>
    <row r="22" spans="1:6" ht="19.5" hidden="1">
      <c r="A22" s="174">
        <f>SUBTOTAL(103,B$4:B22)</f>
        <v>5</v>
      </c>
      <c r="B22" s="191"/>
      <c r="C22" s="190"/>
      <c r="D22" s="151">
        <f t="shared" si="0"/>
        <v>0</v>
      </c>
      <c r="E22" s="171">
        <f>SUM($D$3:D22)</f>
        <v>18605</v>
      </c>
      <c r="F22" s="172">
        <f t="shared" si="1"/>
        <v>5</v>
      </c>
    </row>
    <row r="23" spans="1:6" ht="19.5" hidden="1">
      <c r="A23" s="174">
        <f>SUBTOTAL(103,B$4:B23)</f>
        <v>5</v>
      </c>
      <c r="B23" s="147"/>
      <c r="C23" s="190"/>
      <c r="D23" s="151">
        <f t="shared" si="0"/>
        <v>0</v>
      </c>
      <c r="E23" s="171">
        <f>SUM($D$3:D23)</f>
        <v>18605</v>
      </c>
      <c r="F23" s="172">
        <f t="shared" si="1"/>
        <v>5</v>
      </c>
    </row>
    <row r="24" spans="1:6" ht="19.5" hidden="1">
      <c r="A24" s="174">
        <f>SUBTOTAL(103,B$4:B24)</f>
        <v>5</v>
      </c>
      <c r="B24" s="222"/>
      <c r="C24" s="190"/>
      <c r="D24" s="151">
        <f t="shared" si="0"/>
        <v>0</v>
      </c>
      <c r="E24" s="171">
        <f>SUM($D$3:D24)</f>
        <v>18605</v>
      </c>
      <c r="F24" s="172">
        <f t="shared" si="1"/>
        <v>5</v>
      </c>
    </row>
    <row r="25" spans="1:6" ht="19.5" hidden="1">
      <c r="A25" s="174">
        <f>SUBTOTAL(103,B$4:B25)</f>
        <v>5</v>
      </c>
      <c r="B25" s="222"/>
      <c r="C25" s="190"/>
      <c r="D25" s="151">
        <f t="shared" si="0"/>
        <v>0</v>
      </c>
      <c r="E25" s="171">
        <f>SUM($D$3:D25)</f>
        <v>18605</v>
      </c>
      <c r="F25" s="172">
        <f t="shared" si="1"/>
        <v>5</v>
      </c>
    </row>
    <row r="26" spans="1:6" ht="19.5" hidden="1">
      <c r="A26" s="174">
        <f>SUBTOTAL(103,B$4:B26)</f>
        <v>5</v>
      </c>
      <c r="B26" s="222"/>
      <c r="C26" s="190"/>
      <c r="D26" s="151">
        <f t="shared" si="0"/>
        <v>0</v>
      </c>
      <c r="E26" s="171">
        <f>SUM($D$3:D26)</f>
        <v>18605</v>
      </c>
      <c r="F26" s="172">
        <f t="shared" si="1"/>
        <v>5</v>
      </c>
    </row>
    <row r="27" spans="1:6" ht="19.5" hidden="1">
      <c r="A27" s="174">
        <f>SUBTOTAL(103,B$4:B27)</f>
        <v>5</v>
      </c>
      <c r="B27" s="147"/>
      <c r="C27" s="190"/>
      <c r="D27" s="151">
        <f t="shared" si="0"/>
        <v>0</v>
      </c>
      <c r="E27" s="171">
        <f>SUM($D$3:D27)</f>
        <v>18605</v>
      </c>
      <c r="F27" s="172">
        <f t="shared" si="1"/>
        <v>5</v>
      </c>
    </row>
    <row r="28" spans="1:6" ht="19.5" hidden="1">
      <c r="A28" s="174">
        <f>SUBTOTAL(103,B$4:B28)</f>
        <v>5</v>
      </c>
      <c r="B28" s="224"/>
      <c r="C28" s="190"/>
      <c r="D28" s="151">
        <f t="shared" si="0"/>
        <v>0</v>
      </c>
      <c r="E28" s="171">
        <f>SUM($D$3:D28)</f>
        <v>18605</v>
      </c>
      <c r="F28" s="172">
        <f t="shared" si="1"/>
        <v>5</v>
      </c>
    </row>
    <row r="29" spans="1:6" ht="19.5" hidden="1">
      <c r="A29" s="174">
        <f>SUBTOTAL(103,B$4:B29)</f>
        <v>5</v>
      </c>
      <c r="B29" s="391"/>
      <c r="C29" s="190"/>
      <c r="D29" s="151">
        <f t="shared" si="0"/>
        <v>0</v>
      </c>
      <c r="E29" s="171">
        <f>SUM($D$3:D29)</f>
        <v>18605</v>
      </c>
      <c r="F29" s="172">
        <f t="shared" si="1"/>
        <v>5</v>
      </c>
    </row>
    <row r="30" spans="1:6" ht="19.5" hidden="1">
      <c r="A30" s="174">
        <f>SUBTOTAL(103,B$4:B30)</f>
        <v>5</v>
      </c>
      <c r="B30" s="391"/>
      <c r="C30" s="190"/>
      <c r="D30" s="151">
        <f t="shared" si="0"/>
        <v>0</v>
      </c>
      <c r="E30" s="171">
        <f>SUM($D$3:D30)</f>
        <v>18605</v>
      </c>
      <c r="F30" s="172">
        <f t="shared" si="1"/>
        <v>5</v>
      </c>
    </row>
    <row r="31" spans="1:6" ht="19.5" hidden="1">
      <c r="A31" s="174">
        <f>SUBTOTAL(103,B$4:B31)</f>
        <v>5</v>
      </c>
      <c r="B31" s="391"/>
      <c r="C31" s="190"/>
      <c r="D31" s="151">
        <f t="shared" si="0"/>
        <v>0</v>
      </c>
      <c r="E31" s="171">
        <f>SUM($D$3:D31)</f>
        <v>18605</v>
      </c>
      <c r="F31" s="172">
        <f t="shared" si="1"/>
        <v>5</v>
      </c>
    </row>
    <row r="32" spans="1:6" ht="19.5" hidden="1">
      <c r="A32" s="174">
        <f>SUBTOTAL(103,B$4:B32)</f>
        <v>5</v>
      </c>
      <c r="B32" s="391"/>
      <c r="C32" s="190"/>
      <c r="D32" s="151">
        <f t="shared" si="0"/>
        <v>0</v>
      </c>
      <c r="E32" s="171">
        <f>SUM($D$3:D32)</f>
        <v>18605</v>
      </c>
      <c r="F32" s="172">
        <f t="shared" si="1"/>
        <v>5</v>
      </c>
    </row>
    <row r="33" spans="1:6" ht="19.5" hidden="1">
      <c r="A33" s="174">
        <f>SUBTOTAL(103,B$4:B33)</f>
        <v>5</v>
      </c>
      <c r="B33" s="391"/>
      <c r="C33" s="190"/>
      <c r="D33" s="151">
        <f t="shared" si="0"/>
        <v>0</v>
      </c>
      <c r="E33" s="171">
        <f>SUM($D$3:D33)</f>
        <v>18605</v>
      </c>
      <c r="F33" s="172">
        <f t="shared" si="1"/>
        <v>5</v>
      </c>
    </row>
    <row r="34" spans="1:6" ht="19.5" hidden="1">
      <c r="A34" s="174">
        <f>SUBTOTAL(103,B$4:B34)</f>
        <v>5</v>
      </c>
      <c r="B34" s="391"/>
      <c r="C34" s="190"/>
      <c r="D34" s="151">
        <f t="shared" si="0"/>
        <v>0</v>
      </c>
      <c r="E34" s="171">
        <f>SUM($D$3:D34)</f>
        <v>18605</v>
      </c>
      <c r="F34" s="172">
        <f t="shared" si="1"/>
        <v>5</v>
      </c>
    </row>
    <row r="35" spans="1:6" ht="19.5" hidden="1">
      <c r="A35" s="174">
        <f>SUBTOTAL(103,B$4:B35)</f>
        <v>5</v>
      </c>
      <c r="B35" s="391"/>
      <c r="C35" s="190"/>
      <c r="D35" s="151">
        <f t="shared" si="0"/>
        <v>0</v>
      </c>
      <c r="E35" s="171">
        <f>SUM($D$3:D35)</f>
        <v>18605</v>
      </c>
      <c r="F35" s="172">
        <f t="shared" si="1"/>
        <v>5</v>
      </c>
    </row>
    <row r="36" spans="1:6" ht="19.5" hidden="1">
      <c r="A36" s="174">
        <f>SUBTOTAL(103,B$4:B36)</f>
        <v>5</v>
      </c>
      <c r="B36" s="391"/>
      <c r="C36" s="190"/>
      <c r="D36" s="151">
        <f t="shared" si="0"/>
        <v>0</v>
      </c>
      <c r="E36" s="171">
        <f>SUM($D$3:D36)</f>
        <v>18605</v>
      </c>
      <c r="F36" s="172">
        <f t="shared" si="1"/>
        <v>5</v>
      </c>
    </row>
    <row r="37" spans="1:6" ht="19.5" hidden="1">
      <c r="A37" s="174">
        <f>SUBTOTAL(103,B$4:B37)</f>
        <v>5</v>
      </c>
      <c r="B37" s="391"/>
      <c r="C37" s="190"/>
      <c r="D37" s="151">
        <f t="shared" si="0"/>
        <v>0</v>
      </c>
      <c r="E37" s="171">
        <f>SUM($D$3:D37)</f>
        <v>18605</v>
      </c>
      <c r="F37" s="172">
        <f t="shared" si="1"/>
        <v>5</v>
      </c>
    </row>
    <row r="38" spans="1:6" ht="19.5" hidden="1">
      <c r="A38" s="174">
        <f>SUBTOTAL(103,B$4:B38)</f>
        <v>5</v>
      </c>
      <c r="B38" s="391"/>
      <c r="C38" s="190"/>
      <c r="D38" s="151">
        <f t="shared" si="0"/>
        <v>0</v>
      </c>
      <c r="E38" s="171">
        <f>SUM($D$3:D38)</f>
        <v>18605</v>
      </c>
      <c r="F38" s="172">
        <f t="shared" si="1"/>
        <v>5</v>
      </c>
    </row>
    <row r="39" spans="1:6" ht="19.5" hidden="1">
      <c r="A39" s="174">
        <f>SUBTOTAL(103,B$4:B39)</f>
        <v>5</v>
      </c>
      <c r="B39" s="391"/>
      <c r="C39" s="190"/>
      <c r="D39" s="151">
        <f t="shared" si="0"/>
        <v>0</v>
      </c>
      <c r="E39" s="171">
        <f>SUM($D$3:D39)</f>
        <v>18605</v>
      </c>
      <c r="F39" s="172">
        <f t="shared" si="1"/>
        <v>5</v>
      </c>
    </row>
    <row r="40" spans="1:6" ht="19.5" hidden="1">
      <c r="A40" s="174">
        <f>SUBTOTAL(103,B$4:B40)</f>
        <v>5</v>
      </c>
      <c r="B40" s="391"/>
      <c r="C40" s="190"/>
      <c r="D40" s="151">
        <f t="shared" si="0"/>
        <v>0</v>
      </c>
      <c r="E40" s="171">
        <f>SUM($D$3:D40)</f>
        <v>18605</v>
      </c>
      <c r="F40" s="172">
        <f t="shared" si="1"/>
        <v>5</v>
      </c>
    </row>
    <row r="41" spans="1:6" ht="19.5" hidden="1">
      <c r="A41" s="174">
        <f>SUBTOTAL(103,B$4:B41)</f>
        <v>5</v>
      </c>
      <c r="B41" s="391"/>
      <c r="C41" s="190"/>
      <c r="D41" s="151">
        <f t="shared" si="0"/>
        <v>0</v>
      </c>
      <c r="E41" s="171">
        <f>SUM($D$3:D41)</f>
        <v>18605</v>
      </c>
      <c r="F41" s="172">
        <f t="shared" si="1"/>
        <v>5</v>
      </c>
    </row>
    <row r="42" spans="1:6" ht="19.5" hidden="1">
      <c r="A42" s="174">
        <f>SUBTOTAL(103,B$4:B42)</f>
        <v>5</v>
      </c>
      <c r="B42" s="391"/>
      <c r="C42" s="190"/>
      <c r="D42" s="151">
        <f t="shared" si="0"/>
        <v>0</v>
      </c>
      <c r="E42" s="171">
        <f>SUM($D$3:D42)</f>
        <v>18605</v>
      </c>
      <c r="F42" s="172">
        <f t="shared" si="1"/>
        <v>5</v>
      </c>
    </row>
    <row r="43" spans="1:6" ht="19.5" hidden="1">
      <c r="A43" s="174">
        <f>SUBTOTAL(103,B$4:B43)</f>
        <v>5</v>
      </c>
      <c r="B43" s="391"/>
      <c r="C43" s="190"/>
      <c r="D43" s="151">
        <f t="shared" si="0"/>
        <v>0</v>
      </c>
      <c r="E43" s="171">
        <f>SUM($D$3:D43)</f>
        <v>18605</v>
      </c>
      <c r="F43" s="172">
        <f t="shared" si="1"/>
        <v>5</v>
      </c>
    </row>
    <row r="44" spans="1:6" ht="19.5" hidden="1">
      <c r="A44" s="174">
        <f>SUBTOTAL(103,B$4:B44)</f>
        <v>5</v>
      </c>
      <c r="B44" s="391"/>
      <c r="C44" s="190"/>
      <c r="D44" s="151">
        <f t="shared" si="0"/>
        <v>0</v>
      </c>
      <c r="E44" s="171">
        <f>SUM($D$3:D44)</f>
        <v>18605</v>
      </c>
      <c r="F44" s="172">
        <f t="shared" si="1"/>
        <v>5</v>
      </c>
    </row>
    <row r="45" spans="1:6" ht="19.5" hidden="1">
      <c r="A45" s="174">
        <f>SUBTOTAL(103,B$4:B45)</f>
        <v>5</v>
      </c>
      <c r="B45" s="391"/>
      <c r="C45" s="190"/>
      <c r="D45" s="151">
        <f t="shared" si="0"/>
        <v>0</v>
      </c>
      <c r="E45" s="171">
        <f>SUM($D$3:D45)</f>
        <v>18605</v>
      </c>
      <c r="F45" s="172">
        <f t="shared" si="1"/>
        <v>5</v>
      </c>
    </row>
    <row r="46" spans="1:6" ht="19.5" hidden="1">
      <c r="A46" s="174">
        <f>SUBTOTAL(103,B$4:B46)</f>
        <v>5</v>
      </c>
      <c r="B46" s="391"/>
      <c r="C46" s="190"/>
      <c r="D46" s="151">
        <f t="shared" si="0"/>
        <v>0</v>
      </c>
      <c r="E46" s="171">
        <f>SUM($D$3:D46)</f>
        <v>18605</v>
      </c>
      <c r="F46" s="172">
        <f t="shared" si="1"/>
        <v>5</v>
      </c>
    </row>
    <row r="47" spans="1:6" ht="19.5" hidden="1">
      <c r="A47" s="174">
        <f>SUBTOTAL(103,B$4:B47)</f>
        <v>5</v>
      </c>
      <c r="B47" s="391"/>
      <c r="C47" s="190"/>
      <c r="D47" s="151">
        <f t="shared" si="0"/>
        <v>0</v>
      </c>
      <c r="E47" s="171">
        <f>SUM($D$3:D47)</f>
        <v>18605</v>
      </c>
      <c r="F47" s="172">
        <f t="shared" si="1"/>
        <v>5</v>
      </c>
    </row>
    <row r="48" spans="1:6" ht="19.5" hidden="1">
      <c r="A48" s="174">
        <f>SUBTOTAL(103,B$4:B48)</f>
        <v>5</v>
      </c>
      <c r="B48" s="391"/>
      <c r="C48" s="190"/>
      <c r="D48" s="151">
        <f t="shared" si="0"/>
        <v>0</v>
      </c>
      <c r="E48" s="171">
        <f>SUM($D$3:D48)</f>
        <v>18605</v>
      </c>
      <c r="F48" s="172">
        <f t="shared" si="1"/>
        <v>5</v>
      </c>
    </row>
    <row r="49" spans="1:6" ht="19.5" hidden="1">
      <c r="A49" s="174">
        <f>SUBTOTAL(103,B$4:B49)</f>
        <v>5</v>
      </c>
      <c r="B49" s="391"/>
      <c r="C49" s="190"/>
      <c r="D49" s="151">
        <f t="shared" si="0"/>
        <v>0</v>
      </c>
      <c r="E49" s="171">
        <f>SUM($D$3:D49)</f>
        <v>18605</v>
      </c>
      <c r="F49" s="172">
        <f t="shared" si="1"/>
        <v>5</v>
      </c>
    </row>
    <row r="50" spans="1:6" ht="19.5" hidden="1">
      <c r="A50" s="174">
        <f>SUBTOTAL(103,B$4:B50)</f>
        <v>5</v>
      </c>
      <c r="B50" s="223"/>
      <c r="C50" s="190"/>
      <c r="D50" s="151">
        <f t="shared" si="0"/>
        <v>0</v>
      </c>
      <c r="E50" s="171">
        <f>SUM($D$3:D50)</f>
        <v>18605</v>
      </c>
      <c r="F50" s="172">
        <f>A50</f>
        <v>5</v>
      </c>
    </row>
    <row r="51" spans="1:6" ht="19.5">
      <c r="A51" s="174"/>
      <c r="B51" s="156" t="s">
        <v>243</v>
      </c>
      <c r="C51" s="193">
        <f>SUM(C4:C50)</f>
        <v>18605</v>
      </c>
    </row>
    <row r="52" spans="1:6" ht="19.5">
      <c r="A52" s="515" t="s">
        <v>503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3" sqref="B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1" t="s">
        <v>245</v>
      </c>
      <c r="B1" s="511"/>
      <c r="C1" s="511"/>
      <c r="F1" s="148">
        <f>P!L3</f>
        <v>45874</v>
      </c>
    </row>
    <row r="2" spans="1:6" ht="29.25" customHeight="1">
      <c r="A2" s="518" t="s">
        <v>463</v>
      </c>
      <c r="B2" s="518"/>
      <c r="C2" s="518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1</v>
      </c>
      <c r="B4" s="147" t="s">
        <v>229</v>
      </c>
      <c r="C4" s="190">
        <v>1919</v>
      </c>
      <c r="D4" s="151">
        <f>C4</f>
        <v>1919</v>
      </c>
      <c r="E4" s="164">
        <f>SUM($D$3:D4)</f>
        <v>1919</v>
      </c>
      <c r="F4" s="154">
        <f>A4</f>
        <v>1</v>
      </c>
    </row>
    <row r="5" spans="1:6">
      <c r="A5" s="174">
        <f>SUBTOTAL(103,B$4:B5)</f>
        <v>2</v>
      </c>
      <c r="B5" s="147" t="s">
        <v>472</v>
      </c>
      <c r="C5" s="190">
        <v>4234</v>
      </c>
      <c r="D5" s="151">
        <f t="shared" ref="D5:D50" si="0">C5</f>
        <v>4234</v>
      </c>
      <c r="E5" s="164">
        <f>SUM($D$3:D5)</f>
        <v>6153</v>
      </c>
      <c r="F5" s="154">
        <f t="shared" ref="F5:F50" si="1">A5</f>
        <v>2</v>
      </c>
    </row>
    <row r="6" spans="1:6">
      <c r="A6" s="174">
        <f>SUBTOTAL(103,B$4:B6)</f>
        <v>3</v>
      </c>
      <c r="B6" s="147" t="s">
        <v>469</v>
      </c>
      <c r="C6" s="190">
        <v>2110</v>
      </c>
      <c r="D6" s="151">
        <f t="shared" si="0"/>
        <v>2110</v>
      </c>
      <c r="E6" s="164">
        <f>SUM($D$3:D6)</f>
        <v>8263</v>
      </c>
      <c r="F6" s="154">
        <f t="shared" si="1"/>
        <v>3</v>
      </c>
    </row>
    <row r="7" spans="1:6">
      <c r="A7" s="174">
        <f>SUBTOTAL(103,B$4:B7)</f>
        <v>4</v>
      </c>
      <c r="B7" s="147" t="s">
        <v>470</v>
      </c>
      <c r="C7" s="190">
        <v>567</v>
      </c>
      <c r="D7" s="151">
        <f t="shared" si="0"/>
        <v>567</v>
      </c>
      <c r="E7" s="164">
        <f>SUM($D$3:D7)</f>
        <v>8830</v>
      </c>
      <c r="F7" s="154">
        <f t="shared" si="1"/>
        <v>4</v>
      </c>
    </row>
    <row r="8" spans="1:6">
      <c r="A8" s="174">
        <f>SUBTOTAL(103,B$4:B8)</f>
        <v>5</v>
      </c>
      <c r="B8" s="147" t="s">
        <v>471</v>
      </c>
      <c r="C8" s="190">
        <v>2800</v>
      </c>
      <c r="D8" s="151">
        <f t="shared" si="0"/>
        <v>2800</v>
      </c>
      <c r="E8" s="164">
        <f>SUM($D$3:D8)</f>
        <v>11630</v>
      </c>
      <c r="F8" s="154">
        <f t="shared" si="1"/>
        <v>5</v>
      </c>
    </row>
    <row r="9" spans="1:6" hidden="1">
      <c r="A9" s="174">
        <f>SUBTOTAL(103,B$4:B9)</f>
        <v>5</v>
      </c>
      <c r="B9" s="302"/>
      <c r="C9" s="190"/>
      <c r="D9" s="151">
        <f t="shared" si="0"/>
        <v>0</v>
      </c>
      <c r="E9" s="164">
        <f>SUM($D$3:D9)</f>
        <v>11630</v>
      </c>
      <c r="F9" s="154">
        <f t="shared" si="1"/>
        <v>5</v>
      </c>
    </row>
    <row r="10" spans="1:6" hidden="1">
      <c r="A10" s="174">
        <f>SUBTOTAL(103,B$4:B10)</f>
        <v>5</v>
      </c>
      <c r="B10" s="147"/>
      <c r="C10" s="190"/>
      <c r="D10" s="151">
        <f t="shared" si="0"/>
        <v>0</v>
      </c>
      <c r="E10" s="164">
        <f>SUM($D$3:D10)</f>
        <v>11630</v>
      </c>
      <c r="F10" s="154">
        <f t="shared" si="1"/>
        <v>5</v>
      </c>
    </row>
    <row r="11" spans="1:6" hidden="1">
      <c r="A11" s="174">
        <f>SUBTOTAL(103,B$4:B11)</f>
        <v>5</v>
      </c>
      <c r="B11" s="147"/>
      <c r="C11" s="190"/>
      <c r="D11" s="173">
        <f t="shared" si="0"/>
        <v>0</v>
      </c>
      <c r="E11" s="164">
        <f>SUM($D$3:D11)</f>
        <v>11630</v>
      </c>
      <c r="F11" s="154">
        <f t="shared" si="1"/>
        <v>5</v>
      </c>
    </row>
    <row r="12" spans="1:6" hidden="1">
      <c r="A12" s="174">
        <f>SUBTOTAL(103,B$4:B12)</f>
        <v>5</v>
      </c>
      <c r="B12" s="147"/>
      <c r="C12" s="190"/>
      <c r="D12" s="173">
        <f t="shared" si="0"/>
        <v>0</v>
      </c>
      <c r="E12" s="164">
        <f>SUM($D$3:D12)</f>
        <v>11630</v>
      </c>
      <c r="F12" s="154">
        <f t="shared" si="1"/>
        <v>5</v>
      </c>
    </row>
    <row r="13" spans="1:6" hidden="1">
      <c r="A13" s="174">
        <f>SUBTOTAL(103,B$4:B13)</f>
        <v>5</v>
      </c>
      <c r="B13" s="147"/>
      <c r="C13" s="190"/>
      <c r="D13" s="173">
        <f t="shared" si="0"/>
        <v>0</v>
      </c>
      <c r="E13" s="164">
        <f>SUM($D$3:D13)</f>
        <v>11630</v>
      </c>
      <c r="F13" s="154">
        <f t="shared" si="1"/>
        <v>5</v>
      </c>
    </row>
    <row r="14" spans="1:6" hidden="1">
      <c r="A14" s="174">
        <f>SUBTOTAL(103,B$4:B14)</f>
        <v>5</v>
      </c>
      <c r="B14" s="147"/>
      <c r="C14" s="190"/>
      <c r="D14" s="173">
        <f t="shared" si="0"/>
        <v>0</v>
      </c>
      <c r="E14" s="164">
        <f>SUM($D$3:D14)</f>
        <v>11630</v>
      </c>
      <c r="F14" s="154">
        <f t="shared" si="1"/>
        <v>5</v>
      </c>
    </row>
    <row r="15" spans="1:6" hidden="1">
      <c r="A15" s="174">
        <f>SUBTOTAL(103,B$4:B15)</f>
        <v>5</v>
      </c>
      <c r="B15" s="147"/>
      <c r="C15" s="190"/>
      <c r="D15" s="173">
        <f t="shared" si="0"/>
        <v>0</v>
      </c>
      <c r="E15" s="164">
        <f>SUM($D$3:D15)</f>
        <v>11630</v>
      </c>
      <c r="F15" s="154">
        <f t="shared" si="1"/>
        <v>5</v>
      </c>
    </row>
    <row r="16" spans="1:6" hidden="1">
      <c r="A16" s="174">
        <f>SUBTOTAL(103,B$4:B16)</f>
        <v>5</v>
      </c>
      <c r="B16" s="147"/>
      <c r="C16" s="190"/>
      <c r="D16" s="173">
        <f t="shared" si="0"/>
        <v>0</v>
      </c>
      <c r="E16" s="164">
        <f>SUM($D$3:D16)</f>
        <v>11630</v>
      </c>
      <c r="F16" s="154">
        <f t="shared" si="1"/>
        <v>5</v>
      </c>
    </row>
    <row r="17" spans="1:6" hidden="1">
      <c r="A17" s="174">
        <f>SUBTOTAL(103,B$4:B17)</f>
        <v>5</v>
      </c>
      <c r="B17" s="147"/>
      <c r="C17" s="190"/>
      <c r="D17" s="173">
        <f t="shared" si="0"/>
        <v>0</v>
      </c>
      <c r="E17" s="164">
        <f>SUM($D$3:D17)</f>
        <v>11630</v>
      </c>
      <c r="F17" s="154">
        <f t="shared" si="1"/>
        <v>5</v>
      </c>
    </row>
    <row r="18" spans="1:6" hidden="1">
      <c r="A18" s="174">
        <f>SUBTOTAL(103,B$4:B18)</f>
        <v>5</v>
      </c>
      <c r="B18" s="147"/>
      <c r="C18" s="190"/>
      <c r="D18" s="173">
        <f t="shared" si="0"/>
        <v>0</v>
      </c>
      <c r="E18" s="164">
        <f>SUM($D$3:D18)</f>
        <v>11630</v>
      </c>
      <c r="F18" s="154">
        <f t="shared" si="1"/>
        <v>5</v>
      </c>
    </row>
    <row r="19" spans="1:6" hidden="1">
      <c r="A19" s="174">
        <f>SUBTOTAL(103,B$4:B19)</f>
        <v>5</v>
      </c>
      <c r="B19" s="147"/>
      <c r="C19" s="190"/>
      <c r="D19" s="173">
        <f t="shared" si="0"/>
        <v>0</v>
      </c>
      <c r="E19" s="164">
        <f>SUM($D$3:D19)</f>
        <v>11630</v>
      </c>
      <c r="F19" s="154">
        <f t="shared" si="1"/>
        <v>5</v>
      </c>
    </row>
    <row r="20" spans="1:6" hidden="1">
      <c r="A20" s="174">
        <f>SUBTOTAL(103,B$4:B20)</f>
        <v>5</v>
      </c>
      <c r="B20" s="147"/>
      <c r="C20" s="190"/>
      <c r="D20" s="173">
        <f t="shared" si="0"/>
        <v>0</v>
      </c>
      <c r="E20" s="164">
        <f>SUM($D$3:D20)</f>
        <v>11630</v>
      </c>
      <c r="F20" s="154">
        <f t="shared" si="1"/>
        <v>5</v>
      </c>
    </row>
    <row r="21" spans="1:6" hidden="1">
      <c r="A21" s="174">
        <f>SUBTOTAL(103,B$4:B21)</f>
        <v>5</v>
      </c>
      <c r="B21" s="237"/>
      <c r="C21" s="190"/>
      <c r="D21" s="173">
        <f t="shared" si="0"/>
        <v>0</v>
      </c>
      <c r="E21" s="164">
        <f>SUM($D$3:D21)</f>
        <v>11630</v>
      </c>
      <c r="F21" s="154">
        <f t="shared" si="1"/>
        <v>5</v>
      </c>
    </row>
    <row r="22" spans="1:6" hidden="1">
      <c r="A22" s="174">
        <f>SUBTOTAL(103,B$4:B22)</f>
        <v>5</v>
      </c>
      <c r="B22" s="237"/>
      <c r="C22" s="190"/>
      <c r="D22" s="173">
        <f t="shared" si="0"/>
        <v>0</v>
      </c>
      <c r="E22" s="164">
        <f>SUM($D$3:D22)</f>
        <v>11630</v>
      </c>
      <c r="F22" s="154">
        <f t="shared" si="1"/>
        <v>5</v>
      </c>
    </row>
    <row r="23" spans="1:6" hidden="1">
      <c r="A23" s="174">
        <f>SUBTOTAL(103,B$4:B23)</f>
        <v>5</v>
      </c>
      <c r="B23" s="391"/>
      <c r="C23" s="190"/>
      <c r="D23" s="173">
        <f t="shared" si="0"/>
        <v>0</v>
      </c>
      <c r="E23" s="164">
        <f>SUM($D$3:D23)</f>
        <v>11630</v>
      </c>
      <c r="F23" s="154">
        <f t="shared" si="1"/>
        <v>5</v>
      </c>
    </row>
    <row r="24" spans="1:6" hidden="1">
      <c r="A24" s="174">
        <f>SUBTOTAL(103,B$4:B24)</f>
        <v>5</v>
      </c>
      <c r="B24" s="391"/>
      <c r="C24" s="190"/>
      <c r="D24" s="173">
        <f t="shared" si="0"/>
        <v>0</v>
      </c>
      <c r="E24" s="164">
        <f>SUM($D$3:D24)</f>
        <v>11630</v>
      </c>
      <c r="F24" s="154">
        <f t="shared" si="1"/>
        <v>5</v>
      </c>
    </row>
    <row r="25" spans="1:6" hidden="1">
      <c r="A25" s="174">
        <f>SUBTOTAL(103,B$4:B25)</f>
        <v>5</v>
      </c>
      <c r="B25" s="391"/>
      <c r="C25" s="190"/>
      <c r="D25" s="173">
        <f t="shared" si="0"/>
        <v>0</v>
      </c>
      <c r="E25" s="164">
        <f>SUM($D$3:D25)</f>
        <v>11630</v>
      </c>
      <c r="F25" s="154">
        <f t="shared" si="1"/>
        <v>5</v>
      </c>
    </row>
    <row r="26" spans="1:6" hidden="1">
      <c r="A26" s="174">
        <f>SUBTOTAL(103,B$4:B26)</f>
        <v>5</v>
      </c>
      <c r="B26" s="391"/>
      <c r="C26" s="190"/>
      <c r="D26" s="173">
        <f t="shared" si="0"/>
        <v>0</v>
      </c>
      <c r="E26" s="164">
        <f>SUM($D$3:D26)</f>
        <v>11630</v>
      </c>
      <c r="F26" s="154">
        <f t="shared" si="1"/>
        <v>5</v>
      </c>
    </row>
    <row r="27" spans="1:6" hidden="1">
      <c r="A27" s="174">
        <f>SUBTOTAL(103,B$4:B27)</f>
        <v>5</v>
      </c>
      <c r="B27" s="391"/>
      <c r="C27" s="190"/>
      <c r="D27" s="173">
        <f t="shared" si="0"/>
        <v>0</v>
      </c>
      <c r="E27" s="164">
        <f>SUM($D$3:D27)</f>
        <v>11630</v>
      </c>
      <c r="F27" s="154">
        <f t="shared" si="1"/>
        <v>5</v>
      </c>
    </row>
    <row r="28" spans="1:6" hidden="1">
      <c r="A28" s="174">
        <f>SUBTOTAL(103,B$4:B28)</f>
        <v>5</v>
      </c>
      <c r="B28" s="391"/>
      <c r="C28" s="190"/>
      <c r="D28" s="173">
        <f t="shared" si="0"/>
        <v>0</v>
      </c>
      <c r="E28" s="164">
        <f>SUM($D$3:D28)</f>
        <v>11630</v>
      </c>
      <c r="F28" s="154">
        <f t="shared" si="1"/>
        <v>5</v>
      </c>
    </row>
    <row r="29" spans="1:6" hidden="1">
      <c r="A29" s="174">
        <f>SUBTOTAL(103,B$4:B29)</f>
        <v>5</v>
      </c>
      <c r="B29" s="391"/>
      <c r="C29" s="190"/>
      <c r="D29" s="173">
        <f t="shared" si="0"/>
        <v>0</v>
      </c>
      <c r="E29" s="164">
        <f>SUM($D$3:D29)</f>
        <v>11630</v>
      </c>
      <c r="F29" s="154">
        <f t="shared" si="1"/>
        <v>5</v>
      </c>
    </row>
    <row r="30" spans="1:6" hidden="1">
      <c r="A30" s="174">
        <f>SUBTOTAL(103,B$4:B30)</f>
        <v>5</v>
      </c>
      <c r="B30" s="391"/>
      <c r="C30" s="190"/>
      <c r="D30" s="173">
        <f t="shared" si="0"/>
        <v>0</v>
      </c>
      <c r="E30" s="164">
        <f>SUM($D$3:D30)</f>
        <v>11630</v>
      </c>
      <c r="F30" s="154">
        <f t="shared" si="1"/>
        <v>5</v>
      </c>
    </row>
    <row r="31" spans="1:6" hidden="1">
      <c r="A31" s="174">
        <f>SUBTOTAL(103,B$4:B31)</f>
        <v>5</v>
      </c>
      <c r="B31" s="391"/>
      <c r="C31" s="190"/>
      <c r="D31" s="173">
        <f t="shared" si="0"/>
        <v>0</v>
      </c>
      <c r="E31" s="164">
        <f>SUM($D$3:D31)</f>
        <v>11630</v>
      </c>
      <c r="F31" s="154">
        <f t="shared" si="1"/>
        <v>5</v>
      </c>
    </row>
    <row r="32" spans="1:6" hidden="1">
      <c r="A32" s="174">
        <f>SUBTOTAL(103,B$4:B32)</f>
        <v>5</v>
      </c>
      <c r="B32" s="391"/>
      <c r="C32" s="190"/>
      <c r="D32" s="173">
        <f t="shared" si="0"/>
        <v>0</v>
      </c>
      <c r="E32" s="164">
        <f>SUM($D$3:D32)</f>
        <v>11630</v>
      </c>
      <c r="F32" s="154">
        <f t="shared" si="1"/>
        <v>5</v>
      </c>
    </row>
    <row r="33" spans="1:6" hidden="1">
      <c r="A33" s="174">
        <f>SUBTOTAL(103,B$4:B33)</f>
        <v>5</v>
      </c>
      <c r="B33" s="391"/>
      <c r="C33" s="190"/>
      <c r="D33" s="173">
        <f t="shared" si="0"/>
        <v>0</v>
      </c>
      <c r="E33" s="164">
        <f>SUM($D$3:D33)</f>
        <v>11630</v>
      </c>
      <c r="F33" s="154">
        <f t="shared" si="1"/>
        <v>5</v>
      </c>
    </row>
    <row r="34" spans="1:6" hidden="1">
      <c r="A34" s="174">
        <f>SUBTOTAL(103,B$4:B34)</f>
        <v>5</v>
      </c>
      <c r="B34" s="391"/>
      <c r="C34" s="190"/>
      <c r="D34" s="173">
        <f t="shared" si="0"/>
        <v>0</v>
      </c>
      <c r="E34" s="164">
        <f>SUM($D$3:D34)</f>
        <v>11630</v>
      </c>
      <c r="F34" s="154">
        <f t="shared" si="1"/>
        <v>5</v>
      </c>
    </row>
    <row r="35" spans="1:6" hidden="1">
      <c r="A35" s="174">
        <f>SUBTOTAL(103,B$4:B35)</f>
        <v>5</v>
      </c>
      <c r="B35" s="391"/>
      <c r="C35" s="190"/>
      <c r="D35" s="173">
        <f t="shared" si="0"/>
        <v>0</v>
      </c>
      <c r="E35" s="164">
        <f>SUM($D$3:D35)</f>
        <v>11630</v>
      </c>
      <c r="F35" s="154">
        <f t="shared" si="1"/>
        <v>5</v>
      </c>
    </row>
    <row r="36" spans="1:6" hidden="1">
      <c r="A36" s="174">
        <f>SUBTOTAL(103,B$4:B36)</f>
        <v>5</v>
      </c>
      <c r="B36" s="391"/>
      <c r="C36" s="190"/>
      <c r="D36" s="173">
        <f t="shared" si="0"/>
        <v>0</v>
      </c>
      <c r="E36" s="164">
        <f>SUM($D$3:D36)</f>
        <v>11630</v>
      </c>
      <c r="F36" s="154">
        <f t="shared" si="1"/>
        <v>5</v>
      </c>
    </row>
    <row r="37" spans="1:6" hidden="1">
      <c r="A37" s="174">
        <f>SUBTOTAL(103,B$4:B37)</f>
        <v>5</v>
      </c>
      <c r="B37" s="391"/>
      <c r="C37" s="190"/>
      <c r="D37" s="173">
        <f t="shared" si="0"/>
        <v>0</v>
      </c>
      <c r="E37" s="164">
        <f>SUM($D$3:D37)</f>
        <v>11630</v>
      </c>
      <c r="F37" s="154">
        <f t="shared" si="1"/>
        <v>5</v>
      </c>
    </row>
    <row r="38" spans="1:6" hidden="1">
      <c r="A38" s="174">
        <f>SUBTOTAL(103,B$4:B38)</f>
        <v>5</v>
      </c>
      <c r="B38" s="391"/>
      <c r="C38" s="190"/>
      <c r="D38" s="173">
        <f t="shared" si="0"/>
        <v>0</v>
      </c>
      <c r="E38" s="164">
        <f>SUM($D$3:D38)</f>
        <v>11630</v>
      </c>
      <c r="F38" s="154">
        <f t="shared" si="1"/>
        <v>5</v>
      </c>
    </row>
    <row r="39" spans="1:6" hidden="1">
      <c r="A39" s="174">
        <f>SUBTOTAL(103,B$4:B39)</f>
        <v>5</v>
      </c>
      <c r="B39" s="391"/>
      <c r="C39" s="190"/>
      <c r="D39" s="173">
        <f t="shared" si="0"/>
        <v>0</v>
      </c>
      <c r="E39" s="164">
        <f>SUM($D$3:D39)</f>
        <v>11630</v>
      </c>
      <c r="F39" s="154">
        <f t="shared" si="1"/>
        <v>5</v>
      </c>
    </row>
    <row r="40" spans="1:6" hidden="1">
      <c r="A40" s="174">
        <f>SUBTOTAL(103,B$4:B40)</f>
        <v>5</v>
      </c>
      <c r="B40" s="391"/>
      <c r="C40" s="190"/>
      <c r="D40" s="173">
        <f t="shared" si="0"/>
        <v>0</v>
      </c>
      <c r="E40" s="164">
        <f>SUM($D$3:D40)</f>
        <v>11630</v>
      </c>
      <c r="F40" s="154">
        <f t="shared" si="1"/>
        <v>5</v>
      </c>
    </row>
    <row r="41" spans="1:6" hidden="1">
      <c r="A41" s="174">
        <f>SUBTOTAL(103,B$4:B41)</f>
        <v>5</v>
      </c>
      <c r="B41" s="391"/>
      <c r="C41" s="190"/>
      <c r="D41" s="173">
        <f t="shared" si="0"/>
        <v>0</v>
      </c>
      <c r="E41" s="164">
        <f>SUM($D$3:D41)</f>
        <v>11630</v>
      </c>
      <c r="F41" s="154">
        <f t="shared" si="1"/>
        <v>5</v>
      </c>
    </row>
    <row r="42" spans="1:6" hidden="1">
      <c r="A42" s="174">
        <f>SUBTOTAL(103,B$4:B42)</f>
        <v>5</v>
      </c>
      <c r="B42" s="391"/>
      <c r="C42" s="190"/>
      <c r="D42" s="173">
        <f t="shared" si="0"/>
        <v>0</v>
      </c>
      <c r="E42" s="164">
        <f>SUM($D$3:D42)</f>
        <v>11630</v>
      </c>
      <c r="F42" s="154">
        <f t="shared" si="1"/>
        <v>5</v>
      </c>
    </row>
    <row r="43" spans="1:6" hidden="1">
      <c r="A43" s="174">
        <f>SUBTOTAL(103,B$4:B43)</f>
        <v>5</v>
      </c>
      <c r="B43" s="391"/>
      <c r="C43" s="190"/>
      <c r="D43" s="173">
        <f t="shared" si="0"/>
        <v>0</v>
      </c>
      <c r="E43" s="164">
        <f>SUM($D$3:D43)</f>
        <v>11630</v>
      </c>
      <c r="F43" s="154">
        <f t="shared" si="1"/>
        <v>5</v>
      </c>
    </row>
    <row r="44" spans="1:6" hidden="1">
      <c r="A44" s="174">
        <f>SUBTOTAL(103,B$4:B44)</f>
        <v>5</v>
      </c>
      <c r="B44" s="391"/>
      <c r="C44" s="190"/>
      <c r="D44" s="173">
        <f t="shared" si="0"/>
        <v>0</v>
      </c>
      <c r="E44" s="164">
        <f>SUM($D$3:D44)</f>
        <v>11630</v>
      </c>
      <c r="F44" s="154">
        <f t="shared" si="1"/>
        <v>5</v>
      </c>
    </row>
    <row r="45" spans="1:6" hidden="1">
      <c r="A45" s="174">
        <f>SUBTOTAL(103,B$4:B45)</f>
        <v>5</v>
      </c>
      <c r="B45" s="391"/>
      <c r="C45" s="190"/>
      <c r="D45" s="173">
        <f t="shared" si="0"/>
        <v>0</v>
      </c>
      <c r="E45" s="164">
        <f>SUM($D$3:D45)</f>
        <v>11630</v>
      </c>
      <c r="F45" s="154">
        <f t="shared" si="1"/>
        <v>5</v>
      </c>
    </row>
    <row r="46" spans="1:6" hidden="1">
      <c r="A46" s="174">
        <f>SUBTOTAL(103,B$4:B46)</f>
        <v>5</v>
      </c>
      <c r="B46" s="391"/>
      <c r="C46" s="190"/>
      <c r="D46" s="173">
        <f t="shared" si="0"/>
        <v>0</v>
      </c>
      <c r="E46" s="164">
        <f>SUM($D$3:D46)</f>
        <v>11630</v>
      </c>
      <c r="F46" s="154">
        <f t="shared" si="1"/>
        <v>5</v>
      </c>
    </row>
    <row r="47" spans="1:6" hidden="1">
      <c r="A47" s="174">
        <f>SUBTOTAL(103,B$4:B47)</f>
        <v>5</v>
      </c>
      <c r="B47" s="391"/>
      <c r="C47" s="190"/>
      <c r="D47" s="173">
        <f t="shared" si="0"/>
        <v>0</v>
      </c>
      <c r="E47" s="164">
        <f>SUM($D$3:D47)</f>
        <v>11630</v>
      </c>
      <c r="F47" s="154">
        <f t="shared" si="1"/>
        <v>5</v>
      </c>
    </row>
    <row r="48" spans="1:6" hidden="1">
      <c r="A48" s="174">
        <f>SUBTOTAL(103,B$4:B48)</f>
        <v>5</v>
      </c>
      <c r="B48" s="391"/>
      <c r="C48" s="190"/>
      <c r="D48" s="173">
        <f t="shared" si="0"/>
        <v>0</v>
      </c>
      <c r="E48" s="164">
        <f>SUM($D$3:D48)</f>
        <v>11630</v>
      </c>
      <c r="F48" s="154">
        <f t="shared" si="1"/>
        <v>5</v>
      </c>
    </row>
    <row r="49" spans="1:6" hidden="1">
      <c r="A49" s="174">
        <f>SUBTOTAL(103,B$4:B49)</f>
        <v>5</v>
      </c>
      <c r="B49" s="391"/>
      <c r="C49" s="190"/>
      <c r="D49" s="173">
        <f t="shared" si="0"/>
        <v>0</v>
      </c>
      <c r="E49" s="164">
        <f>SUM($D$3:D49)</f>
        <v>11630</v>
      </c>
      <c r="F49" s="154">
        <f t="shared" si="1"/>
        <v>5</v>
      </c>
    </row>
    <row r="50" spans="1:6" hidden="1">
      <c r="A50" s="174">
        <f>SUBTOTAL(103,B$4:B50)</f>
        <v>5</v>
      </c>
      <c r="B50" s="237"/>
      <c r="C50" s="190"/>
      <c r="D50" s="173">
        <f t="shared" si="0"/>
        <v>0</v>
      </c>
      <c r="E50" s="164">
        <f>SUM($D$3:D50)</f>
        <v>11630</v>
      </c>
      <c r="F50" s="154">
        <f t="shared" si="1"/>
        <v>5</v>
      </c>
    </row>
    <row r="51" spans="1:6">
      <c r="A51" s="174"/>
      <c r="B51" s="156" t="s">
        <v>243</v>
      </c>
      <c r="C51" s="157">
        <f>SUM(C4:C50)</f>
        <v>11630</v>
      </c>
    </row>
    <row r="52" spans="1:6">
      <c r="A52" s="515" t="s">
        <v>504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3" sqref="B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1" t="s">
        <v>245</v>
      </c>
      <c r="B1" s="511"/>
      <c r="C1" s="511"/>
      <c r="G1" s="148">
        <f>P!N3</f>
        <v>45875</v>
      </c>
    </row>
    <row r="2" spans="1:7" ht="39.75" customHeight="1">
      <c r="A2" s="518" t="s">
        <v>464</v>
      </c>
      <c r="B2" s="518"/>
      <c r="C2" s="518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1</v>
      </c>
      <c r="B4" s="303" t="s">
        <v>229</v>
      </c>
      <c r="C4" s="190">
        <v>6103</v>
      </c>
      <c r="D4" s="163">
        <f>C4</f>
        <v>6103</v>
      </c>
      <c r="E4" s="164">
        <f>SUM($D$3:D4)</f>
        <v>6103</v>
      </c>
      <c r="F4" s="176">
        <f>A4</f>
        <v>1</v>
      </c>
      <c r="G4" s="177"/>
    </row>
    <row r="5" spans="1:7" ht="19.5">
      <c r="A5" s="174">
        <f>SUBTOTAL(103,B$4:B5)</f>
        <v>2</v>
      </c>
      <c r="B5" s="303" t="s">
        <v>472</v>
      </c>
      <c r="C5" s="190">
        <v>5880</v>
      </c>
      <c r="D5" s="163">
        <f t="shared" ref="D5:D50" si="0">C5</f>
        <v>5880</v>
      </c>
      <c r="E5" s="164">
        <f>SUM($D$3:D5)</f>
        <v>11983</v>
      </c>
      <c r="F5" s="176">
        <f t="shared" ref="F5:F50" si="1">A5</f>
        <v>2</v>
      </c>
    </row>
    <row r="6" spans="1:7" ht="19.5">
      <c r="A6" s="174">
        <f>SUBTOTAL(103,B$4:B6)</f>
        <v>3</v>
      </c>
      <c r="B6" s="303" t="s">
        <v>469</v>
      </c>
      <c r="C6" s="190">
        <v>2176</v>
      </c>
      <c r="D6" s="163">
        <f t="shared" si="0"/>
        <v>2176</v>
      </c>
      <c r="E6" s="164">
        <f>SUM($D$3:D6)</f>
        <v>14159</v>
      </c>
      <c r="F6" s="176">
        <f t="shared" si="1"/>
        <v>3</v>
      </c>
    </row>
    <row r="7" spans="1:7" ht="19.5">
      <c r="A7" s="174">
        <f>SUBTOTAL(103,B$4:B7)</f>
        <v>4</v>
      </c>
      <c r="B7" s="303" t="s">
        <v>470</v>
      </c>
      <c r="C7" s="190">
        <v>840</v>
      </c>
      <c r="D7" s="163">
        <f t="shared" si="0"/>
        <v>840</v>
      </c>
      <c r="E7" s="164">
        <f>SUM($D$3:D7)</f>
        <v>14999</v>
      </c>
      <c r="F7" s="176">
        <f t="shared" si="1"/>
        <v>4</v>
      </c>
    </row>
    <row r="8" spans="1:7" ht="19.5">
      <c r="A8" s="174">
        <f>SUBTOTAL(103,B$4:B8)</f>
        <v>5</v>
      </c>
      <c r="B8" s="303" t="s">
        <v>471</v>
      </c>
      <c r="C8" s="190">
        <v>4100</v>
      </c>
      <c r="D8" s="163">
        <f t="shared" si="0"/>
        <v>4100</v>
      </c>
      <c r="E8" s="164">
        <f>SUM($D$3:D8)</f>
        <v>19099</v>
      </c>
      <c r="F8" s="176">
        <f t="shared" si="1"/>
        <v>5</v>
      </c>
    </row>
    <row r="9" spans="1:7" ht="19.5" hidden="1">
      <c r="A9" s="174">
        <f>SUBTOTAL(103,B$4:B9)</f>
        <v>5</v>
      </c>
      <c r="B9" s="303"/>
      <c r="C9" s="190"/>
      <c r="D9" s="163">
        <f t="shared" si="0"/>
        <v>0</v>
      </c>
      <c r="E9" s="164">
        <f>SUM($D$3:D9)</f>
        <v>19099</v>
      </c>
      <c r="F9" s="176">
        <f t="shared" si="1"/>
        <v>5</v>
      </c>
    </row>
    <row r="10" spans="1:7" ht="19.5" hidden="1">
      <c r="A10" s="174">
        <f>SUBTOTAL(103,B$4:B10)</f>
        <v>5</v>
      </c>
      <c r="B10" s="147"/>
      <c r="C10" s="190"/>
      <c r="D10" s="163">
        <f t="shared" si="0"/>
        <v>0</v>
      </c>
      <c r="E10" s="164">
        <f>SUM($D$3:D10)</f>
        <v>19099</v>
      </c>
      <c r="F10" s="176">
        <f t="shared" si="1"/>
        <v>5</v>
      </c>
    </row>
    <row r="11" spans="1:7" ht="19.5" hidden="1">
      <c r="A11" s="174">
        <f>SUBTOTAL(103,B$4:B11)</f>
        <v>5</v>
      </c>
      <c r="B11" s="147"/>
      <c r="C11" s="190"/>
      <c r="D11" s="163">
        <f t="shared" si="0"/>
        <v>0</v>
      </c>
      <c r="E11" s="164">
        <f>SUM($D$3:D11)</f>
        <v>19099</v>
      </c>
      <c r="F11" s="176">
        <f t="shared" si="1"/>
        <v>5</v>
      </c>
    </row>
    <row r="12" spans="1:7" ht="19.5" hidden="1">
      <c r="A12" s="174">
        <f>SUBTOTAL(103,B$4:B12)</f>
        <v>5</v>
      </c>
      <c r="B12" s="147"/>
      <c r="C12" s="190"/>
      <c r="D12" s="163">
        <f t="shared" si="0"/>
        <v>0</v>
      </c>
      <c r="E12" s="164">
        <f>SUM($D$3:D12)</f>
        <v>19099</v>
      </c>
      <c r="F12" s="176">
        <f t="shared" si="1"/>
        <v>5</v>
      </c>
    </row>
    <row r="13" spans="1:7" ht="19.5" hidden="1">
      <c r="A13" s="174">
        <f>SUBTOTAL(103,B$4:B13)</f>
        <v>5</v>
      </c>
      <c r="B13" s="147"/>
      <c r="C13" s="190"/>
      <c r="D13" s="163">
        <f t="shared" si="0"/>
        <v>0</v>
      </c>
      <c r="E13" s="164">
        <f>SUM($D$3:D13)</f>
        <v>19099</v>
      </c>
      <c r="F13" s="176">
        <f t="shared" si="1"/>
        <v>5</v>
      </c>
    </row>
    <row r="14" spans="1:7" ht="19.5" hidden="1">
      <c r="A14" s="174">
        <f>SUBTOTAL(103,B$4:B14)</f>
        <v>5</v>
      </c>
      <c r="B14" s="147"/>
      <c r="C14" s="190"/>
      <c r="D14" s="163">
        <f t="shared" si="0"/>
        <v>0</v>
      </c>
      <c r="E14" s="164">
        <f>SUM($D$3:D14)</f>
        <v>19099</v>
      </c>
      <c r="F14" s="176">
        <f t="shared" si="1"/>
        <v>5</v>
      </c>
    </row>
    <row r="15" spans="1:7" ht="19.5" hidden="1">
      <c r="A15" s="174">
        <f>SUBTOTAL(103,B$4:B15)</f>
        <v>5</v>
      </c>
      <c r="B15" s="147"/>
      <c r="C15" s="190"/>
      <c r="D15" s="163">
        <f t="shared" si="0"/>
        <v>0</v>
      </c>
      <c r="E15" s="164">
        <f>SUM($D$3:D15)</f>
        <v>19099</v>
      </c>
      <c r="F15" s="176">
        <f t="shared" si="1"/>
        <v>5</v>
      </c>
    </row>
    <row r="16" spans="1:7" ht="19.5" hidden="1">
      <c r="A16" s="174">
        <f>SUBTOTAL(103,B$4:B16)</f>
        <v>5</v>
      </c>
      <c r="B16" s="147"/>
      <c r="C16" s="190"/>
      <c r="D16" s="163">
        <f t="shared" si="0"/>
        <v>0</v>
      </c>
      <c r="E16" s="164">
        <f>SUM($D$3:D16)</f>
        <v>19099</v>
      </c>
      <c r="F16" s="176">
        <f t="shared" si="1"/>
        <v>5</v>
      </c>
    </row>
    <row r="17" spans="1:6" ht="19.5" hidden="1">
      <c r="A17" s="174">
        <f>SUBTOTAL(103,B$4:B17)</f>
        <v>5</v>
      </c>
      <c r="B17" s="147"/>
      <c r="C17" s="190"/>
      <c r="D17" s="163">
        <f t="shared" si="0"/>
        <v>0</v>
      </c>
      <c r="E17" s="164">
        <f>SUM($D$3:D17)</f>
        <v>19099</v>
      </c>
      <c r="F17" s="176">
        <f t="shared" si="1"/>
        <v>5</v>
      </c>
    </row>
    <row r="18" spans="1:6" ht="19.5" hidden="1">
      <c r="A18" s="174">
        <f>SUBTOTAL(103,B$4:B18)</f>
        <v>5</v>
      </c>
      <c r="B18" s="147"/>
      <c r="C18" s="190"/>
      <c r="D18" s="163">
        <f t="shared" si="0"/>
        <v>0</v>
      </c>
      <c r="E18" s="164">
        <f>SUM($D$3:D18)</f>
        <v>19099</v>
      </c>
      <c r="F18" s="176">
        <f t="shared" si="1"/>
        <v>5</v>
      </c>
    </row>
    <row r="19" spans="1:6" ht="19.5" hidden="1">
      <c r="A19" s="174">
        <f>SUBTOTAL(103,B$4:B19)</f>
        <v>5</v>
      </c>
      <c r="B19" s="391"/>
      <c r="C19" s="190"/>
      <c r="D19" s="163">
        <f t="shared" si="0"/>
        <v>0</v>
      </c>
      <c r="E19" s="164">
        <f>SUM($D$3:D19)</f>
        <v>19099</v>
      </c>
      <c r="F19" s="176">
        <f t="shared" si="1"/>
        <v>5</v>
      </c>
    </row>
    <row r="20" spans="1:6" ht="19.5" hidden="1">
      <c r="A20" s="174">
        <f>SUBTOTAL(103,B$4:B20)</f>
        <v>5</v>
      </c>
      <c r="B20" s="391"/>
      <c r="C20" s="190"/>
      <c r="D20" s="163">
        <f t="shared" si="0"/>
        <v>0</v>
      </c>
      <c r="E20" s="164">
        <f>SUM($D$3:D20)</f>
        <v>19099</v>
      </c>
      <c r="F20" s="176">
        <f t="shared" si="1"/>
        <v>5</v>
      </c>
    </row>
    <row r="21" spans="1:6" ht="19.5" hidden="1">
      <c r="A21" s="174">
        <f>SUBTOTAL(103,B$4:B21)</f>
        <v>5</v>
      </c>
      <c r="B21" s="391"/>
      <c r="C21" s="190"/>
      <c r="D21" s="163">
        <f t="shared" si="0"/>
        <v>0</v>
      </c>
      <c r="E21" s="164">
        <f>SUM($D$3:D21)</f>
        <v>19099</v>
      </c>
      <c r="F21" s="176">
        <f t="shared" si="1"/>
        <v>5</v>
      </c>
    </row>
    <row r="22" spans="1:6" ht="19.5" hidden="1">
      <c r="A22" s="174">
        <f>SUBTOTAL(103,B$4:B22)</f>
        <v>5</v>
      </c>
      <c r="B22" s="391"/>
      <c r="C22" s="190"/>
      <c r="D22" s="163">
        <f t="shared" si="0"/>
        <v>0</v>
      </c>
      <c r="E22" s="164">
        <f>SUM($D$3:D22)</f>
        <v>19099</v>
      </c>
      <c r="F22" s="176">
        <f t="shared" si="1"/>
        <v>5</v>
      </c>
    </row>
    <row r="23" spans="1:6" ht="19.5" hidden="1">
      <c r="A23" s="174">
        <f>SUBTOTAL(103,B$4:B23)</f>
        <v>5</v>
      </c>
      <c r="B23" s="391"/>
      <c r="C23" s="190"/>
      <c r="D23" s="163">
        <f t="shared" si="0"/>
        <v>0</v>
      </c>
      <c r="E23" s="164">
        <f>SUM($D$3:D23)</f>
        <v>19099</v>
      </c>
      <c r="F23" s="176">
        <f t="shared" si="1"/>
        <v>5</v>
      </c>
    </row>
    <row r="24" spans="1:6" ht="19.5" hidden="1">
      <c r="A24" s="174">
        <f>SUBTOTAL(103,B$4:B24)</f>
        <v>5</v>
      </c>
      <c r="B24" s="391"/>
      <c r="C24" s="190"/>
      <c r="D24" s="163">
        <f t="shared" si="0"/>
        <v>0</v>
      </c>
      <c r="E24" s="164">
        <f>SUM($D$3:D24)</f>
        <v>19099</v>
      </c>
      <c r="F24" s="176">
        <f t="shared" si="1"/>
        <v>5</v>
      </c>
    </row>
    <row r="25" spans="1:6" ht="19.5" hidden="1">
      <c r="A25" s="174">
        <f>SUBTOTAL(103,B$4:B25)</f>
        <v>5</v>
      </c>
      <c r="B25" s="391"/>
      <c r="C25" s="190"/>
      <c r="D25" s="163">
        <f t="shared" si="0"/>
        <v>0</v>
      </c>
      <c r="E25" s="164">
        <f>SUM($D$3:D25)</f>
        <v>19099</v>
      </c>
      <c r="F25" s="176">
        <f t="shared" si="1"/>
        <v>5</v>
      </c>
    </row>
    <row r="26" spans="1:6" ht="19.5" hidden="1">
      <c r="A26" s="174">
        <f>SUBTOTAL(103,B$4:B26)</f>
        <v>5</v>
      </c>
      <c r="B26" s="391"/>
      <c r="C26" s="190"/>
      <c r="D26" s="163">
        <f t="shared" si="0"/>
        <v>0</v>
      </c>
      <c r="E26" s="164">
        <f>SUM($D$3:D26)</f>
        <v>19099</v>
      </c>
      <c r="F26" s="176">
        <f t="shared" si="1"/>
        <v>5</v>
      </c>
    </row>
    <row r="27" spans="1:6" ht="19.5" hidden="1">
      <c r="A27" s="174">
        <f>SUBTOTAL(103,B$4:B27)</f>
        <v>5</v>
      </c>
      <c r="B27" s="391"/>
      <c r="C27" s="190"/>
      <c r="D27" s="163">
        <f t="shared" si="0"/>
        <v>0</v>
      </c>
      <c r="E27" s="164">
        <f>SUM($D$3:D27)</f>
        <v>19099</v>
      </c>
      <c r="F27" s="176">
        <f t="shared" si="1"/>
        <v>5</v>
      </c>
    </row>
    <row r="28" spans="1:6" ht="19.5" hidden="1">
      <c r="A28" s="174">
        <f>SUBTOTAL(103,B$4:B28)</f>
        <v>5</v>
      </c>
      <c r="B28" s="391"/>
      <c r="C28" s="190"/>
      <c r="D28" s="163">
        <f t="shared" si="0"/>
        <v>0</v>
      </c>
      <c r="E28" s="164">
        <f>SUM($D$3:D28)</f>
        <v>19099</v>
      </c>
      <c r="F28" s="176">
        <f t="shared" si="1"/>
        <v>5</v>
      </c>
    </row>
    <row r="29" spans="1:6" ht="19.5" hidden="1">
      <c r="A29" s="174">
        <f>SUBTOTAL(103,B$4:B29)</f>
        <v>5</v>
      </c>
      <c r="B29" s="391"/>
      <c r="C29" s="190"/>
      <c r="D29" s="163">
        <f t="shared" si="0"/>
        <v>0</v>
      </c>
      <c r="E29" s="164">
        <f>SUM($D$3:D29)</f>
        <v>19099</v>
      </c>
      <c r="F29" s="176">
        <f t="shared" si="1"/>
        <v>5</v>
      </c>
    </row>
    <row r="30" spans="1:6" ht="19.5" hidden="1">
      <c r="A30" s="174">
        <f>SUBTOTAL(103,B$4:B30)</f>
        <v>5</v>
      </c>
      <c r="B30" s="391"/>
      <c r="C30" s="190"/>
      <c r="D30" s="163">
        <f t="shared" si="0"/>
        <v>0</v>
      </c>
      <c r="E30" s="164">
        <f>SUM($D$3:D30)</f>
        <v>19099</v>
      </c>
      <c r="F30" s="176">
        <f t="shared" si="1"/>
        <v>5</v>
      </c>
    </row>
    <row r="31" spans="1:6" ht="19.5" hidden="1">
      <c r="A31" s="174">
        <f>SUBTOTAL(103,B$4:B31)</f>
        <v>5</v>
      </c>
      <c r="B31" s="391"/>
      <c r="C31" s="190"/>
      <c r="D31" s="163">
        <f t="shared" si="0"/>
        <v>0</v>
      </c>
      <c r="E31" s="164">
        <f>SUM($D$3:D31)</f>
        <v>19099</v>
      </c>
      <c r="F31" s="176">
        <f t="shared" si="1"/>
        <v>5</v>
      </c>
    </row>
    <row r="32" spans="1:6" ht="19.5" hidden="1">
      <c r="A32" s="174">
        <f>SUBTOTAL(103,B$4:B32)</f>
        <v>5</v>
      </c>
      <c r="B32" s="391"/>
      <c r="C32" s="190"/>
      <c r="D32" s="163">
        <f t="shared" si="0"/>
        <v>0</v>
      </c>
      <c r="E32" s="164">
        <f>SUM($D$3:D32)</f>
        <v>19099</v>
      </c>
      <c r="F32" s="176">
        <f t="shared" si="1"/>
        <v>5</v>
      </c>
    </row>
    <row r="33" spans="1:6" ht="19.5" hidden="1">
      <c r="A33" s="174">
        <f>SUBTOTAL(103,B$4:B33)</f>
        <v>5</v>
      </c>
      <c r="B33" s="391"/>
      <c r="C33" s="190"/>
      <c r="D33" s="163">
        <f t="shared" si="0"/>
        <v>0</v>
      </c>
      <c r="E33" s="164">
        <f>SUM($D$3:D33)</f>
        <v>19099</v>
      </c>
      <c r="F33" s="176">
        <f t="shared" si="1"/>
        <v>5</v>
      </c>
    </row>
    <row r="34" spans="1:6" ht="19.5" hidden="1">
      <c r="A34" s="174">
        <f>SUBTOTAL(103,B$4:B34)</f>
        <v>5</v>
      </c>
      <c r="B34" s="391"/>
      <c r="C34" s="190"/>
      <c r="D34" s="163">
        <f t="shared" si="0"/>
        <v>0</v>
      </c>
      <c r="E34" s="164">
        <f>SUM($D$3:D34)</f>
        <v>19099</v>
      </c>
      <c r="F34" s="176">
        <f t="shared" si="1"/>
        <v>5</v>
      </c>
    </row>
    <row r="35" spans="1:6" ht="19.5" hidden="1">
      <c r="A35" s="174">
        <f>SUBTOTAL(103,B$4:B35)</f>
        <v>5</v>
      </c>
      <c r="B35" s="391"/>
      <c r="C35" s="190"/>
      <c r="D35" s="163">
        <f t="shared" si="0"/>
        <v>0</v>
      </c>
      <c r="E35" s="164">
        <f>SUM($D$3:D35)</f>
        <v>19099</v>
      </c>
      <c r="F35" s="176">
        <f t="shared" si="1"/>
        <v>5</v>
      </c>
    </row>
    <row r="36" spans="1:6" ht="19.5" hidden="1">
      <c r="A36" s="174">
        <f>SUBTOTAL(103,B$4:B36)</f>
        <v>5</v>
      </c>
      <c r="B36" s="391"/>
      <c r="C36" s="190"/>
      <c r="D36" s="163">
        <f t="shared" si="0"/>
        <v>0</v>
      </c>
      <c r="E36" s="164">
        <f>SUM($D$3:D36)</f>
        <v>19099</v>
      </c>
      <c r="F36" s="176">
        <f t="shared" si="1"/>
        <v>5</v>
      </c>
    </row>
    <row r="37" spans="1:6" ht="19.5" hidden="1">
      <c r="A37" s="174">
        <f>SUBTOTAL(103,B$4:B37)</f>
        <v>5</v>
      </c>
      <c r="B37" s="391"/>
      <c r="C37" s="190"/>
      <c r="D37" s="163">
        <f t="shared" si="0"/>
        <v>0</v>
      </c>
      <c r="E37" s="164">
        <f>SUM($D$3:D37)</f>
        <v>19099</v>
      </c>
      <c r="F37" s="176">
        <f t="shared" si="1"/>
        <v>5</v>
      </c>
    </row>
    <row r="38" spans="1:6" ht="19.5" hidden="1">
      <c r="A38" s="174">
        <f>SUBTOTAL(103,B$4:B38)</f>
        <v>5</v>
      </c>
      <c r="B38" s="391"/>
      <c r="C38" s="190"/>
      <c r="D38" s="163">
        <f t="shared" si="0"/>
        <v>0</v>
      </c>
      <c r="E38" s="164">
        <f>SUM($D$3:D38)</f>
        <v>19099</v>
      </c>
      <c r="F38" s="176">
        <f t="shared" si="1"/>
        <v>5</v>
      </c>
    </row>
    <row r="39" spans="1:6" ht="19.5" hidden="1">
      <c r="A39" s="174">
        <f>SUBTOTAL(103,B$4:B39)</f>
        <v>5</v>
      </c>
      <c r="B39" s="391"/>
      <c r="C39" s="190"/>
      <c r="D39" s="163">
        <f t="shared" si="0"/>
        <v>0</v>
      </c>
      <c r="E39" s="164">
        <f>SUM($D$3:D39)</f>
        <v>19099</v>
      </c>
      <c r="F39" s="176">
        <f t="shared" si="1"/>
        <v>5</v>
      </c>
    </row>
    <row r="40" spans="1:6" ht="19.5" hidden="1">
      <c r="A40" s="174">
        <f>SUBTOTAL(103,B$4:B40)</f>
        <v>5</v>
      </c>
      <c r="B40" s="391"/>
      <c r="C40" s="190"/>
      <c r="D40" s="163">
        <f t="shared" si="0"/>
        <v>0</v>
      </c>
      <c r="E40" s="164">
        <f>SUM($D$3:D40)</f>
        <v>19099</v>
      </c>
      <c r="F40" s="176">
        <f t="shared" si="1"/>
        <v>5</v>
      </c>
    </row>
    <row r="41" spans="1:6" ht="19.5" hidden="1">
      <c r="A41" s="174">
        <f>SUBTOTAL(103,B$4:B41)</f>
        <v>5</v>
      </c>
      <c r="B41" s="391"/>
      <c r="C41" s="190"/>
      <c r="D41" s="163">
        <f t="shared" si="0"/>
        <v>0</v>
      </c>
      <c r="E41" s="164">
        <f>SUM($D$3:D41)</f>
        <v>19099</v>
      </c>
      <c r="F41" s="176">
        <f t="shared" si="1"/>
        <v>5</v>
      </c>
    </row>
    <row r="42" spans="1:6" ht="19.5" hidden="1">
      <c r="A42" s="174">
        <f>SUBTOTAL(103,B$4:B42)</f>
        <v>5</v>
      </c>
      <c r="B42" s="391"/>
      <c r="C42" s="190"/>
      <c r="D42" s="163">
        <f t="shared" si="0"/>
        <v>0</v>
      </c>
      <c r="E42" s="164">
        <f>SUM($D$3:D42)</f>
        <v>19099</v>
      </c>
      <c r="F42" s="176">
        <f t="shared" si="1"/>
        <v>5</v>
      </c>
    </row>
    <row r="43" spans="1:6" ht="19.5" hidden="1">
      <c r="A43" s="174">
        <f>SUBTOTAL(103,B$4:B43)</f>
        <v>5</v>
      </c>
      <c r="B43" s="391"/>
      <c r="C43" s="190"/>
      <c r="D43" s="163">
        <f t="shared" si="0"/>
        <v>0</v>
      </c>
      <c r="E43" s="164">
        <f>SUM($D$3:D43)</f>
        <v>19099</v>
      </c>
      <c r="F43" s="176">
        <f t="shared" si="1"/>
        <v>5</v>
      </c>
    </row>
    <row r="44" spans="1:6" ht="19.5" hidden="1">
      <c r="A44" s="174">
        <f>SUBTOTAL(103,B$4:B44)</f>
        <v>5</v>
      </c>
      <c r="B44" s="391"/>
      <c r="C44" s="190"/>
      <c r="D44" s="163">
        <f t="shared" si="0"/>
        <v>0</v>
      </c>
      <c r="E44" s="164">
        <f>SUM($D$3:D44)</f>
        <v>19099</v>
      </c>
      <c r="F44" s="176">
        <f t="shared" si="1"/>
        <v>5</v>
      </c>
    </row>
    <row r="45" spans="1:6" ht="19.5" hidden="1">
      <c r="A45" s="174">
        <f>SUBTOTAL(103,B$4:B45)</f>
        <v>5</v>
      </c>
      <c r="B45" s="391"/>
      <c r="C45" s="190"/>
      <c r="D45" s="163">
        <f t="shared" si="0"/>
        <v>0</v>
      </c>
      <c r="E45" s="164">
        <f>SUM($D$3:D45)</f>
        <v>19099</v>
      </c>
      <c r="F45" s="176">
        <f t="shared" si="1"/>
        <v>5</v>
      </c>
    </row>
    <row r="46" spans="1:6" ht="19.5" hidden="1">
      <c r="A46" s="174">
        <f>SUBTOTAL(103,B$4:B46)</f>
        <v>5</v>
      </c>
      <c r="B46" s="391"/>
      <c r="C46" s="190"/>
      <c r="D46" s="163">
        <f t="shared" si="0"/>
        <v>0</v>
      </c>
      <c r="E46" s="164">
        <f>SUM($D$3:D46)</f>
        <v>19099</v>
      </c>
      <c r="F46" s="176">
        <f t="shared" si="1"/>
        <v>5</v>
      </c>
    </row>
    <row r="47" spans="1:6" ht="19.5" hidden="1">
      <c r="A47" s="174">
        <f>SUBTOTAL(103,B$4:B47)</f>
        <v>5</v>
      </c>
      <c r="B47" s="391"/>
      <c r="C47" s="190"/>
      <c r="D47" s="163">
        <f t="shared" si="0"/>
        <v>0</v>
      </c>
      <c r="E47" s="164">
        <f>SUM($D$3:D47)</f>
        <v>19099</v>
      </c>
      <c r="F47" s="176">
        <f t="shared" si="1"/>
        <v>5</v>
      </c>
    </row>
    <row r="48" spans="1:6" ht="19.5" hidden="1">
      <c r="A48" s="174">
        <f>SUBTOTAL(103,B$4:B48)</f>
        <v>5</v>
      </c>
      <c r="B48" s="391"/>
      <c r="C48" s="190"/>
      <c r="D48" s="163">
        <f t="shared" si="0"/>
        <v>0</v>
      </c>
      <c r="E48" s="164">
        <f>SUM($D$3:D48)</f>
        <v>19099</v>
      </c>
      <c r="F48" s="176">
        <f t="shared" si="1"/>
        <v>5</v>
      </c>
    </row>
    <row r="49" spans="1:6" ht="19.5" hidden="1">
      <c r="A49" s="174">
        <f>SUBTOTAL(103,B$4:B49)</f>
        <v>5</v>
      </c>
      <c r="B49" s="391"/>
      <c r="C49" s="190"/>
      <c r="D49" s="163">
        <f t="shared" si="0"/>
        <v>0</v>
      </c>
      <c r="E49" s="164">
        <f>SUM($D$3:D49)</f>
        <v>19099</v>
      </c>
      <c r="F49" s="176">
        <f t="shared" si="1"/>
        <v>5</v>
      </c>
    </row>
    <row r="50" spans="1:6" ht="19.5" hidden="1">
      <c r="A50" s="174">
        <f>SUBTOTAL(103,B$4:B50)</f>
        <v>5</v>
      </c>
      <c r="B50" s="147"/>
      <c r="C50" s="190"/>
      <c r="D50" s="163">
        <f t="shared" si="0"/>
        <v>0</v>
      </c>
      <c r="E50" s="164">
        <f>SUM($D$3:D50)</f>
        <v>19099</v>
      </c>
      <c r="F50" s="176">
        <f t="shared" si="1"/>
        <v>5</v>
      </c>
    </row>
    <row r="51" spans="1:6" ht="19.5">
      <c r="A51" s="174"/>
      <c r="B51" s="156" t="s">
        <v>243</v>
      </c>
      <c r="C51" s="157">
        <f>SUM(C4:C50)</f>
        <v>19099</v>
      </c>
    </row>
    <row r="52" spans="1:6" ht="19.5">
      <c r="A52" s="515" t="s">
        <v>505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11" sqref="B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1" t="s">
        <v>245</v>
      </c>
      <c r="B1" s="511"/>
      <c r="C1" s="511"/>
      <c r="G1" s="148">
        <f>P!P3</f>
        <v>45876</v>
      </c>
    </row>
    <row r="2" spans="1:7" ht="31.5" customHeight="1">
      <c r="A2" s="518" t="s">
        <v>465</v>
      </c>
      <c r="B2" s="518"/>
      <c r="C2" s="518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1</v>
      </c>
      <c r="B4" s="304" t="s">
        <v>229</v>
      </c>
      <c r="C4" s="190">
        <v>18737</v>
      </c>
      <c r="D4" s="151">
        <f t="shared" ref="D4:D50" si="0">C4</f>
        <v>18737</v>
      </c>
      <c r="E4" s="164">
        <f>SUM($D$3:D4)</f>
        <v>18737</v>
      </c>
      <c r="F4" s="179">
        <f>A4</f>
        <v>1</v>
      </c>
    </row>
    <row r="5" spans="1:7">
      <c r="A5" s="174">
        <f>SUBTOTAL(103,B$4:B5)</f>
        <v>2</v>
      </c>
      <c r="B5" s="304" t="s">
        <v>472</v>
      </c>
      <c r="C5" s="190">
        <v>5220</v>
      </c>
      <c r="D5" s="151">
        <f t="shared" si="0"/>
        <v>5220</v>
      </c>
      <c r="E5" s="164">
        <f>SUM($D$3:D5)</f>
        <v>23957</v>
      </c>
      <c r="F5" s="179">
        <f t="shared" ref="F5:F16" si="1">A5</f>
        <v>2</v>
      </c>
    </row>
    <row r="6" spans="1:7">
      <c r="A6" s="174">
        <f>SUBTOTAL(103,B$4:B6)</f>
        <v>3</v>
      </c>
      <c r="B6" s="304" t="s">
        <v>479</v>
      </c>
      <c r="C6" s="190">
        <v>2560</v>
      </c>
      <c r="D6" s="151">
        <f t="shared" si="0"/>
        <v>2560</v>
      </c>
      <c r="E6" s="164">
        <f>SUM($D$3:D6)</f>
        <v>26517</v>
      </c>
      <c r="F6" s="179">
        <f t="shared" si="1"/>
        <v>3</v>
      </c>
    </row>
    <row r="7" spans="1:7">
      <c r="A7" s="174">
        <f>SUBTOTAL(103,B$4:B7)</f>
        <v>4</v>
      </c>
      <c r="B7" s="304" t="s">
        <v>469</v>
      </c>
      <c r="C7" s="190">
        <v>3596</v>
      </c>
      <c r="D7" s="151">
        <f t="shared" si="0"/>
        <v>3596</v>
      </c>
      <c r="E7" s="164">
        <f>SUM($D$3:D7)</f>
        <v>30113</v>
      </c>
      <c r="F7" s="179">
        <f t="shared" si="1"/>
        <v>4</v>
      </c>
    </row>
    <row r="8" spans="1:7">
      <c r="A8" s="174">
        <f>SUBTOTAL(103,B$4:B8)</f>
        <v>5</v>
      </c>
      <c r="B8" s="147" t="s">
        <v>477</v>
      </c>
      <c r="C8" s="190">
        <v>1700</v>
      </c>
      <c r="D8" s="151">
        <f t="shared" si="0"/>
        <v>1700</v>
      </c>
      <c r="E8" s="164">
        <f>SUM($D$3:D8)</f>
        <v>31813</v>
      </c>
      <c r="F8" s="179">
        <f t="shared" si="1"/>
        <v>5</v>
      </c>
    </row>
    <row r="9" spans="1:7">
      <c r="A9" s="174">
        <f>SUBTOTAL(103,B$4:B9)</f>
        <v>6</v>
      </c>
      <c r="B9" s="147" t="s">
        <v>480</v>
      </c>
      <c r="C9" s="190">
        <v>16000</v>
      </c>
      <c r="D9" s="151">
        <f t="shared" si="0"/>
        <v>16000</v>
      </c>
      <c r="E9" s="164">
        <f>SUM($D$3:D9)</f>
        <v>47813</v>
      </c>
      <c r="F9" s="179">
        <f t="shared" si="1"/>
        <v>6</v>
      </c>
    </row>
    <row r="10" spans="1:7">
      <c r="A10" s="174">
        <f>SUBTOTAL(103,B$4:B10)</f>
        <v>7</v>
      </c>
      <c r="B10" s="147" t="s">
        <v>481</v>
      </c>
      <c r="C10" s="190">
        <v>39800</v>
      </c>
      <c r="D10" s="151">
        <f t="shared" si="0"/>
        <v>39800</v>
      </c>
      <c r="E10" s="164">
        <f>SUM($D$3:D10)</f>
        <v>87613</v>
      </c>
      <c r="F10" s="179">
        <f t="shared" si="1"/>
        <v>7</v>
      </c>
    </row>
    <row r="11" spans="1:7">
      <c r="A11" s="174">
        <f>SUBTOTAL(103,B$4:B11)</f>
        <v>8</v>
      </c>
      <c r="B11" s="147" t="s">
        <v>482</v>
      </c>
      <c r="C11" s="190">
        <v>38000</v>
      </c>
      <c r="D11" s="151">
        <f t="shared" si="0"/>
        <v>38000</v>
      </c>
      <c r="E11" s="164">
        <f>SUM($D$3:D11)</f>
        <v>125613</v>
      </c>
      <c r="F11" s="179">
        <f t="shared" si="1"/>
        <v>8</v>
      </c>
    </row>
    <row r="12" spans="1:7">
      <c r="A12" s="174">
        <f>SUBTOTAL(103,B$4:B12)</f>
        <v>9</v>
      </c>
      <c r="B12" s="147" t="s">
        <v>483</v>
      </c>
      <c r="C12" s="190">
        <v>1060</v>
      </c>
      <c r="D12" s="151">
        <f t="shared" si="0"/>
        <v>1060</v>
      </c>
      <c r="E12" s="164">
        <f>SUM($D$3:D12)</f>
        <v>126673</v>
      </c>
      <c r="F12" s="179">
        <f t="shared" si="1"/>
        <v>9</v>
      </c>
    </row>
    <row r="13" spans="1:7">
      <c r="A13" s="174">
        <f>SUBTOTAL(103,B$4:B13)</f>
        <v>10</v>
      </c>
      <c r="B13" s="389" t="s">
        <v>471</v>
      </c>
      <c r="C13" s="190">
        <v>5000</v>
      </c>
      <c r="D13" s="151">
        <f t="shared" si="0"/>
        <v>5000</v>
      </c>
      <c r="E13" s="164">
        <f>SUM($D$3:D13)</f>
        <v>131673</v>
      </c>
      <c r="F13" s="179">
        <f t="shared" si="1"/>
        <v>10</v>
      </c>
    </row>
    <row r="14" spans="1:7" hidden="1">
      <c r="A14" s="174">
        <f>SUBTOTAL(103,B$4:B14)</f>
        <v>10</v>
      </c>
      <c r="B14" s="147"/>
      <c r="C14" s="190"/>
      <c r="D14" s="151">
        <f t="shared" si="0"/>
        <v>0</v>
      </c>
      <c r="E14" s="164">
        <f>SUM($D$3:D14)</f>
        <v>131673</v>
      </c>
      <c r="F14" s="179">
        <f t="shared" si="1"/>
        <v>10</v>
      </c>
    </row>
    <row r="15" spans="1:7" hidden="1">
      <c r="A15" s="174">
        <f>SUBTOTAL(103,B$4:B15)</f>
        <v>10</v>
      </c>
      <c r="B15" s="191"/>
      <c r="C15" s="157"/>
      <c r="D15" s="151">
        <f t="shared" si="0"/>
        <v>0</v>
      </c>
      <c r="E15" s="164">
        <f>SUM($D$3:D15)</f>
        <v>131673</v>
      </c>
      <c r="F15" s="179">
        <f t="shared" si="1"/>
        <v>10</v>
      </c>
    </row>
    <row r="16" spans="1:7" hidden="1">
      <c r="A16" s="174">
        <f>SUBTOTAL(103,B$4:B16)</f>
        <v>10</v>
      </c>
      <c r="B16" s="147"/>
      <c r="C16" s="190"/>
      <c r="D16" s="151">
        <f t="shared" si="0"/>
        <v>0</v>
      </c>
      <c r="E16" s="164">
        <f>SUM($D$3:D16)</f>
        <v>131673</v>
      </c>
      <c r="F16" s="179">
        <f t="shared" si="1"/>
        <v>10</v>
      </c>
    </row>
    <row r="17" spans="1:6" hidden="1">
      <c r="A17" s="174">
        <f>SUBTOTAL(103,B$4:B17)</f>
        <v>10</v>
      </c>
      <c r="B17" s="147"/>
      <c r="C17" s="190"/>
      <c r="D17" s="151">
        <f t="shared" si="0"/>
        <v>0</v>
      </c>
      <c r="E17" s="164">
        <f>SUM($D$3:D17)</f>
        <v>131673</v>
      </c>
      <c r="F17" s="179">
        <f t="shared" ref="F17:F50" si="2">A17</f>
        <v>10</v>
      </c>
    </row>
    <row r="18" spans="1:6" hidden="1">
      <c r="A18" s="174">
        <f>SUBTOTAL(103,B$4:B18)</f>
        <v>10</v>
      </c>
      <c r="B18" s="147"/>
      <c r="C18" s="190"/>
      <c r="D18" s="151">
        <f t="shared" si="0"/>
        <v>0</v>
      </c>
      <c r="E18" s="164">
        <f>SUM($D$3:D18)</f>
        <v>131673</v>
      </c>
      <c r="F18" s="179">
        <f t="shared" si="2"/>
        <v>10</v>
      </c>
    </row>
    <row r="19" spans="1:6" hidden="1">
      <c r="A19" s="174">
        <f>SUBTOTAL(103,B$4:B19)</f>
        <v>10</v>
      </c>
      <c r="B19" s="147"/>
      <c r="C19" s="190"/>
      <c r="D19" s="151">
        <f t="shared" si="0"/>
        <v>0</v>
      </c>
      <c r="E19" s="164">
        <f>SUM($D$3:D19)</f>
        <v>131673</v>
      </c>
      <c r="F19" s="179">
        <f t="shared" si="2"/>
        <v>10</v>
      </c>
    </row>
    <row r="20" spans="1:6" hidden="1">
      <c r="A20" s="174">
        <f>SUBTOTAL(103,B$4:B20)</f>
        <v>10</v>
      </c>
      <c r="B20" s="147"/>
      <c r="C20" s="190"/>
      <c r="D20" s="151">
        <f t="shared" si="0"/>
        <v>0</v>
      </c>
      <c r="E20" s="164">
        <f>SUM($D$3:D20)</f>
        <v>131673</v>
      </c>
      <c r="F20" s="179">
        <f t="shared" si="2"/>
        <v>10</v>
      </c>
    </row>
    <row r="21" spans="1:6" hidden="1">
      <c r="A21" s="174">
        <f>SUBTOTAL(103,B$4:B21)</f>
        <v>10</v>
      </c>
      <c r="B21" s="147"/>
      <c r="C21" s="190"/>
      <c r="D21" s="151">
        <f t="shared" si="0"/>
        <v>0</v>
      </c>
      <c r="E21" s="164">
        <f>SUM($D$3:D21)</f>
        <v>131673</v>
      </c>
      <c r="F21" s="179">
        <f t="shared" si="2"/>
        <v>10</v>
      </c>
    </row>
    <row r="22" spans="1:6" hidden="1">
      <c r="A22" s="174">
        <f>SUBTOTAL(103,B$4:B22)</f>
        <v>10</v>
      </c>
      <c r="B22" s="147"/>
      <c r="C22" s="190"/>
      <c r="D22" s="151">
        <f t="shared" si="0"/>
        <v>0</v>
      </c>
      <c r="E22" s="164">
        <f>SUM($D$3:D22)</f>
        <v>131673</v>
      </c>
      <c r="F22" s="179">
        <f t="shared" si="2"/>
        <v>10</v>
      </c>
    </row>
    <row r="23" spans="1:6" hidden="1">
      <c r="A23" s="174">
        <f>SUBTOTAL(103,B$4:B23)</f>
        <v>10</v>
      </c>
      <c r="B23" s="147"/>
      <c r="C23" s="190"/>
      <c r="D23" s="151">
        <f t="shared" si="0"/>
        <v>0</v>
      </c>
      <c r="E23" s="164">
        <f>SUM($D$3:D23)</f>
        <v>131673</v>
      </c>
      <c r="F23" s="179">
        <f t="shared" si="2"/>
        <v>10</v>
      </c>
    </row>
    <row r="24" spans="1:6" hidden="1">
      <c r="A24" s="174">
        <f>SUBTOTAL(103,B$4:B24)</f>
        <v>10</v>
      </c>
      <c r="B24" s="147"/>
      <c r="C24" s="190"/>
      <c r="D24" s="151">
        <f t="shared" si="0"/>
        <v>0</v>
      </c>
      <c r="E24" s="164">
        <f>SUM($D$3:D24)</f>
        <v>131673</v>
      </c>
      <c r="F24" s="179">
        <f t="shared" si="2"/>
        <v>10</v>
      </c>
    </row>
    <row r="25" spans="1:6" hidden="1">
      <c r="A25" s="174">
        <f>SUBTOTAL(103,B$4:B25)</f>
        <v>10</v>
      </c>
      <c r="B25" s="147"/>
      <c r="C25" s="190"/>
      <c r="D25" s="151">
        <f t="shared" si="0"/>
        <v>0</v>
      </c>
      <c r="E25" s="164">
        <f>SUM($D$3:D25)</f>
        <v>131673</v>
      </c>
      <c r="F25" s="179">
        <f t="shared" si="2"/>
        <v>10</v>
      </c>
    </row>
    <row r="26" spans="1:6" hidden="1">
      <c r="A26" s="174">
        <f>SUBTOTAL(103,B$4:B26)</f>
        <v>10</v>
      </c>
      <c r="B26" s="147"/>
      <c r="C26" s="190"/>
      <c r="D26" s="151">
        <f t="shared" si="0"/>
        <v>0</v>
      </c>
      <c r="E26" s="164">
        <f>SUM($D$3:D26)</f>
        <v>131673</v>
      </c>
      <c r="F26" s="179">
        <f t="shared" si="2"/>
        <v>10</v>
      </c>
    </row>
    <row r="27" spans="1:6" hidden="1">
      <c r="A27" s="174">
        <f>SUBTOTAL(103,B$4:B27)</f>
        <v>10</v>
      </c>
      <c r="B27" s="147"/>
      <c r="C27" s="190"/>
      <c r="D27" s="151">
        <f t="shared" si="0"/>
        <v>0</v>
      </c>
      <c r="E27" s="164">
        <f>SUM($D$3:D27)</f>
        <v>131673</v>
      </c>
      <c r="F27" s="179">
        <f t="shared" si="2"/>
        <v>10</v>
      </c>
    </row>
    <row r="28" spans="1:6" hidden="1">
      <c r="A28" s="174">
        <f>SUBTOTAL(103,B$4:B28)</f>
        <v>10</v>
      </c>
      <c r="B28" s="147"/>
      <c r="C28" s="190"/>
      <c r="D28" s="151">
        <f t="shared" si="0"/>
        <v>0</v>
      </c>
      <c r="E28" s="164">
        <f>SUM($D$3:D28)</f>
        <v>131673</v>
      </c>
      <c r="F28" s="179">
        <f t="shared" si="2"/>
        <v>10</v>
      </c>
    </row>
    <row r="29" spans="1:6" hidden="1">
      <c r="A29" s="174">
        <f>SUBTOTAL(103,B$4:B29)</f>
        <v>10</v>
      </c>
      <c r="B29" s="147"/>
      <c r="C29" s="190"/>
      <c r="D29" s="151">
        <f t="shared" si="0"/>
        <v>0</v>
      </c>
      <c r="E29" s="164">
        <f>SUM($D$3:D29)</f>
        <v>131673</v>
      </c>
      <c r="F29" s="179">
        <f t="shared" si="2"/>
        <v>10</v>
      </c>
    </row>
    <row r="30" spans="1:6" hidden="1">
      <c r="A30" s="174">
        <f>SUBTOTAL(103,B$4:B30)</f>
        <v>10</v>
      </c>
      <c r="B30" s="147"/>
      <c r="C30" s="190"/>
      <c r="D30" s="151">
        <f t="shared" si="0"/>
        <v>0</v>
      </c>
      <c r="E30" s="164">
        <f>SUM($D$3:D30)</f>
        <v>131673</v>
      </c>
      <c r="F30" s="179">
        <f t="shared" si="2"/>
        <v>10</v>
      </c>
    </row>
    <row r="31" spans="1:6" hidden="1">
      <c r="A31" s="174">
        <f>SUBTOTAL(103,B$4:B31)</f>
        <v>10</v>
      </c>
      <c r="B31" s="147"/>
      <c r="C31" s="190"/>
      <c r="D31" s="151">
        <f t="shared" si="0"/>
        <v>0</v>
      </c>
      <c r="E31" s="164">
        <f>SUM($D$3:D31)</f>
        <v>131673</v>
      </c>
      <c r="F31" s="179">
        <f t="shared" si="2"/>
        <v>10</v>
      </c>
    </row>
    <row r="32" spans="1:6" hidden="1">
      <c r="A32" s="174">
        <f>SUBTOTAL(103,B$4:B32)</f>
        <v>10</v>
      </c>
      <c r="B32" s="147"/>
      <c r="C32" s="190"/>
      <c r="D32" s="151">
        <f t="shared" si="0"/>
        <v>0</v>
      </c>
      <c r="E32" s="164">
        <f>SUM($D$3:D32)</f>
        <v>131673</v>
      </c>
      <c r="F32" s="179">
        <f t="shared" si="2"/>
        <v>10</v>
      </c>
    </row>
    <row r="33" spans="1:6" hidden="1">
      <c r="A33" s="174">
        <f>SUBTOTAL(103,B$4:B33)</f>
        <v>10</v>
      </c>
      <c r="B33" s="147"/>
      <c r="C33" s="190"/>
      <c r="D33" s="151">
        <f t="shared" si="0"/>
        <v>0</v>
      </c>
      <c r="E33" s="164">
        <f>SUM($D$3:D33)</f>
        <v>131673</v>
      </c>
      <c r="F33" s="179">
        <f t="shared" si="2"/>
        <v>10</v>
      </c>
    </row>
    <row r="34" spans="1:6" hidden="1">
      <c r="A34" s="174">
        <f>SUBTOTAL(103,B$4:B34)</f>
        <v>10</v>
      </c>
      <c r="B34" s="147"/>
      <c r="C34" s="190"/>
      <c r="D34" s="151">
        <f t="shared" si="0"/>
        <v>0</v>
      </c>
      <c r="E34" s="164">
        <f>SUM($D$3:D34)</f>
        <v>131673</v>
      </c>
      <c r="F34" s="179">
        <f t="shared" si="2"/>
        <v>10</v>
      </c>
    </row>
    <row r="35" spans="1:6" hidden="1">
      <c r="A35" s="174">
        <f>SUBTOTAL(103,B$4:B35)</f>
        <v>10</v>
      </c>
      <c r="B35" s="147"/>
      <c r="C35" s="190"/>
      <c r="D35" s="151">
        <f t="shared" si="0"/>
        <v>0</v>
      </c>
      <c r="E35" s="164">
        <f>SUM($D$3:D35)</f>
        <v>131673</v>
      </c>
      <c r="F35" s="179">
        <f t="shared" si="2"/>
        <v>10</v>
      </c>
    </row>
    <row r="36" spans="1:6" hidden="1">
      <c r="A36" s="174">
        <f>SUBTOTAL(103,B$4:B36)</f>
        <v>10</v>
      </c>
      <c r="B36" s="147"/>
      <c r="C36" s="190"/>
      <c r="D36" s="151">
        <f t="shared" si="0"/>
        <v>0</v>
      </c>
      <c r="E36" s="164">
        <f>SUM($D$3:D36)</f>
        <v>131673</v>
      </c>
      <c r="F36" s="179">
        <f t="shared" si="2"/>
        <v>10</v>
      </c>
    </row>
    <row r="37" spans="1:6" hidden="1">
      <c r="A37" s="174">
        <f>SUBTOTAL(103,B$4:B37)</f>
        <v>10</v>
      </c>
      <c r="B37" s="147"/>
      <c r="C37" s="190"/>
      <c r="D37" s="151">
        <f t="shared" si="0"/>
        <v>0</v>
      </c>
      <c r="E37" s="164">
        <f>SUM($D$3:D37)</f>
        <v>131673</v>
      </c>
      <c r="F37" s="179">
        <f t="shared" si="2"/>
        <v>10</v>
      </c>
    </row>
    <row r="38" spans="1:6" hidden="1">
      <c r="A38" s="174">
        <f>SUBTOTAL(103,B$4:B38)</f>
        <v>10</v>
      </c>
      <c r="B38" s="147"/>
      <c r="C38" s="190"/>
      <c r="D38" s="151">
        <f t="shared" si="0"/>
        <v>0</v>
      </c>
      <c r="E38" s="164">
        <f>SUM($D$3:D38)</f>
        <v>131673</v>
      </c>
      <c r="F38" s="179">
        <f t="shared" si="2"/>
        <v>10</v>
      </c>
    </row>
    <row r="39" spans="1:6" hidden="1">
      <c r="A39" s="174">
        <f>SUBTOTAL(103,B$4:B39)</f>
        <v>10</v>
      </c>
      <c r="B39" s="391"/>
      <c r="C39" s="190"/>
      <c r="D39" s="151">
        <f t="shared" si="0"/>
        <v>0</v>
      </c>
      <c r="E39" s="164">
        <f>SUM($D$3:D39)</f>
        <v>131673</v>
      </c>
      <c r="F39" s="179">
        <f t="shared" si="2"/>
        <v>10</v>
      </c>
    </row>
    <row r="40" spans="1:6" hidden="1">
      <c r="A40" s="174">
        <f>SUBTOTAL(103,B$4:B40)</f>
        <v>10</v>
      </c>
      <c r="B40" s="391"/>
      <c r="C40" s="190"/>
      <c r="D40" s="151">
        <f t="shared" si="0"/>
        <v>0</v>
      </c>
      <c r="E40" s="164">
        <f>SUM($D$3:D40)</f>
        <v>131673</v>
      </c>
      <c r="F40" s="179">
        <f t="shared" si="2"/>
        <v>10</v>
      </c>
    </row>
    <row r="41" spans="1:6" hidden="1">
      <c r="A41" s="174">
        <f>SUBTOTAL(103,B$4:B41)</f>
        <v>10</v>
      </c>
      <c r="B41" s="391"/>
      <c r="C41" s="190"/>
      <c r="D41" s="151">
        <f t="shared" si="0"/>
        <v>0</v>
      </c>
      <c r="E41" s="164">
        <f>SUM($D$3:D41)</f>
        <v>131673</v>
      </c>
      <c r="F41" s="179">
        <f t="shared" si="2"/>
        <v>10</v>
      </c>
    </row>
    <row r="42" spans="1:6" hidden="1">
      <c r="A42" s="174">
        <f>SUBTOTAL(103,B$4:B42)</f>
        <v>10</v>
      </c>
      <c r="B42" s="391"/>
      <c r="C42" s="190"/>
      <c r="D42" s="151">
        <f t="shared" si="0"/>
        <v>0</v>
      </c>
      <c r="E42" s="164">
        <f>SUM($D$3:D42)</f>
        <v>131673</v>
      </c>
      <c r="F42" s="179">
        <f t="shared" si="2"/>
        <v>10</v>
      </c>
    </row>
    <row r="43" spans="1:6" hidden="1">
      <c r="A43" s="174">
        <f>SUBTOTAL(103,B$4:B43)</f>
        <v>10</v>
      </c>
      <c r="B43" s="391"/>
      <c r="C43" s="190"/>
      <c r="D43" s="151">
        <f t="shared" si="0"/>
        <v>0</v>
      </c>
      <c r="E43" s="164">
        <f>SUM($D$3:D43)</f>
        <v>131673</v>
      </c>
      <c r="F43" s="179">
        <f t="shared" si="2"/>
        <v>10</v>
      </c>
    </row>
    <row r="44" spans="1:6" hidden="1">
      <c r="A44" s="174">
        <f>SUBTOTAL(103,B$4:B44)</f>
        <v>10</v>
      </c>
      <c r="B44" s="391"/>
      <c r="C44" s="190"/>
      <c r="D44" s="151">
        <f t="shared" si="0"/>
        <v>0</v>
      </c>
      <c r="E44" s="164">
        <f>SUM($D$3:D44)</f>
        <v>131673</v>
      </c>
      <c r="F44" s="179">
        <f t="shared" si="2"/>
        <v>10</v>
      </c>
    </row>
    <row r="45" spans="1:6" hidden="1">
      <c r="A45" s="174">
        <f>SUBTOTAL(103,B$4:B45)</f>
        <v>10</v>
      </c>
      <c r="B45" s="391"/>
      <c r="C45" s="190"/>
      <c r="D45" s="151">
        <f t="shared" si="0"/>
        <v>0</v>
      </c>
      <c r="E45" s="164">
        <f>SUM($D$3:D45)</f>
        <v>131673</v>
      </c>
      <c r="F45" s="179">
        <f t="shared" si="2"/>
        <v>10</v>
      </c>
    </row>
    <row r="46" spans="1:6" hidden="1">
      <c r="A46" s="174">
        <f>SUBTOTAL(103,B$4:B46)</f>
        <v>10</v>
      </c>
      <c r="B46" s="391"/>
      <c r="C46" s="190"/>
      <c r="D46" s="151">
        <f t="shared" si="0"/>
        <v>0</v>
      </c>
      <c r="E46" s="164">
        <f>SUM($D$3:D46)</f>
        <v>131673</v>
      </c>
      <c r="F46" s="179">
        <f t="shared" si="2"/>
        <v>10</v>
      </c>
    </row>
    <row r="47" spans="1:6" hidden="1">
      <c r="A47" s="174">
        <f>SUBTOTAL(103,B$4:B47)</f>
        <v>10</v>
      </c>
      <c r="B47" s="391"/>
      <c r="C47" s="190"/>
      <c r="D47" s="151">
        <f t="shared" si="0"/>
        <v>0</v>
      </c>
      <c r="E47" s="164">
        <f>SUM($D$3:D47)</f>
        <v>131673</v>
      </c>
      <c r="F47" s="179">
        <f t="shared" si="2"/>
        <v>10</v>
      </c>
    </row>
    <row r="48" spans="1:6" hidden="1">
      <c r="A48" s="174">
        <f>SUBTOTAL(103,B$4:B48)</f>
        <v>10</v>
      </c>
      <c r="B48" s="391"/>
      <c r="C48" s="190"/>
      <c r="D48" s="151">
        <f t="shared" si="0"/>
        <v>0</v>
      </c>
      <c r="E48" s="164">
        <f>SUM($D$3:D48)</f>
        <v>131673</v>
      </c>
      <c r="F48" s="179">
        <f t="shared" si="2"/>
        <v>10</v>
      </c>
    </row>
    <row r="49" spans="1:6" hidden="1">
      <c r="A49" s="174">
        <f>SUBTOTAL(103,B$4:B49)</f>
        <v>10</v>
      </c>
      <c r="B49" s="391"/>
      <c r="C49" s="190"/>
      <c r="D49" s="151">
        <f t="shared" si="0"/>
        <v>0</v>
      </c>
      <c r="E49" s="164">
        <f>SUM($D$3:D49)</f>
        <v>131673</v>
      </c>
      <c r="F49" s="179">
        <f t="shared" si="2"/>
        <v>10</v>
      </c>
    </row>
    <row r="50" spans="1:6" hidden="1">
      <c r="A50" s="174">
        <f>SUBTOTAL(103,B$4:B50)</f>
        <v>10</v>
      </c>
      <c r="B50" s="147"/>
      <c r="C50" s="190"/>
      <c r="D50" s="151">
        <f t="shared" si="0"/>
        <v>0</v>
      </c>
      <c r="E50" s="164">
        <f>SUM($D$3:D50)</f>
        <v>131673</v>
      </c>
      <c r="F50" s="179">
        <f t="shared" si="2"/>
        <v>10</v>
      </c>
    </row>
    <row r="51" spans="1:6">
      <c r="A51" s="174"/>
      <c r="B51" s="156" t="s">
        <v>243</v>
      </c>
      <c r="C51" s="157">
        <f>SUM(C4:C50)</f>
        <v>131673</v>
      </c>
      <c r="D51"/>
      <c r="E51"/>
      <c r="F51" s="179"/>
    </row>
    <row r="52" spans="1:6">
      <c r="A52" s="515" t="s">
        <v>506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3" sqref="B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P!R3</f>
        <v>45877</v>
      </c>
    </row>
    <row r="2" spans="1:7" ht="34.5" customHeight="1">
      <c r="A2" s="518" t="s">
        <v>466</v>
      </c>
      <c r="B2" s="518"/>
      <c r="C2" s="518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1</v>
      </c>
      <c r="B4" s="147" t="s">
        <v>229</v>
      </c>
      <c r="C4" s="190">
        <v>159766</v>
      </c>
      <c r="D4" s="182">
        <f t="shared" ref="D4:D8" si="0">C4</f>
        <v>159766</v>
      </c>
      <c r="E4" s="184">
        <f>SUM($D$3:D4)</f>
        <v>159766</v>
      </c>
      <c r="F4" s="396">
        <f>A4</f>
        <v>1</v>
      </c>
    </row>
    <row r="5" spans="1:7">
      <c r="A5" s="174">
        <f>SUBTOTAL(103,B$4:B5)</f>
        <v>2</v>
      </c>
      <c r="B5" s="147" t="s">
        <v>484</v>
      </c>
      <c r="C5" s="190">
        <v>4950</v>
      </c>
      <c r="D5" s="182">
        <f t="shared" si="0"/>
        <v>4950</v>
      </c>
      <c r="E5" s="184">
        <f>SUM($D$3:D5)</f>
        <v>164716</v>
      </c>
      <c r="F5" s="396">
        <f t="shared" ref="F5:F50" si="1">A5</f>
        <v>2</v>
      </c>
    </row>
    <row r="6" spans="1:7">
      <c r="A6" s="174">
        <f>SUBTOTAL(103,B$4:B6)</f>
        <v>3</v>
      </c>
      <c r="B6" s="147" t="s">
        <v>485</v>
      </c>
      <c r="C6" s="190">
        <v>15480</v>
      </c>
      <c r="D6" s="182">
        <f t="shared" si="0"/>
        <v>15480</v>
      </c>
      <c r="E6" s="184">
        <f>SUM($D$3:D6)</f>
        <v>180196</v>
      </c>
      <c r="F6" s="396">
        <f t="shared" si="1"/>
        <v>3</v>
      </c>
    </row>
    <row r="7" spans="1:7">
      <c r="A7" s="174">
        <f>SUBTOTAL(103,B$4:B7)</f>
        <v>4</v>
      </c>
      <c r="B7" s="147" t="s">
        <v>486</v>
      </c>
      <c r="C7" s="190">
        <v>27889</v>
      </c>
      <c r="D7" s="182">
        <f t="shared" si="0"/>
        <v>27889</v>
      </c>
      <c r="E7" s="184">
        <f>SUM($D$3:D7)</f>
        <v>208085</v>
      </c>
      <c r="F7" s="396">
        <f t="shared" si="1"/>
        <v>4</v>
      </c>
    </row>
    <row r="8" spans="1:7">
      <c r="A8" s="174">
        <f>SUBTOTAL(103,B$4:B8)</f>
        <v>5</v>
      </c>
      <c r="B8" s="305" t="s">
        <v>487</v>
      </c>
      <c r="C8" s="190">
        <v>36300</v>
      </c>
      <c r="D8" s="182">
        <f t="shared" si="0"/>
        <v>36300</v>
      </c>
      <c r="E8" s="184">
        <f>SUM($D$3:D8)</f>
        <v>244385</v>
      </c>
      <c r="F8" s="396">
        <f t="shared" si="1"/>
        <v>5</v>
      </c>
    </row>
    <row r="9" spans="1:7">
      <c r="A9" s="174">
        <f>SUBTOTAL(103,B$4:B9)</f>
        <v>6</v>
      </c>
      <c r="B9" s="305" t="s">
        <v>488</v>
      </c>
      <c r="C9" s="190">
        <v>250</v>
      </c>
      <c r="D9" s="182">
        <f>C9</f>
        <v>250</v>
      </c>
      <c r="E9" s="184">
        <f>SUM($D$3:D9)</f>
        <v>244635</v>
      </c>
      <c r="F9" s="396">
        <f t="shared" si="1"/>
        <v>6</v>
      </c>
    </row>
    <row r="10" spans="1:7">
      <c r="A10" s="174">
        <f>SUBTOTAL(103,B$4:B10)</f>
        <v>7</v>
      </c>
      <c r="B10" s="305" t="s">
        <v>489</v>
      </c>
      <c r="C10" s="190">
        <v>10550</v>
      </c>
      <c r="D10" s="182">
        <f>C10</f>
        <v>10550</v>
      </c>
      <c r="E10" s="184">
        <f>SUM($D$3:D10)</f>
        <v>255185</v>
      </c>
      <c r="F10" s="396">
        <f t="shared" si="1"/>
        <v>7</v>
      </c>
    </row>
    <row r="11" spans="1:7">
      <c r="A11" s="174">
        <f>SUBTOTAL(103,B$4:B11)</f>
        <v>8</v>
      </c>
      <c r="B11" s="147" t="s">
        <v>476</v>
      </c>
      <c r="C11" s="190">
        <v>2176</v>
      </c>
      <c r="D11" s="182">
        <f>C11</f>
        <v>2176</v>
      </c>
      <c r="E11" s="184">
        <f>SUM($D$3:D11)</f>
        <v>257361</v>
      </c>
      <c r="F11" s="396">
        <f t="shared" si="1"/>
        <v>8</v>
      </c>
    </row>
    <row r="12" spans="1:7">
      <c r="A12" s="174">
        <f>SUBTOTAL(103,B$4:B12)</f>
        <v>9</v>
      </c>
      <c r="B12" s="147" t="s">
        <v>472</v>
      </c>
      <c r="C12" s="190">
        <v>50244</v>
      </c>
      <c r="D12" s="182">
        <f>C12</f>
        <v>50244</v>
      </c>
      <c r="E12" s="184">
        <f>SUM($D$3:D12)</f>
        <v>307605</v>
      </c>
      <c r="F12" s="396">
        <f t="shared" si="1"/>
        <v>9</v>
      </c>
    </row>
    <row r="13" spans="1:7">
      <c r="A13" s="174">
        <f>SUBTOTAL(103,B$4:B13)</f>
        <v>10</v>
      </c>
      <c r="B13" s="147" t="s">
        <v>490</v>
      </c>
      <c r="C13" s="190">
        <v>9020</v>
      </c>
      <c r="D13" s="182">
        <f t="shared" ref="D13:D50" si="2">C13</f>
        <v>9020</v>
      </c>
      <c r="E13" s="184">
        <f>SUM($D$3:D13)</f>
        <v>316625</v>
      </c>
      <c r="F13" s="396">
        <f t="shared" si="1"/>
        <v>10</v>
      </c>
    </row>
    <row r="14" spans="1:7">
      <c r="A14" s="174">
        <f>SUBTOTAL(103,B$4:B14)</f>
        <v>11</v>
      </c>
      <c r="B14" s="160" t="s">
        <v>469</v>
      </c>
      <c r="C14" s="185">
        <v>2635</v>
      </c>
      <c r="D14" s="182">
        <f t="shared" si="2"/>
        <v>2635</v>
      </c>
      <c r="E14" s="184">
        <f>SUM($D$3:D14)</f>
        <v>319260</v>
      </c>
      <c r="F14" s="396">
        <f t="shared" si="1"/>
        <v>11</v>
      </c>
    </row>
    <row r="15" spans="1:7">
      <c r="A15" s="174">
        <f>SUBTOTAL(103,B$4:B15)</f>
        <v>12</v>
      </c>
      <c r="B15" s="147" t="s">
        <v>491</v>
      </c>
      <c r="C15" s="185">
        <v>23240</v>
      </c>
      <c r="D15" s="182">
        <f t="shared" si="2"/>
        <v>23240</v>
      </c>
      <c r="E15" s="184">
        <f>SUM($D$3:D15)</f>
        <v>342500</v>
      </c>
      <c r="F15" s="396">
        <f t="shared" si="1"/>
        <v>12</v>
      </c>
    </row>
    <row r="16" spans="1:7">
      <c r="A16" s="174">
        <f>SUBTOTAL(103,B$4:B16)</f>
        <v>13</v>
      </c>
      <c r="B16" s="147" t="s">
        <v>492</v>
      </c>
      <c r="C16" s="185">
        <v>20520</v>
      </c>
      <c r="D16" s="182">
        <f t="shared" si="2"/>
        <v>20520</v>
      </c>
      <c r="E16" s="184">
        <f>SUM($D$3:D16)</f>
        <v>363020</v>
      </c>
      <c r="F16" s="396">
        <f t="shared" si="1"/>
        <v>13</v>
      </c>
    </row>
    <row r="17" spans="1:6">
      <c r="A17" s="174">
        <f>SUBTOTAL(103,B$4:B17)</f>
        <v>14</v>
      </c>
      <c r="B17" s="147" t="s">
        <v>493</v>
      </c>
      <c r="C17" s="185">
        <v>374600</v>
      </c>
      <c r="D17" s="182">
        <f t="shared" si="2"/>
        <v>374600</v>
      </c>
      <c r="E17" s="184">
        <f>SUM($D$3:D17)</f>
        <v>737620</v>
      </c>
      <c r="F17" s="396">
        <f t="shared" si="1"/>
        <v>14</v>
      </c>
    </row>
    <row r="18" spans="1:6">
      <c r="A18" s="174">
        <f>SUBTOTAL(103,B$4:B18)</f>
        <v>15</v>
      </c>
      <c r="B18" s="147" t="s">
        <v>494</v>
      </c>
      <c r="C18" s="185">
        <v>24000</v>
      </c>
      <c r="D18" s="182">
        <f t="shared" si="2"/>
        <v>24000</v>
      </c>
      <c r="E18" s="184">
        <f>SUM($D$3:D18)</f>
        <v>761620</v>
      </c>
      <c r="F18" s="396">
        <f t="shared" si="1"/>
        <v>15</v>
      </c>
    </row>
    <row r="19" spans="1:6">
      <c r="A19" s="174">
        <f>SUBTOTAL(103,B$4:B19)</f>
        <v>16</v>
      </c>
      <c r="B19" s="147" t="s">
        <v>494</v>
      </c>
      <c r="C19" s="185">
        <v>13000</v>
      </c>
      <c r="D19" s="182">
        <f t="shared" si="2"/>
        <v>13000</v>
      </c>
      <c r="E19" s="184">
        <f>SUM($D$3:D19)</f>
        <v>774620</v>
      </c>
      <c r="F19" s="396">
        <f t="shared" si="1"/>
        <v>16</v>
      </c>
    </row>
    <row r="20" spans="1:6">
      <c r="A20" s="174">
        <f>SUBTOTAL(103,B$4:B20)</f>
        <v>17</v>
      </c>
      <c r="B20" s="147" t="s">
        <v>230</v>
      </c>
      <c r="C20" s="185">
        <v>30000</v>
      </c>
      <c r="D20" s="182">
        <f t="shared" si="2"/>
        <v>30000</v>
      </c>
      <c r="E20" s="184">
        <f>SUM($D$3:D20)</f>
        <v>804620</v>
      </c>
      <c r="F20" s="396">
        <f t="shared" si="1"/>
        <v>17</v>
      </c>
    </row>
    <row r="21" spans="1:6">
      <c r="A21" s="174">
        <f>SUBTOTAL(103,B$4:B21)</f>
        <v>18</v>
      </c>
      <c r="B21" s="147" t="s">
        <v>470</v>
      </c>
      <c r="C21" s="185">
        <v>630</v>
      </c>
      <c r="D21" s="182">
        <f t="shared" si="2"/>
        <v>630</v>
      </c>
      <c r="E21" s="184">
        <f>SUM($D$3:D21)</f>
        <v>805250</v>
      </c>
      <c r="F21" s="396">
        <f t="shared" si="1"/>
        <v>18</v>
      </c>
    </row>
    <row r="22" spans="1:6">
      <c r="A22" s="174">
        <f>SUBTOTAL(103,B$4:B22)</f>
        <v>19</v>
      </c>
      <c r="B22" s="147" t="s">
        <v>471</v>
      </c>
      <c r="C22" s="185">
        <v>10700</v>
      </c>
      <c r="D22" s="182">
        <f t="shared" si="2"/>
        <v>10700</v>
      </c>
      <c r="E22" s="184">
        <f>SUM($D$3:D22)</f>
        <v>815950</v>
      </c>
      <c r="F22" s="396">
        <f t="shared" si="1"/>
        <v>19</v>
      </c>
    </row>
    <row r="23" spans="1:6" hidden="1">
      <c r="A23" s="174">
        <f>SUBTOTAL(103,B$4:B23)</f>
        <v>19</v>
      </c>
      <c r="B23" s="147"/>
      <c r="C23" s="185"/>
      <c r="D23" s="182">
        <f t="shared" si="2"/>
        <v>0</v>
      </c>
      <c r="E23" s="184">
        <f>SUM($D$3:D23)</f>
        <v>815950</v>
      </c>
      <c r="F23" s="396">
        <f t="shared" si="1"/>
        <v>19</v>
      </c>
    </row>
    <row r="24" spans="1:6" hidden="1">
      <c r="A24" s="174">
        <f>SUBTOTAL(103,B$4:B24)</f>
        <v>19</v>
      </c>
      <c r="B24" s="147"/>
      <c r="C24" s="185"/>
      <c r="D24" s="182">
        <f t="shared" si="2"/>
        <v>0</v>
      </c>
      <c r="E24" s="184">
        <f>SUM($D$3:D24)</f>
        <v>815950</v>
      </c>
      <c r="F24" s="396">
        <f t="shared" si="1"/>
        <v>19</v>
      </c>
    </row>
    <row r="25" spans="1:6" hidden="1">
      <c r="A25" s="174">
        <f>SUBTOTAL(103,B$4:B25)</f>
        <v>19</v>
      </c>
      <c r="B25" s="147"/>
      <c r="C25" s="185"/>
      <c r="D25" s="182">
        <f t="shared" si="2"/>
        <v>0</v>
      </c>
      <c r="E25" s="184">
        <f>SUM($D$3:D25)</f>
        <v>815950</v>
      </c>
      <c r="F25" s="396">
        <f t="shared" si="1"/>
        <v>19</v>
      </c>
    </row>
    <row r="26" spans="1:6" hidden="1">
      <c r="A26" s="174">
        <f>SUBTOTAL(103,B$4:B26)</f>
        <v>19</v>
      </c>
      <c r="B26" s="147"/>
      <c r="C26" s="185"/>
      <c r="D26" s="182">
        <f t="shared" si="2"/>
        <v>0</v>
      </c>
      <c r="E26" s="184">
        <f>SUM($D$3:D26)</f>
        <v>815950</v>
      </c>
      <c r="F26" s="396">
        <f t="shared" si="1"/>
        <v>19</v>
      </c>
    </row>
    <row r="27" spans="1:6" hidden="1">
      <c r="A27" s="174">
        <f>SUBTOTAL(103,B$4:B27)</f>
        <v>19</v>
      </c>
      <c r="B27" s="147"/>
      <c r="C27" s="185"/>
      <c r="D27" s="182">
        <f t="shared" si="2"/>
        <v>0</v>
      </c>
      <c r="E27" s="184">
        <f>SUM($D$3:D27)</f>
        <v>815950</v>
      </c>
      <c r="F27" s="396">
        <f t="shared" si="1"/>
        <v>19</v>
      </c>
    </row>
    <row r="28" spans="1:6" hidden="1">
      <c r="A28" s="174">
        <f>SUBTOTAL(103,B$4:B28)</f>
        <v>19</v>
      </c>
      <c r="B28" s="147"/>
      <c r="C28" s="185"/>
      <c r="D28" s="182">
        <f t="shared" si="2"/>
        <v>0</v>
      </c>
      <c r="E28" s="184">
        <f>SUM($D$3:D28)</f>
        <v>815950</v>
      </c>
      <c r="F28" s="396">
        <f t="shared" si="1"/>
        <v>19</v>
      </c>
    </row>
    <row r="29" spans="1:6" hidden="1">
      <c r="A29" s="174">
        <f>SUBTOTAL(103,B$4:B29)</f>
        <v>19</v>
      </c>
      <c r="B29" s="147"/>
      <c r="C29" s="185"/>
      <c r="D29" s="182">
        <f t="shared" si="2"/>
        <v>0</v>
      </c>
      <c r="E29" s="184">
        <f>SUM($D$3:D29)</f>
        <v>815950</v>
      </c>
      <c r="F29" s="396">
        <f t="shared" si="1"/>
        <v>19</v>
      </c>
    </row>
    <row r="30" spans="1:6" hidden="1">
      <c r="A30" s="174">
        <f>SUBTOTAL(103,B$4:B30)</f>
        <v>19</v>
      </c>
      <c r="B30" s="147"/>
      <c r="C30" s="185"/>
      <c r="D30" s="182">
        <f t="shared" si="2"/>
        <v>0</v>
      </c>
      <c r="E30" s="184">
        <f>SUM($D$3:D30)</f>
        <v>815950</v>
      </c>
      <c r="F30" s="396">
        <f t="shared" si="1"/>
        <v>19</v>
      </c>
    </row>
    <row r="31" spans="1:6" hidden="1">
      <c r="A31" s="174">
        <f>SUBTOTAL(103,B$4:B31)</f>
        <v>19</v>
      </c>
      <c r="B31" s="147"/>
      <c r="C31" s="185"/>
      <c r="D31" s="182">
        <f t="shared" si="2"/>
        <v>0</v>
      </c>
      <c r="E31" s="184">
        <f>SUM($D$3:D31)</f>
        <v>815950</v>
      </c>
      <c r="F31" s="396">
        <f t="shared" si="1"/>
        <v>19</v>
      </c>
    </row>
    <row r="32" spans="1:6" hidden="1">
      <c r="A32" s="174">
        <f>SUBTOTAL(103,B$4:B32)</f>
        <v>19</v>
      </c>
      <c r="B32" s="147"/>
      <c r="C32" s="185"/>
      <c r="D32" s="182">
        <f t="shared" si="2"/>
        <v>0</v>
      </c>
      <c r="E32" s="184">
        <f>SUM($D$3:D32)</f>
        <v>815950</v>
      </c>
      <c r="F32" s="396">
        <f t="shared" si="1"/>
        <v>19</v>
      </c>
    </row>
    <row r="33" spans="1:6" hidden="1">
      <c r="A33" s="174">
        <f>SUBTOTAL(103,B$4:B33)</f>
        <v>19</v>
      </c>
      <c r="B33" s="147"/>
      <c r="C33" s="185"/>
      <c r="D33" s="182">
        <f t="shared" si="2"/>
        <v>0</v>
      </c>
      <c r="E33" s="184">
        <f>SUM($D$3:D33)</f>
        <v>815950</v>
      </c>
      <c r="F33" s="396">
        <f t="shared" si="1"/>
        <v>19</v>
      </c>
    </row>
    <row r="34" spans="1:6" hidden="1">
      <c r="A34" s="174">
        <f>SUBTOTAL(103,B$4:B34)</f>
        <v>19</v>
      </c>
      <c r="B34" s="147"/>
      <c r="C34" s="185"/>
      <c r="D34" s="182">
        <f t="shared" si="2"/>
        <v>0</v>
      </c>
      <c r="E34" s="184">
        <f>SUM($D$3:D34)</f>
        <v>815950</v>
      </c>
      <c r="F34" s="396">
        <f t="shared" si="1"/>
        <v>19</v>
      </c>
    </row>
    <row r="35" spans="1:6" hidden="1">
      <c r="A35" s="174">
        <f>SUBTOTAL(103,B$4:B35)</f>
        <v>19</v>
      </c>
      <c r="B35" s="147"/>
      <c r="C35" s="185"/>
      <c r="D35" s="182">
        <f t="shared" si="2"/>
        <v>0</v>
      </c>
      <c r="E35" s="184">
        <f>SUM($D$3:D35)</f>
        <v>815950</v>
      </c>
      <c r="F35" s="396">
        <f t="shared" si="1"/>
        <v>19</v>
      </c>
    </row>
    <row r="36" spans="1:6" hidden="1">
      <c r="A36" s="174">
        <f>SUBTOTAL(103,B$4:B36)</f>
        <v>19</v>
      </c>
      <c r="B36" s="147"/>
      <c r="C36" s="185"/>
      <c r="D36" s="182">
        <f t="shared" si="2"/>
        <v>0</v>
      </c>
      <c r="E36" s="184">
        <f>SUM($D$3:D36)</f>
        <v>815950</v>
      </c>
      <c r="F36" s="396">
        <f t="shared" si="1"/>
        <v>19</v>
      </c>
    </row>
    <row r="37" spans="1:6" hidden="1">
      <c r="A37" s="174">
        <f>SUBTOTAL(103,B$4:B37)</f>
        <v>19</v>
      </c>
      <c r="B37" s="147"/>
      <c r="C37" s="185"/>
      <c r="D37" s="182">
        <f t="shared" si="2"/>
        <v>0</v>
      </c>
      <c r="E37" s="184">
        <f>SUM($D$3:D37)</f>
        <v>815950</v>
      </c>
      <c r="F37" s="396">
        <f t="shared" si="1"/>
        <v>19</v>
      </c>
    </row>
    <row r="38" spans="1:6" hidden="1">
      <c r="A38" s="174">
        <f>SUBTOTAL(103,B$4:B38)</f>
        <v>19</v>
      </c>
      <c r="B38" s="147"/>
      <c r="C38" s="185"/>
      <c r="D38" s="182">
        <f t="shared" si="2"/>
        <v>0</v>
      </c>
      <c r="E38" s="184">
        <f>SUM($D$3:D38)</f>
        <v>815950</v>
      </c>
      <c r="F38" s="396">
        <f t="shared" si="1"/>
        <v>19</v>
      </c>
    </row>
    <row r="39" spans="1:6" hidden="1">
      <c r="A39" s="174">
        <f>SUBTOTAL(103,B$4:B39)</f>
        <v>19</v>
      </c>
      <c r="B39" s="147"/>
      <c r="C39" s="185"/>
      <c r="D39" s="182">
        <f t="shared" si="2"/>
        <v>0</v>
      </c>
      <c r="E39" s="184">
        <f>SUM($D$3:D39)</f>
        <v>815950</v>
      </c>
      <c r="F39" s="396">
        <f t="shared" si="1"/>
        <v>19</v>
      </c>
    </row>
    <row r="40" spans="1:6" hidden="1">
      <c r="A40" s="174">
        <f>SUBTOTAL(103,B$4:B40)</f>
        <v>19</v>
      </c>
      <c r="B40" s="147"/>
      <c r="C40" s="185"/>
      <c r="D40" s="182">
        <f t="shared" si="2"/>
        <v>0</v>
      </c>
      <c r="E40" s="184">
        <f>SUM($D$3:D40)</f>
        <v>815950</v>
      </c>
      <c r="F40" s="396">
        <f t="shared" si="1"/>
        <v>19</v>
      </c>
    </row>
    <row r="41" spans="1:6" hidden="1">
      <c r="A41" s="174">
        <f>SUBTOTAL(103,B$4:B41)</f>
        <v>19</v>
      </c>
      <c r="B41" s="391"/>
      <c r="C41" s="185"/>
      <c r="D41" s="182">
        <f t="shared" si="2"/>
        <v>0</v>
      </c>
      <c r="E41" s="184">
        <f>SUM($D$3:D41)</f>
        <v>815950</v>
      </c>
      <c r="F41" s="396">
        <f t="shared" si="1"/>
        <v>19</v>
      </c>
    </row>
    <row r="42" spans="1:6" hidden="1">
      <c r="A42" s="174">
        <f>SUBTOTAL(103,B$4:B42)</f>
        <v>19</v>
      </c>
      <c r="B42" s="391"/>
      <c r="C42" s="185"/>
      <c r="D42" s="182">
        <f t="shared" si="2"/>
        <v>0</v>
      </c>
      <c r="E42" s="184">
        <f>SUM($D$3:D42)</f>
        <v>815950</v>
      </c>
      <c r="F42" s="396">
        <f t="shared" si="1"/>
        <v>19</v>
      </c>
    </row>
    <row r="43" spans="1:6" hidden="1">
      <c r="A43" s="174">
        <f>SUBTOTAL(103,B$4:B43)</f>
        <v>19</v>
      </c>
      <c r="B43" s="391"/>
      <c r="C43" s="185"/>
      <c r="D43" s="182">
        <f t="shared" si="2"/>
        <v>0</v>
      </c>
      <c r="E43" s="184">
        <f>SUM($D$3:D43)</f>
        <v>815950</v>
      </c>
      <c r="F43" s="396">
        <f t="shared" si="1"/>
        <v>19</v>
      </c>
    </row>
    <row r="44" spans="1:6" hidden="1">
      <c r="A44" s="174">
        <f>SUBTOTAL(103,B$4:B44)</f>
        <v>19</v>
      </c>
      <c r="B44" s="391"/>
      <c r="C44" s="185"/>
      <c r="D44" s="182">
        <f t="shared" si="2"/>
        <v>0</v>
      </c>
      <c r="E44" s="184">
        <f>SUM($D$3:D44)</f>
        <v>815950</v>
      </c>
      <c r="F44" s="396">
        <f t="shared" si="1"/>
        <v>19</v>
      </c>
    </row>
    <row r="45" spans="1:6" hidden="1">
      <c r="A45" s="174">
        <f>SUBTOTAL(103,B$4:B45)</f>
        <v>19</v>
      </c>
      <c r="B45" s="391"/>
      <c r="C45" s="185"/>
      <c r="D45" s="182">
        <f t="shared" si="2"/>
        <v>0</v>
      </c>
      <c r="E45" s="184">
        <f>SUM($D$3:D45)</f>
        <v>815950</v>
      </c>
      <c r="F45" s="396">
        <f t="shared" si="1"/>
        <v>19</v>
      </c>
    </row>
    <row r="46" spans="1:6" hidden="1">
      <c r="A46" s="174">
        <f>SUBTOTAL(103,B$4:B46)</f>
        <v>19</v>
      </c>
      <c r="B46" s="391"/>
      <c r="C46" s="185"/>
      <c r="D46" s="182">
        <f t="shared" si="2"/>
        <v>0</v>
      </c>
      <c r="E46" s="184">
        <f>SUM($D$3:D46)</f>
        <v>815950</v>
      </c>
      <c r="F46" s="396">
        <f t="shared" si="1"/>
        <v>19</v>
      </c>
    </row>
    <row r="47" spans="1:6" hidden="1">
      <c r="A47" s="174">
        <f>SUBTOTAL(103,B$4:B47)</f>
        <v>19</v>
      </c>
      <c r="B47" s="391"/>
      <c r="C47" s="185"/>
      <c r="D47" s="182">
        <f t="shared" si="2"/>
        <v>0</v>
      </c>
      <c r="E47" s="184">
        <f>SUM($D$3:D47)</f>
        <v>815950</v>
      </c>
      <c r="F47" s="396">
        <f t="shared" si="1"/>
        <v>19</v>
      </c>
    </row>
    <row r="48" spans="1:6" hidden="1">
      <c r="A48" s="174">
        <f>SUBTOTAL(103,B$4:B48)</f>
        <v>19</v>
      </c>
      <c r="B48" s="391"/>
      <c r="C48" s="185"/>
      <c r="D48" s="182">
        <f t="shared" si="2"/>
        <v>0</v>
      </c>
      <c r="E48" s="184">
        <f>SUM($D$3:D48)</f>
        <v>815950</v>
      </c>
      <c r="F48" s="396">
        <f t="shared" si="1"/>
        <v>19</v>
      </c>
    </row>
    <row r="49" spans="1:6" hidden="1">
      <c r="A49" s="174">
        <f>SUBTOTAL(103,B$4:B49)</f>
        <v>19</v>
      </c>
      <c r="B49" s="391"/>
      <c r="C49" s="185"/>
      <c r="D49" s="182">
        <f t="shared" si="2"/>
        <v>0</v>
      </c>
      <c r="E49" s="184">
        <f>SUM($D$3:D49)</f>
        <v>815950</v>
      </c>
      <c r="F49" s="396">
        <f t="shared" si="1"/>
        <v>19</v>
      </c>
    </row>
    <row r="50" spans="1:6" hidden="1">
      <c r="A50" s="174">
        <f>SUBTOTAL(103,B$4:B50)</f>
        <v>19</v>
      </c>
      <c r="B50" s="147"/>
      <c r="C50" s="185"/>
      <c r="D50" s="182">
        <f t="shared" si="2"/>
        <v>0</v>
      </c>
      <c r="E50" s="184">
        <f>SUM($D$3:D50)</f>
        <v>815950</v>
      </c>
      <c r="F50" s="396">
        <f t="shared" si="1"/>
        <v>19</v>
      </c>
    </row>
    <row r="51" spans="1:6">
      <c r="A51" s="174"/>
      <c r="B51" s="156" t="s">
        <v>243</v>
      </c>
      <c r="C51" s="157">
        <f>SUM(C4:C50)</f>
        <v>815950</v>
      </c>
    </row>
    <row r="52" spans="1:6">
      <c r="A52" s="515" t="s">
        <v>507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B3" sqref="B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P!T3</f>
        <v>45878</v>
      </c>
    </row>
    <row r="2" spans="1:7" ht="34.5" customHeight="1">
      <c r="A2" s="518" t="s">
        <v>467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5630</v>
      </c>
      <c r="D4" s="182">
        <f t="shared" ref="D4:D50" si="0">C4</f>
        <v>5630</v>
      </c>
      <c r="E4" s="184">
        <f>SUM($D$3:D4)</f>
        <v>5630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472</v>
      </c>
      <c r="C5" s="190">
        <v>3705</v>
      </c>
      <c r="D5" s="182">
        <f t="shared" si="0"/>
        <v>3705</v>
      </c>
      <c r="E5" s="184">
        <f>SUM($D$3:D5)</f>
        <v>9335</v>
      </c>
      <c r="F5" s="398">
        <f t="shared" si="1"/>
        <v>2</v>
      </c>
    </row>
    <row r="6" spans="1:7">
      <c r="A6" s="174">
        <f>SUBTOTAL(103,B$4:B6)</f>
        <v>3</v>
      </c>
      <c r="B6" s="250" t="s">
        <v>469</v>
      </c>
      <c r="C6" s="190">
        <v>2272</v>
      </c>
      <c r="D6" s="182">
        <f t="shared" si="0"/>
        <v>2272</v>
      </c>
      <c r="E6" s="184">
        <f>SUM($D$3:D6)</f>
        <v>11607</v>
      </c>
      <c r="F6" s="398">
        <f t="shared" si="1"/>
        <v>3</v>
      </c>
    </row>
    <row r="7" spans="1:7">
      <c r="A7" s="174">
        <f>SUBTOTAL(103,B$4:B7)</f>
        <v>4</v>
      </c>
      <c r="B7" s="250" t="s">
        <v>477</v>
      </c>
      <c r="C7" s="190">
        <v>850</v>
      </c>
      <c r="D7" s="182">
        <f t="shared" si="0"/>
        <v>850</v>
      </c>
      <c r="E7" s="184">
        <f>SUM($D$3:D7)</f>
        <v>12457</v>
      </c>
      <c r="F7" s="398">
        <f t="shared" si="1"/>
        <v>4</v>
      </c>
    </row>
    <row r="8" spans="1:7">
      <c r="A8" s="174">
        <f>SUBTOTAL(103,B$4:B8)</f>
        <v>5</v>
      </c>
      <c r="B8" s="250" t="s">
        <v>470</v>
      </c>
      <c r="C8" s="190">
        <v>387</v>
      </c>
      <c r="D8" s="182">
        <f t="shared" si="0"/>
        <v>387</v>
      </c>
      <c r="E8" s="184">
        <f>SUM($D$3:D8)</f>
        <v>12844</v>
      </c>
      <c r="F8" s="398">
        <f t="shared" si="1"/>
        <v>5</v>
      </c>
    </row>
    <row r="9" spans="1:7">
      <c r="A9" s="174">
        <f>SUBTOTAL(103,B$4:B9)</f>
        <v>6</v>
      </c>
      <c r="B9" s="250" t="s">
        <v>471</v>
      </c>
      <c r="C9" s="190">
        <v>3000</v>
      </c>
      <c r="D9" s="182">
        <f t="shared" si="0"/>
        <v>3000</v>
      </c>
      <c r="E9" s="184">
        <f>SUM($D$3:D9)</f>
        <v>15844</v>
      </c>
      <c r="F9" s="398">
        <f t="shared" si="1"/>
        <v>6</v>
      </c>
    </row>
    <row r="10" spans="1:7" hidden="1">
      <c r="A10" s="174">
        <f>SUBTOTAL(103,B$4:B10)</f>
        <v>6</v>
      </c>
      <c r="B10" s="250"/>
      <c r="C10" s="190"/>
      <c r="D10" s="182">
        <f t="shared" si="0"/>
        <v>0</v>
      </c>
      <c r="E10" s="184">
        <f>SUM($D$3:D10)</f>
        <v>15844</v>
      </c>
      <c r="F10" s="398">
        <f t="shared" si="1"/>
        <v>6</v>
      </c>
    </row>
    <row r="11" spans="1:7" hidden="1">
      <c r="A11" s="174">
        <f>SUBTOTAL(103,B$4:B11)</f>
        <v>6</v>
      </c>
      <c r="B11" s="250"/>
      <c r="C11" s="190"/>
      <c r="D11" s="182">
        <f t="shared" si="0"/>
        <v>0</v>
      </c>
      <c r="E11" s="184">
        <f>SUM($D$3:D11)</f>
        <v>15844</v>
      </c>
      <c r="F11" s="398">
        <f t="shared" si="1"/>
        <v>6</v>
      </c>
    </row>
    <row r="12" spans="1:7" hidden="1">
      <c r="A12" s="174">
        <f>SUBTOTAL(103,B$4:B12)</f>
        <v>6</v>
      </c>
      <c r="B12" s="250"/>
      <c r="C12" s="190"/>
      <c r="D12" s="182">
        <f t="shared" si="0"/>
        <v>0</v>
      </c>
      <c r="E12" s="184">
        <f>SUM($D$3:D12)</f>
        <v>15844</v>
      </c>
      <c r="F12" s="398">
        <f t="shared" si="1"/>
        <v>6</v>
      </c>
    </row>
    <row r="13" spans="1:7" hidden="1">
      <c r="A13" s="174">
        <f>SUBTOTAL(103,B$4:B13)</f>
        <v>6</v>
      </c>
      <c r="B13" s="250"/>
      <c r="C13" s="190"/>
      <c r="D13" s="182">
        <f t="shared" si="0"/>
        <v>0</v>
      </c>
      <c r="E13" s="184">
        <f>SUM($D$3:D13)</f>
        <v>15844</v>
      </c>
      <c r="F13" s="398">
        <f t="shared" si="1"/>
        <v>6</v>
      </c>
    </row>
    <row r="14" spans="1:7" hidden="1">
      <c r="A14" s="174">
        <f>SUBTOTAL(103,B$4:B14)</f>
        <v>6</v>
      </c>
      <c r="B14" s="160"/>
      <c r="C14" s="185"/>
      <c r="D14" s="182">
        <f t="shared" si="0"/>
        <v>0</v>
      </c>
      <c r="E14" s="184">
        <f>SUM($D$3:D14)</f>
        <v>15844</v>
      </c>
      <c r="F14" s="398">
        <f t="shared" si="1"/>
        <v>6</v>
      </c>
    </row>
    <row r="15" spans="1:7" hidden="1">
      <c r="A15" s="174">
        <f>SUBTOTAL(103,B$4:B15)</f>
        <v>6</v>
      </c>
      <c r="B15" s="250"/>
      <c r="C15" s="185"/>
      <c r="D15" s="182">
        <f t="shared" si="0"/>
        <v>0</v>
      </c>
      <c r="E15" s="184">
        <f>SUM($D$3:D15)</f>
        <v>15844</v>
      </c>
      <c r="F15" s="398">
        <f t="shared" si="1"/>
        <v>6</v>
      </c>
    </row>
    <row r="16" spans="1:7" hidden="1">
      <c r="A16" s="174">
        <f>SUBTOTAL(103,B$4:B16)</f>
        <v>6</v>
      </c>
      <c r="B16" s="250"/>
      <c r="C16" s="185"/>
      <c r="D16" s="182">
        <f t="shared" si="0"/>
        <v>0</v>
      </c>
      <c r="E16" s="184">
        <f>SUM($D$3:D16)</f>
        <v>15844</v>
      </c>
      <c r="F16" s="398">
        <f t="shared" si="1"/>
        <v>6</v>
      </c>
    </row>
    <row r="17" spans="1:6" hidden="1">
      <c r="A17" s="174">
        <f>SUBTOTAL(103,B$4:B17)</f>
        <v>6</v>
      </c>
      <c r="B17" s="250"/>
      <c r="C17" s="185"/>
      <c r="D17" s="182">
        <f t="shared" si="0"/>
        <v>0</v>
      </c>
      <c r="E17" s="184">
        <f>SUM($D$3:D17)</f>
        <v>15844</v>
      </c>
      <c r="F17" s="398">
        <f t="shared" si="1"/>
        <v>6</v>
      </c>
    </row>
    <row r="18" spans="1:6" hidden="1">
      <c r="A18" s="174">
        <f>SUBTOTAL(103,B$4:B18)</f>
        <v>6</v>
      </c>
      <c r="B18" s="250"/>
      <c r="C18" s="185"/>
      <c r="D18" s="182">
        <f t="shared" si="0"/>
        <v>0</v>
      </c>
      <c r="E18" s="184">
        <f>SUM($D$3:D18)</f>
        <v>15844</v>
      </c>
      <c r="F18" s="398">
        <f t="shared" si="1"/>
        <v>6</v>
      </c>
    </row>
    <row r="19" spans="1:6" hidden="1">
      <c r="A19" s="174">
        <f>SUBTOTAL(103,B$4:B19)</f>
        <v>6</v>
      </c>
      <c r="B19" s="250"/>
      <c r="C19" s="185"/>
      <c r="D19" s="182">
        <f t="shared" si="0"/>
        <v>0</v>
      </c>
      <c r="E19" s="184">
        <f>SUM($D$3:D19)</f>
        <v>15844</v>
      </c>
      <c r="F19" s="398">
        <f t="shared" si="1"/>
        <v>6</v>
      </c>
    </row>
    <row r="20" spans="1:6" hidden="1">
      <c r="A20" s="174">
        <f>SUBTOTAL(103,B$4:B20)</f>
        <v>6</v>
      </c>
      <c r="B20" s="250"/>
      <c r="C20" s="185"/>
      <c r="D20" s="182">
        <f t="shared" si="0"/>
        <v>0</v>
      </c>
      <c r="E20" s="184">
        <f>SUM($D$3:D20)</f>
        <v>15844</v>
      </c>
      <c r="F20" s="398">
        <f t="shared" si="1"/>
        <v>6</v>
      </c>
    </row>
    <row r="21" spans="1:6" hidden="1">
      <c r="A21" s="174">
        <f>SUBTOTAL(103,B$4:B21)</f>
        <v>6</v>
      </c>
      <c r="B21" s="250"/>
      <c r="C21" s="185"/>
      <c r="D21" s="182">
        <f t="shared" si="0"/>
        <v>0</v>
      </c>
      <c r="E21" s="184">
        <f>SUM($D$3:D21)</f>
        <v>15844</v>
      </c>
      <c r="F21" s="398">
        <f t="shared" si="1"/>
        <v>6</v>
      </c>
    </row>
    <row r="22" spans="1:6" hidden="1">
      <c r="A22" s="174">
        <f>SUBTOTAL(103,B$4:B22)</f>
        <v>6</v>
      </c>
      <c r="B22" s="250"/>
      <c r="C22" s="185"/>
      <c r="D22" s="182">
        <f t="shared" si="0"/>
        <v>0</v>
      </c>
      <c r="E22" s="184">
        <f>SUM($D$3:D22)</f>
        <v>15844</v>
      </c>
      <c r="F22" s="398">
        <f t="shared" si="1"/>
        <v>6</v>
      </c>
    </row>
    <row r="23" spans="1:6" hidden="1">
      <c r="A23" s="174">
        <f>SUBTOTAL(103,B$4:B23)</f>
        <v>6</v>
      </c>
      <c r="B23" s="250"/>
      <c r="C23" s="185"/>
      <c r="D23" s="182">
        <f t="shared" si="0"/>
        <v>0</v>
      </c>
      <c r="E23" s="184">
        <f>SUM($D$3:D23)</f>
        <v>15844</v>
      </c>
      <c r="F23" s="398">
        <f t="shared" si="1"/>
        <v>6</v>
      </c>
    </row>
    <row r="24" spans="1:6" hidden="1">
      <c r="A24" s="174">
        <f>SUBTOTAL(103,B$4:B24)</f>
        <v>6</v>
      </c>
      <c r="B24" s="250"/>
      <c r="C24" s="185"/>
      <c r="D24" s="182">
        <f t="shared" si="0"/>
        <v>0</v>
      </c>
      <c r="E24" s="184">
        <f>SUM($D$3:D24)</f>
        <v>15844</v>
      </c>
      <c r="F24" s="398">
        <f t="shared" si="1"/>
        <v>6</v>
      </c>
    </row>
    <row r="25" spans="1:6" hidden="1">
      <c r="A25" s="174">
        <f>SUBTOTAL(103,B$4:B25)</f>
        <v>6</v>
      </c>
      <c r="B25" s="250"/>
      <c r="C25" s="185"/>
      <c r="D25" s="182">
        <f t="shared" si="0"/>
        <v>0</v>
      </c>
      <c r="E25" s="184">
        <f>SUM($D$3:D25)</f>
        <v>15844</v>
      </c>
      <c r="F25" s="398">
        <f t="shared" si="1"/>
        <v>6</v>
      </c>
    </row>
    <row r="26" spans="1:6" hidden="1">
      <c r="A26" s="174">
        <f>SUBTOTAL(103,B$4:B26)</f>
        <v>6</v>
      </c>
      <c r="B26" s="250"/>
      <c r="C26" s="185"/>
      <c r="D26" s="182">
        <f t="shared" si="0"/>
        <v>0</v>
      </c>
      <c r="E26" s="184">
        <f>SUM($D$3:D26)</f>
        <v>15844</v>
      </c>
      <c r="F26" s="398">
        <f t="shared" si="1"/>
        <v>6</v>
      </c>
    </row>
    <row r="27" spans="1:6" hidden="1">
      <c r="A27" s="174">
        <f>SUBTOTAL(103,B$4:B27)</f>
        <v>6</v>
      </c>
      <c r="B27" s="250"/>
      <c r="C27" s="185"/>
      <c r="D27" s="182">
        <f t="shared" si="0"/>
        <v>0</v>
      </c>
      <c r="E27" s="184">
        <f>SUM($D$3:D27)</f>
        <v>15844</v>
      </c>
      <c r="F27" s="398">
        <f t="shared" si="1"/>
        <v>6</v>
      </c>
    </row>
    <row r="28" spans="1:6" hidden="1">
      <c r="A28" s="174">
        <f>SUBTOTAL(103,B$4:B28)</f>
        <v>6</v>
      </c>
      <c r="B28" s="250"/>
      <c r="C28" s="185"/>
      <c r="D28" s="182">
        <f t="shared" si="0"/>
        <v>0</v>
      </c>
      <c r="E28" s="184">
        <f>SUM($D$3:D28)</f>
        <v>15844</v>
      </c>
      <c r="F28" s="398">
        <f t="shared" si="1"/>
        <v>6</v>
      </c>
    </row>
    <row r="29" spans="1:6" hidden="1">
      <c r="A29" s="174">
        <f>SUBTOTAL(103,B$4:B29)</f>
        <v>6</v>
      </c>
      <c r="B29" s="250"/>
      <c r="C29" s="185"/>
      <c r="D29" s="182">
        <f t="shared" si="0"/>
        <v>0</v>
      </c>
      <c r="E29" s="184">
        <f>SUM($D$3:D29)</f>
        <v>15844</v>
      </c>
      <c r="F29" s="398">
        <f t="shared" si="1"/>
        <v>6</v>
      </c>
    </row>
    <row r="30" spans="1:6" hidden="1">
      <c r="A30" s="174">
        <f>SUBTOTAL(103,B$4:B30)</f>
        <v>6</v>
      </c>
      <c r="B30" s="250"/>
      <c r="C30" s="185"/>
      <c r="D30" s="182">
        <f t="shared" si="0"/>
        <v>0</v>
      </c>
      <c r="E30" s="184">
        <f>SUM($D$3:D30)</f>
        <v>15844</v>
      </c>
      <c r="F30" s="398">
        <f t="shared" si="1"/>
        <v>6</v>
      </c>
    </row>
    <row r="31" spans="1:6" hidden="1">
      <c r="A31" s="174">
        <f>SUBTOTAL(103,B$4:B31)</f>
        <v>6</v>
      </c>
      <c r="B31" s="250"/>
      <c r="C31" s="185"/>
      <c r="D31" s="182">
        <f t="shared" si="0"/>
        <v>0</v>
      </c>
      <c r="E31" s="184">
        <f>SUM($D$3:D31)</f>
        <v>15844</v>
      </c>
      <c r="F31" s="398">
        <f t="shared" si="1"/>
        <v>6</v>
      </c>
    </row>
    <row r="32" spans="1:6" hidden="1">
      <c r="A32" s="174">
        <f>SUBTOTAL(103,B$4:B32)</f>
        <v>6</v>
      </c>
      <c r="B32" s="250"/>
      <c r="C32" s="185"/>
      <c r="D32" s="182">
        <f t="shared" si="0"/>
        <v>0</v>
      </c>
      <c r="E32" s="184">
        <f>SUM($D$3:D32)</f>
        <v>15844</v>
      </c>
      <c r="F32" s="398">
        <f t="shared" si="1"/>
        <v>6</v>
      </c>
    </row>
    <row r="33" spans="1:6" hidden="1">
      <c r="A33" s="174">
        <f>SUBTOTAL(103,B$4:B33)</f>
        <v>6</v>
      </c>
      <c r="B33" s="250"/>
      <c r="C33" s="185"/>
      <c r="D33" s="182">
        <f t="shared" si="0"/>
        <v>0</v>
      </c>
      <c r="E33" s="184">
        <f>SUM($D$3:D33)</f>
        <v>15844</v>
      </c>
      <c r="F33" s="398">
        <f t="shared" si="1"/>
        <v>6</v>
      </c>
    </row>
    <row r="34" spans="1:6" hidden="1">
      <c r="A34" s="174">
        <f>SUBTOTAL(103,B$4:B34)</f>
        <v>6</v>
      </c>
      <c r="B34" s="250"/>
      <c r="C34" s="185"/>
      <c r="D34" s="182">
        <f t="shared" si="0"/>
        <v>0</v>
      </c>
      <c r="E34" s="184">
        <f>SUM($D$3:D34)</f>
        <v>15844</v>
      </c>
      <c r="F34" s="398">
        <f t="shared" si="1"/>
        <v>6</v>
      </c>
    </row>
    <row r="35" spans="1:6" hidden="1">
      <c r="A35" s="174">
        <f>SUBTOTAL(103,B$4:B35)</f>
        <v>6</v>
      </c>
      <c r="B35" s="250"/>
      <c r="C35" s="185"/>
      <c r="D35" s="182">
        <f t="shared" si="0"/>
        <v>0</v>
      </c>
      <c r="E35" s="184">
        <f>SUM($D$3:D35)</f>
        <v>15844</v>
      </c>
      <c r="F35" s="398">
        <f t="shared" si="1"/>
        <v>6</v>
      </c>
    </row>
    <row r="36" spans="1:6" hidden="1">
      <c r="A36" s="174">
        <f>SUBTOTAL(103,B$4:B36)</f>
        <v>6</v>
      </c>
      <c r="B36" s="250"/>
      <c r="C36" s="185"/>
      <c r="D36" s="182">
        <f t="shared" si="0"/>
        <v>0</v>
      </c>
      <c r="E36" s="184">
        <f>SUM($D$3:D36)</f>
        <v>15844</v>
      </c>
      <c r="F36" s="398">
        <f t="shared" si="1"/>
        <v>6</v>
      </c>
    </row>
    <row r="37" spans="1:6" hidden="1">
      <c r="A37" s="174">
        <f>SUBTOTAL(103,B$4:B37)</f>
        <v>6</v>
      </c>
      <c r="B37" s="250"/>
      <c r="C37" s="185"/>
      <c r="D37" s="182">
        <f t="shared" si="0"/>
        <v>0</v>
      </c>
      <c r="E37" s="184">
        <f>SUM($D$3:D37)</f>
        <v>15844</v>
      </c>
      <c r="F37" s="398">
        <f t="shared" si="1"/>
        <v>6</v>
      </c>
    </row>
    <row r="38" spans="1:6" hidden="1">
      <c r="A38" s="174">
        <f>SUBTOTAL(103,B$4:B38)</f>
        <v>6</v>
      </c>
      <c r="B38" s="391"/>
      <c r="C38" s="185"/>
      <c r="D38" s="182">
        <f t="shared" si="0"/>
        <v>0</v>
      </c>
      <c r="E38" s="184">
        <f>SUM($D$3:D38)</f>
        <v>15844</v>
      </c>
      <c r="F38" s="398">
        <f t="shared" si="1"/>
        <v>6</v>
      </c>
    </row>
    <row r="39" spans="1:6" hidden="1">
      <c r="A39" s="174">
        <f>SUBTOTAL(103,B$4:B39)</f>
        <v>6</v>
      </c>
      <c r="B39" s="391"/>
      <c r="C39" s="185"/>
      <c r="D39" s="182">
        <f t="shared" si="0"/>
        <v>0</v>
      </c>
      <c r="E39" s="184">
        <f>SUM($D$3:D39)</f>
        <v>15844</v>
      </c>
      <c r="F39" s="398">
        <f t="shared" si="1"/>
        <v>6</v>
      </c>
    </row>
    <row r="40" spans="1:6" hidden="1">
      <c r="A40" s="174">
        <f>SUBTOTAL(103,B$4:B40)</f>
        <v>6</v>
      </c>
      <c r="B40" s="391"/>
      <c r="C40" s="185"/>
      <c r="D40" s="182">
        <f t="shared" si="0"/>
        <v>0</v>
      </c>
      <c r="E40" s="184">
        <f>SUM($D$3:D40)</f>
        <v>15844</v>
      </c>
      <c r="F40" s="398">
        <f t="shared" si="1"/>
        <v>6</v>
      </c>
    </row>
    <row r="41" spans="1:6" hidden="1">
      <c r="A41" s="174">
        <f>SUBTOTAL(103,B$4:B41)</f>
        <v>6</v>
      </c>
      <c r="B41" s="391"/>
      <c r="C41" s="185"/>
      <c r="D41" s="182">
        <f t="shared" si="0"/>
        <v>0</v>
      </c>
      <c r="E41" s="184">
        <f>SUM($D$3:D41)</f>
        <v>15844</v>
      </c>
      <c r="F41" s="398">
        <f t="shared" si="1"/>
        <v>6</v>
      </c>
    </row>
    <row r="42" spans="1:6" hidden="1">
      <c r="A42" s="174">
        <f>SUBTOTAL(103,B$4:B42)</f>
        <v>6</v>
      </c>
      <c r="B42" s="391"/>
      <c r="C42" s="185"/>
      <c r="D42" s="182">
        <f t="shared" si="0"/>
        <v>0</v>
      </c>
      <c r="E42" s="184">
        <f>SUM($D$3:D42)</f>
        <v>15844</v>
      </c>
      <c r="F42" s="398">
        <f t="shared" si="1"/>
        <v>6</v>
      </c>
    </row>
    <row r="43" spans="1:6" hidden="1">
      <c r="A43" s="174">
        <f>SUBTOTAL(103,B$4:B43)</f>
        <v>6</v>
      </c>
      <c r="B43" s="391"/>
      <c r="C43" s="185"/>
      <c r="D43" s="182">
        <f t="shared" si="0"/>
        <v>0</v>
      </c>
      <c r="E43" s="184">
        <f>SUM($D$3:D43)</f>
        <v>15844</v>
      </c>
      <c r="F43" s="398">
        <f t="shared" si="1"/>
        <v>6</v>
      </c>
    </row>
    <row r="44" spans="1:6" hidden="1">
      <c r="A44" s="174">
        <f>SUBTOTAL(103,B$4:B44)</f>
        <v>6</v>
      </c>
      <c r="B44" s="391"/>
      <c r="C44" s="185"/>
      <c r="D44" s="182">
        <f t="shared" si="0"/>
        <v>0</v>
      </c>
      <c r="E44" s="184">
        <f>SUM($D$3:D44)</f>
        <v>15844</v>
      </c>
      <c r="F44" s="398">
        <f t="shared" si="1"/>
        <v>6</v>
      </c>
    </row>
    <row r="45" spans="1:6" hidden="1">
      <c r="A45" s="174">
        <f>SUBTOTAL(103,B$4:B45)</f>
        <v>6</v>
      </c>
      <c r="B45" s="391"/>
      <c r="C45" s="185"/>
      <c r="D45" s="182">
        <f t="shared" si="0"/>
        <v>0</v>
      </c>
      <c r="E45" s="184">
        <f>SUM($D$3:D45)</f>
        <v>15844</v>
      </c>
      <c r="F45" s="398">
        <f t="shared" si="1"/>
        <v>6</v>
      </c>
    </row>
    <row r="46" spans="1:6" hidden="1">
      <c r="A46" s="174">
        <f>SUBTOTAL(103,B$4:B46)</f>
        <v>6</v>
      </c>
      <c r="B46" s="391"/>
      <c r="C46" s="185"/>
      <c r="D46" s="182">
        <f t="shared" si="0"/>
        <v>0</v>
      </c>
      <c r="E46" s="184">
        <f>SUM($D$3:D46)</f>
        <v>15844</v>
      </c>
      <c r="F46" s="398">
        <f t="shared" si="1"/>
        <v>6</v>
      </c>
    </row>
    <row r="47" spans="1:6" ht="21.75" hidden="1" customHeight="1">
      <c r="A47" s="174">
        <f>SUBTOTAL(103,B$4:B47)</f>
        <v>6</v>
      </c>
      <c r="B47" s="250"/>
      <c r="C47" s="185"/>
      <c r="D47" s="182">
        <f t="shared" si="0"/>
        <v>0</v>
      </c>
      <c r="E47" s="184">
        <f>SUM($D$3:D47)</f>
        <v>15844</v>
      </c>
      <c r="F47" s="398">
        <f t="shared" si="1"/>
        <v>6</v>
      </c>
    </row>
    <row r="48" spans="1:6" hidden="1">
      <c r="A48" s="174">
        <f>SUBTOTAL(103,B$4:B48)</f>
        <v>6</v>
      </c>
      <c r="B48" s="250"/>
      <c r="C48" s="185"/>
      <c r="D48" s="182">
        <f t="shared" si="0"/>
        <v>0</v>
      </c>
      <c r="E48" s="184">
        <f>SUM($D$3:D48)</f>
        <v>15844</v>
      </c>
      <c r="F48" s="398">
        <f t="shared" si="1"/>
        <v>6</v>
      </c>
    </row>
    <row r="49" spans="1:6" hidden="1">
      <c r="A49" s="174">
        <f>SUBTOTAL(103,B$4:B49)</f>
        <v>6</v>
      </c>
      <c r="B49" s="250"/>
      <c r="C49" s="185"/>
      <c r="D49" s="182">
        <f t="shared" si="0"/>
        <v>0</v>
      </c>
      <c r="E49" s="184">
        <f>SUM($D$3:D49)</f>
        <v>15844</v>
      </c>
      <c r="F49" s="398">
        <f t="shared" si="1"/>
        <v>6</v>
      </c>
    </row>
    <row r="50" spans="1:6" hidden="1">
      <c r="A50" s="174">
        <f>SUBTOTAL(103,B$4:B50)</f>
        <v>6</v>
      </c>
      <c r="B50" s="250"/>
      <c r="C50" s="185"/>
      <c r="D50" s="182">
        <f t="shared" si="0"/>
        <v>0</v>
      </c>
      <c r="E50" s="184">
        <f>SUM($D$3:D50)</f>
        <v>15844</v>
      </c>
      <c r="F50" s="398">
        <f t="shared" si="1"/>
        <v>6</v>
      </c>
    </row>
    <row r="51" spans="1:6">
      <c r="A51" s="174"/>
      <c r="B51" s="156" t="s">
        <v>243</v>
      </c>
      <c r="C51" s="157">
        <f>SUM(C4:C50)</f>
        <v>15844</v>
      </c>
    </row>
    <row r="52" spans="1:6">
      <c r="A52" s="515" t="s">
        <v>508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P!V3</f>
        <v>45879</v>
      </c>
    </row>
    <row r="2" spans="1:7" ht="34.5" customHeight="1">
      <c r="A2" s="518" t="s">
        <v>468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1</v>
      </c>
      <c r="B4" s="250" t="s">
        <v>229</v>
      </c>
      <c r="C4" s="190">
        <v>10820</v>
      </c>
      <c r="D4" s="182">
        <f t="shared" ref="D4:D50" si="0">C4</f>
        <v>10820</v>
      </c>
      <c r="E4" s="184">
        <f>SUM($D$3:D4)</f>
        <v>10820</v>
      </c>
      <c r="F4" s="398">
        <f t="shared" ref="F4:F50" si="1">A4</f>
        <v>1</v>
      </c>
    </row>
    <row r="5" spans="1:7">
      <c r="A5" s="174">
        <f>SUBTOTAL(103,B$4:B5)</f>
        <v>2</v>
      </c>
      <c r="B5" s="250" t="s">
        <v>472</v>
      </c>
      <c r="C5" s="190">
        <v>3470</v>
      </c>
      <c r="D5" s="182">
        <f t="shared" si="0"/>
        <v>3470</v>
      </c>
      <c r="E5" s="184">
        <f>SUM($D$3:D5)</f>
        <v>14290</v>
      </c>
      <c r="F5" s="398">
        <f t="shared" si="1"/>
        <v>2</v>
      </c>
    </row>
    <row r="6" spans="1:7">
      <c r="A6" s="174">
        <f>SUBTOTAL(103,B$4:B6)</f>
        <v>3</v>
      </c>
      <c r="B6" s="250" t="s">
        <v>498</v>
      </c>
      <c r="C6" s="190">
        <v>995</v>
      </c>
      <c r="D6" s="182">
        <f t="shared" si="0"/>
        <v>995</v>
      </c>
      <c r="E6" s="184">
        <f>SUM($D$3:D6)</f>
        <v>15285</v>
      </c>
      <c r="F6" s="398">
        <f t="shared" si="1"/>
        <v>3</v>
      </c>
    </row>
    <row r="7" spans="1:7">
      <c r="A7" s="174">
        <f>SUBTOTAL(103,B$4:B7)</f>
        <v>4</v>
      </c>
      <c r="B7" s="250" t="s">
        <v>469</v>
      </c>
      <c r="C7" s="190">
        <v>3596</v>
      </c>
      <c r="D7" s="182">
        <f t="shared" si="0"/>
        <v>3596</v>
      </c>
      <c r="E7" s="184">
        <f>SUM($D$3:D7)</f>
        <v>18881</v>
      </c>
      <c r="F7" s="398">
        <f t="shared" si="1"/>
        <v>4</v>
      </c>
    </row>
    <row r="8" spans="1:7">
      <c r="A8" s="174">
        <f>SUBTOTAL(103,B$4:B8)</f>
        <v>5</v>
      </c>
      <c r="B8" s="250" t="s">
        <v>471</v>
      </c>
      <c r="C8" s="190">
        <v>4500</v>
      </c>
      <c r="D8" s="182">
        <f t="shared" si="0"/>
        <v>4500</v>
      </c>
      <c r="E8" s="184">
        <f>SUM($D$3:D8)</f>
        <v>23381</v>
      </c>
      <c r="F8" s="398">
        <f t="shared" si="1"/>
        <v>5</v>
      </c>
    </row>
    <row r="9" spans="1:7" hidden="1">
      <c r="A9" s="174">
        <f>SUBTOTAL(103,B$4:B9)</f>
        <v>5</v>
      </c>
      <c r="B9" s="250"/>
      <c r="C9" s="190"/>
      <c r="D9" s="182">
        <f t="shared" si="0"/>
        <v>0</v>
      </c>
      <c r="E9" s="184">
        <f>SUM($D$3:D9)</f>
        <v>23381</v>
      </c>
      <c r="F9" s="398">
        <f t="shared" si="1"/>
        <v>5</v>
      </c>
    </row>
    <row r="10" spans="1:7" hidden="1">
      <c r="A10" s="174">
        <f>SUBTOTAL(103,B$4:B10)</f>
        <v>5</v>
      </c>
      <c r="B10" s="250"/>
      <c r="C10" s="190"/>
      <c r="D10" s="182">
        <f t="shared" si="0"/>
        <v>0</v>
      </c>
      <c r="E10" s="184">
        <f>SUM($D$3:D10)</f>
        <v>23381</v>
      </c>
      <c r="F10" s="398">
        <f t="shared" si="1"/>
        <v>5</v>
      </c>
    </row>
    <row r="11" spans="1:7" hidden="1">
      <c r="A11" s="174">
        <f>SUBTOTAL(103,B$4:B11)</f>
        <v>5</v>
      </c>
      <c r="B11" s="250"/>
      <c r="C11" s="190"/>
      <c r="D11" s="182">
        <f t="shared" si="0"/>
        <v>0</v>
      </c>
      <c r="E11" s="184">
        <f>SUM($D$3:D11)</f>
        <v>23381</v>
      </c>
      <c r="F11" s="398">
        <f t="shared" si="1"/>
        <v>5</v>
      </c>
    </row>
    <row r="12" spans="1:7" hidden="1">
      <c r="A12" s="174">
        <f>SUBTOTAL(103,B$4:B12)</f>
        <v>5</v>
      </c>
      <c r="B12" s="250"/>
      <c r="C12" s="190"/>
      <c r="D12" s="182">
        <f t="shared" si="0"/>
        <v>0</v>
      </c>
      <c r="E12" s="184">
        <f>SUM($D$3:D12)</f>
        <v>23381</v>
      </c>
      <c r="F12" s="398">
        <f t="shared" si="1"/>
        <v>5</v>
      </c>
    </row>
    <row r="13" spans="1:7" hidden="1">
      <c r="A13" s="174">
        <f>SUBTOTAL(103,B$4:B13)</f>
        <v>5</v>
      </c>
      <c r="B13" s="250"/>
      <c r="C13" s="190"/>
      <c r="D13" s="182">
        <f t="shared" si="0"/>
        <v>0</v>
      </c>
      <c r="E13" s="184">
        <f>SUM($D$3:D13)</f>
        <v>23381</v>
      </c>
      <c r="F13" s="398">
        <f t="shared" si="1"/>
        <v>5</v>
      </c>
    </row>
    <row r="14" spans="1:7" hidden="1">
      <c r="A14" s="174">
        <f>SUBTOTAL(103,B$4:B14)</f>
        <v>5</v>
      </c>
      <c r="B14" s="160"/>
      <c r="C14" s="185"/>
      <c r="D14" s="182">
        <f t="shared" si="0"/>
        <v>0</v>
      </c>
      <c r="E14" s="184">
        <f>SUM($D$3:D14)</f>
        <v>23381</v>
      </c>
      <c r="F14" s="398">
        <f t="shared" si="1"/>
        <v>5</v>
      </c>
    </row>
    <row r="15" spans="1:7" hidden="1">
      <c r="A15" s="174">
        <f>SUBTOTAL(103,B$4:B15)</f>
        <v>5</v>
      </c>
      <c r="B15" s="250"/>
      <c r="C15" s="185"/>
      <c r="D15" s="182">
        <f t="shared" si="0"/>
        <v>0</v>
      </c>
      <c r="E15" s="184">
        <f>SUM($D$3:D15)</f>
        <v>23381</v>
      </c>
      <c r="F15" s="398">
        <f t="shared" si="1"/>
        <v>5</v>
      </c>
    </row>
    <row r="16" spans="1:7" hidden="1">
      <c r="A16" s="174">
        <f>SUBTOTAL(103,B$4:B16)</f>
        <v>5</v>
      </c>
      <c r="B16" s="250"/>
      <c r="C16" s="185"/>
      <c r="D16" s="182">
        <f t="shared" si="0"/>
        <v>0</v>
      </c>
      <c r="E16" s="184">
        <f>SUM($D$3:D16)</f>
        <v>23381</v>
      </c>
      <c r="F16" s="398">
        <f t="shared" si="1"/>
        <v>5</v>
      </c>
    </row>
    <row r="17" spans="1:6" hidden="1">
      <c r="A17" s="174">
        <f>SUBTOTAL(103,B$4:B17)</f>
        <v>5</v>
      </c>
      <c r="B17" s="250"/>
      <c r="C17" s="185"/>
      <c r="D17" s="182">
        <f t="shared" si="0"/>
        <v>0</v>
      </c>
      <c r="E17" s="184">
        <f>SUM($D$3:D17)</f>
        <v>23381</v>
      </c>
      <c r="F17" s="398">
        <f t="shared" si="1"/>
        <v>5</v>
      </c>
    </row>
    <row r="18" spans="1:6" hidden="1">
      <c r="A18" s="174">
        <f>SUBTOTAL(103,B$4:B18)</f>
        <v>5</v>
      </c>
      <c r="B18" s="250"/>
      <c r="C18" s="185"/>
      <c r="D18" s="182">
        <f t="shared" si="0"/>
        <v>0</v>
      </c>
      <c r="E18" s="184">
        <f>SUM($D$3:D18)</f>
        <v>23381</v>
      </c>
      <c r="F18" s="398">
        <f t="shared" si="1"/>
        <v>5</v>
      </c>
    </row>
    <row r="19" spans="1:6" hidden="1">
      <c r="A19" s="174">
        <f>SUBTOTAL(103,B$4:B19)</f>
        <v>5</v>
      </c>
      <c r="B19" s="250"/>
      <c r="C19" s="185"/>
      <c r="D19" s="182">
        <f t="shared" si="0"/>
        <v>0</v>
      </c>
      <c r="E19" s="184">
        <f>SUM($D$3:D19)</f>
        <v>23381</v>
      </c>
      <c r="F19" s="398">
        <f t="shared" si="1"/>
        <v>5</v>
      </c>
    </row>
    <row r="20" spans="1:6" hidden="1">
      <c r="A20" s="174">
        <f>SUBTOTAL(103,B$4:B20)</f>
        <v>5</v>
      </c>
      <c r="B20" s="250"/>
      <c r="C20" s="185"/>
      <c r="D20" s="182">
        <f t="shared" si="0"/>
        <v>0</v>
      </c>
      <c r="E20" s="184">
        <f>SUM($D$3:D20)</f>
        <v>23381</v>
      </c>
      <c r="F20" s="398">
        <f t="shared" si="1"/>
        <v>5</v>
      </c>
    </row>
    <row r="21" spans="1:6" hidden="1">
      <c r="A21" s="174">
        <f>SUBTOTAL(103,B$4:B21)</f>
        <v>5</v>
      </c>
      <c r="B21" s="250"/>
      <c r="C21" s="185"/>
      <c r="D21" s="182">
        <f t="shared" si="0"/>
        <v>0</v>
      </c>
      <c r="E21" s="184">
        <f>SUM($D$3:D21)</f>
        <v>23381</v>
      </c>
      <c r="F21" s="398">
        <f t="shared" si="1"/>
        <v>5</v>
      </c>
    </row>
    <row r="22" spans="1:6" hidden="1">
      <c r="A22" s="174">
        <f>SUBTOTAL(103,B$4:B22)</f>
        <v>5</v>
      </c>
      <c r="B22" s="250"/>
      <c r="C22" s="185"/>
      <c r="D22" s="182">
        <f t="shared" si="0"/>
        <v>0</v>
      </c>
      <c r="E22" s="184">
        <f>SUM($D$3:D22)</f>
        <v>23381</v>
      </c>
      <c r="F22" s="398">
        <f t="shared" si="1"/>
        <v>5</v>
      </c>
    </row>
    <row r="23" spans="1:6" hidden="1">
      <c r="A23" s="174">
        <f>SUBTOTAL(103,B$4:B23)</f>
        <v>5</v>
      </c>
      <c r="B23" s="250"/>
      <c r="C23" s="185"/>
      <c r="D23" s="182">
        <f t="shared" si="0"/>
        <v>0</v>
      </c>
      <c r="E23" s="184">
        <f>SUM($D$3:D23)</f>
        <v>23381</v>
      </c>
      <c r="F23" s="398">
        <f t="shared" si="1"/>
        <v>5</v>
      </c>
    </row>
    <row r="24" spans="1:6" hidden="1">
      <c r="A24" s="174">
        <f>SUBTOTAL(103,B$4:B24)</f>
        <v>5</v>
      </c>
      <c r="B24" s="250"/>
      <c r="C24" s="185"/>
      <c r="D24" s="182">
        <f t="shared" si="0"/>
        <v>0</v>
      </c>
      <c r="E24" s="184">
        <f>SUM($D$3:D24)</f>
        <v>23381</v>
      </c>
      <c r="F24" s="398">
        <f t="shared" si="1"/>
        <v>5</v>
      </c>
    </row>
    <row r="25" spans="1:6" hidden="1">
      <c r="A25" s="174">
        <f>SUBTOTAL(103,B$4:B25)</f>
        <v>5</v>
      </c>
      <c r="B25" s="250"/>
      <c r="C25" s="185"/>
      <c r="D25" s="182">
        <f t="shared" si="0"/>
        <v>0</v>
      </c>
      <c r="E25" s="184">
        <f>SUM($D$3:D25)</f>
        <v>23381</v>
      </c>
      <c r="F25" s="398">
        <f t="shared" si="1"/>
        <v>5</v>
      </c>
    </row>
    <row r="26" spans="1:6" hidden="1">
      <c r="A26" s="174">
        <f>SUBTOTAL(103,B$4:B26)</f>
        <v>5</v>
      </c>
      <c r="B26" s="250"/>
      <c r="C26" s="185"/>
      <c r="D26" s="182">
        <f t="shared" si="0"/>
        <v>0</v>
      </c>
      <c r="E26" s="184">
        <f>SUM($D$3:D26)</f>
        <v>23381</v>
      </c>
      <c r="F26" s="398">
        <f t="shared" si="1"/>
        <v>5</v>
      </c>
    </row>
    <row r="27" spans="1:6" hidden="1">
      <c r="A27" s="174">
        <f>SUBTOTAL(103,B$4:B27)</f>
        <v>5</v>
      </c>
      <c r="B27" s="250"/>
      <c r="C27" s="185"/>
      <c r="D27" s="182">
        <f t="shared" si="0"/>
        <v>0</v>
      </c>
      <c r="E27" s="184">
        <f>SUM($D$3:D27)</f>
        <v>23381</v>
      </c>
      <c r="F27" s="398">
        <f t="shared" si="1"/>
        <v>5</v>
      </c>
    </row>
    <row r="28" spans="1:6" hidden="1">
      <c r="A28" s="174">
        <f>SUBTOTAL(103,B$4:B28)</f>
        <v>5</v>
      </c>
      <c r="B28" s="250"/>
      <c r="C28" s="185"/>
      <c r="D28" s="182">
        <f t="shared" si="0"/>
        <v>0</v>
      </c>
      <c r="E28" s="184">
        <f>SUM($D$3:D28)</f>
        <v>23381</v>
      </c>
      <c r="F28" s="398">
        <f t="shared" si="1"/>
        <v>5</v>
      </c>
    </row>
    <row r="29" spans="1:6" hidden="1">
      <c r="A29" s="174">
        <f>SUBTOTAL(103,B$4:B29)</f>
        <v>5</v>
      </c>
      <c r="B29" s="250"/>
      <c r="C29" s="185"/>
      <c r="D29" s="182">
        <f t="shared" si="0"/>
        <v>0</v>
      </c>
      <c r="E29" s="184">
        <f>SUM($D$3:D29)</f>
        <v>23381</v>
      </c>
      <c r="F29" s="398">
        <f t="shared" si="1"/>
        <v>5</v>
      </c>
    </row>
    <row r="30" spans="1:6" hidden="1">
      <c r="A30" s="174">
        <f>SUBTOTAL(103,B$4:B30)</f>
        <v>5</v>
      </c>
      <c r="B30" s="250"/>
      <c r="C30" s="185"/>
      <c r="D30" s="182">
        <f t="shared" si="0"/>
        <v>0</v>
      </c>
      <c r="E30" s="184">
        <f>SUM($D$3:D30)</f>
        <v>23381</v>
      </c>
      <c r="F30" s="398">
        <f t="shared" si="1"/>
        <v>5</v>
      </c>
    </row>
    <row r="31" spans="1:6" hidden="1">
      <c r="A31" s="174">
        <f>SUBTOTAL(103,B$4:B31)</f>
        <v>5</v>
      </c>
      <c r="B31" s="250"/>
      <c r="C31" s="185"/>
      <c r="D31" s="182">
        <f t="shared" si="0"/>
        <v>0</v>
      </c>
      <c r="E31" s="184">
        <f>SUM($D$3:D31)</f>
        <v>23381</v>
      </c>
      <c r="F31" s="398">
        <f t="shared" si="1"/>
        <v>5</v>
      </c>
    </row>
    <row r="32" spans="1:6" hidden="1">
      <c r="A32" s="174">
        <f>SUBTOTAL(103,B$4:B32)</f>
        <v>5</v>
      </c>
      <c r="B32" s="250"/>
      <c r="C32" s="185"/>
      <c r="D32" s="182">
        <f t="shared" si="0"/>
        <v>0</v>
      </c>
      <c r="E32" s="184">
        <f>SUM($D$3:D32)</f>
        <v>23381</v>
      </c>
      <c r="F32" s="398">
        <f t="shared" si="1"/>
        <v>5</v>
      </c>
    </row>
    <row r="33" spans="1:6" hidden="1">
      <c r="A33" s="174">
        <f>SUBTOTAL(103,B$4:B33)</f>
        <v>5</v>
      </c>
      <c r="B33" s="250"/>
      <c r="C33" s="185"/>
      <c r="D33" s="182">
        <f t="shared" si="0"/>
        <v>0</v>
      </c>
      <c r="E33" s="184">
        <f>SUM($D$3:D33)</f>
        <v>23381</v>
      </c>
      <c r="F33" s="398">
        <f t="shared" si="1"/>
        <v>5</v>
      </c>
    </row>
    <row r="34" spans="1:6" hidden="1">
      <c r="A34" s="174">
        <f>SUBTOTAL(103,B$4:B34)</f>
        <v>5</v>
      </c>
      <c r="B34" s="250"/>
      <c r="C34" s="185"/>
      <c r="D34" s="182">
        <f t="shared" si="0"/>
        <v>0</v>
      </c>
      <c r="E34" s="184">
        <f>SUM($D$3:D34)</f>
        <v>23381</v>
      </c>
      <c r="F34" s="398">
        <f t="shared" si="1"/>
        <v>5</v>
      </c>
    </row>
    <row r="35" spans="1:6" hidden="1">
      <c r="A35" s="174">
        <f>SUBTOTAL(103,B$4:B35)</f>
        <v>5</v>
      </c>
      <c r="B35" s="250"/>
      <c r="C35" s="185"/>
      <c r="D35" s="182">
        <f t="shared" si="0"/>
        <v>0</v>
      </c>
      <c r="E35" s="184">
        <f>SUM($D$3:D35)</f>
        <v>23381</v>
      </c>
      <c r="F35" s="398">
        <f t="shared" si="1"/>
        <v>5</v>
      </c>
    </row>
    <row r="36" spans="1:6" hidden="1">
      <c r="A36" s="174">
        <f>SUBTOTAL(103,B$4:B36)</f>
        <v>5</v>
      </c>
      <c r="B36" s="250"/>
      <c r="C36" s="185"/>
      <c r="D36" s="182">
        <f t="shared" si="0"/>
        <v>0</v>
      </c>
      <c r="E36" s="184">
        <f>SUM($D$3:D36)</f>
        <v>23381</v>
      </c>
      <c r="F36" s="398">
        <f t="shared" si="1"/>
        <v>5</v>
      </c>
    </row>
    <row r="37" spans="1:6" hidden="1">
      <c r="A37" s="174">
        <f>SUBTOTAL(103,B$4:B37)</f>
        <v>5</v>
      </c>
      <c r="B37" s="250"/>
      <c r="C37" s="185"/>
      <c r="D37" s="182">
        <f t="shared" si="0"/>
        <v>0</v>
      </c>
      <c r="E37" s="184">
        <f>SUM($D$3:D37)</f>
        <v>23381</v>
      </c>
      <c r="F37" s="398">
        <f>A37</f>
        <v>5</v>
      </c>
    </row>
    <row r="38" spans="1:6" hidden="1">
      <c r="A38" s="174">
        <f>SUBTOTAL(103,B$4:B38)</f>
        <v>5</v>
      </c>
      <c r="B38" s="391"/>
      <c r="C38" s="185"/>
      <c r="D38" s="182">
        <f t="shared" si="0"/>
        <v>0</v>
      </c>
      <c r="E38" s="184">
        <f>SUM($D$3:D38)</f>
        <v>23381</v>
      </c>
      <c r="F38" s="398">
        <f t="shared" ref="F38:F46" si="2">A38</f>
        <v>5</v>
      </c>
    </row>
    <row r="39" spans="1:6" hidden="1">
      <c r="A39" s="174">
        <f>SUBTOTAL(103,B$4:B39)</f>
        <v>5</v>
      </c>
      <c r="B39" s="391"/>
      <c r="C39" s="185"/>
      <c r="D39" s="182">
        <f t="shared" si="0"/>
        <v>0</v>
      </c>
      <c r="E39" s="184">
        <f>SUM($D$3:D39)</f>
        <v>23381</v>
      </c>
      <c r="F39" s="398">
        <f t="shared" si="2"/>
        <v>5</v>
      </c>
    </row>
    <row r="40" spans="1:6" hidden="1">
      <c r="A40" s="174">
        <f>SUBTOTAL(103,B$4:B40)</f>
        <v>5</v>
      </c>
      <c r="B40" s="391"/>
      <c r="C40" s="185"/>
      <c r="D40" s="182">
        <f t="shared" si="0"/>
        <v>0</v>
      </c>
      <c r="E40" s="184">
        <f>SUM($D$3:D40)</f>
        <v>23381</v>
      </c>
      <c r="F40" s="398">
        <f t="shared" si="2"/>
        <v>5</v>
      </c>
    </row>
    <row r="41" spans="1:6" hidden="1">
      <c r="A41" s="174">
        <f>SUBTOTAL(103,B$4:B41)</f>
        <v>5</v>
      </c>
      <c r="B41" s="391"/>
      <c r="C41" s="185"/>
      <c r="D41" s="182">
        <f t="shared" si="0"/>
        <v>0</v>
      </c>
      <c r="E41" s="184">
        <f>SUM($D$3:D41)</f>
        <v>23381</v>
      </c>
      <c r="F41" s="398">
        <f t="shared" si="2"/>
        <v>5</v>
      </c>
    </row>
    <row r="42" spans="1:6" hidden="1">
      <c r="A42" s="174">
        <f>SUBTOTAL(103,B$4:B42)</f>
        <v>5</v>
      </c>
      <c r="B42" s="391"/>
      <c r="C42" s="185"/>
      <c r="D42" s="182">
        <f t="shared" si="0"/>
        <v>0</v>
      </c>
      <c r="E42" s="184">
        <f>SUM($D$3:D42)</f>
        <v>23381</v>
      </c>
      <c r="F42" s="398">
        <f t="shared" si="2"/>
        <v>5</v>
      </c>
    </row>
    <row r="43" spans="1:6" hidden="1">
      <c r="A43" s="174">
        <f>SUBTOTAL(103,B$4:B43)</f>
        <v>5</v>
      </c>
      <c r="B43" s="391"/>
      <c r="C43" s="185"/>
      <c r="D43" s="182">
        <f t="shared" si="0"/>
        <v>0</v>
      </c>
      <c r="E43" s="184">
        <f>SUM($D$3:D43)</f>
        <v>23381</v>
      </c>
      <c r="F43" s="398">
        <f t="shared" si="2"/>
        <v>5</v>
      </c>
    </row>
    <row r="44" spans="1:6" hidden="1">
      <c r="A44" s="174">
        <f>SUBTOTAL(103,B$4:B44)</f>
        <v>5</v>
      </c>
      <c r="B44" s="391"/>
      <c r="C44" s="185"/>
      <c r="D44" s="182">
        <f t="shared" si="0"/>
        <v>0</v>
      </c>
      <c r="E44" s="184">
        <f>SUM($D$3:D44)</f>
        <v>23381</v>
      </c>
      <c r="F44" s="398">
        <f t="shared" si="2"/>
        <v>5</v>
      </c>
    </row>
    <row r="45" spans="1:6" hidden="1">
      <c r="A45" s="174">
        <f>SUBTOTAL(103,B$4:B45)</f>
        <v>5</v>
      </c>
      <c r="B45" s="391"/>
      <c r="C45" s="185"/>
      <c r="D45" s="182">
        <f t="shared" si="0"/>
        <v>0</v>
      </c>
      <c r="E45" s="184">
        <f>SUM($D$3:D45)</f>
        <v>23381</v>
      </c>
      <c r="F45" s="398">
        <f t="shared" si="2"/>
        <v>5</v>
      </c>
    </row>
    <row r="46" spans="1:6" hidden="1">
      <c r="A46" s="174">
        <f>SUBTOTAL(103,B$4:B46)</f>
        <v>5</v>
      </c>
      <c r="B46" s="391"/>
      <c r="C46" s="185"/>
      <c r="D46" s="182">
        <f t="shared" si="0"/>
        <v>0</v>
      </c>
      <c r="E46" s="184">
        <f>SUM($D$3:D46)</f>
        <v>23381</v>
      </c>
      <c r="F46" s="398">
        <f t="shared" si="2"/>
        <v>5</v>
      </c>
    </row>
    <row r="47" spans="1:6" hidden="1">
      <c r="A47" s="174">
        <f>SUBTOTAL(103,B$4:B47)</f>
        <v>5</v>
      </c>
      <c r="B47" s="250"/>
      <c r="C47" s="185"/>
      <c r="D47" s="182">
        <f t="shared" si="0"/>
        <v>0</v>
      </c>
      <c r="E47" s="184">
        <f>SUM($D$3:D47)</f>
        <v>23381</v>
      </c>
      <c r="F47" s="398">
        <f t="shared" si="1"/>
        <v>5</v>
      </c>
    </row>
    <row r="48" spans="1:6" hidden="1">
      <c r="A48" s="174">
        <f>SUBTOTAL(103,B$4:B48)</f>
        <v>5</v>
      </c>
      <c r="B48" s="250"/>
      <c r="C48" s="185"/>
      <c r="D48" s="182">
        <f t="shared" si="0"/>
        <v>0</v>
      </c>
      <c r="E48" s="184">
        <f>SUM($D$3:D48)</f>
        <v>23381</v>
      </c>
      <c r="F48" s="398">
        <f t="shared" si="1"/>
        <v>5</v>
      </c>
    </row>
    <row r="49" spans="1:6" ht="20.25" hidden="1" customHeight="1">
      <c r="A49" s="174">
        <f>SUBTOTAL(103,B$4:B49)</f>
        <v>5</v>
      </c>
      <c r="B49" s="250"/>
      <c r="C49" s="185"/>
      <c r="D49" s="182">
        <f t="shared" si="0"/>
        <v>0</v>
      </c>
      <c r="E49" s="184">
        <f>SUM($D$3:D49)</f>
        <v>23381</v>
      </c>
      <c r="F49" s="398">
        <f t="shared" si="1"/>
        <v>5</v>
      </c>
    </row>
    <row r="50" spans="1:6" hidden="1">
      <c r="A50" s="174">
        <f>SUBTOTAL(103,B$4:B50)</f>
        <v>5</v>
      </c>
      <c r="B50" s="250"/>
      <c r="C50" s="185"/>
      <c r="D50" s="182">
        <f t="shared" si="0"/>
        <v>0</v>
      </c>
      <c r="E50" s="184">
        <f>SUM($D$3:D50)</f>
        <v>23381</v>
      </c>
      <c r="F50" s="398">
        <f t="shared" si="1"/>
        <v>5</v>
      </c>
    </row>
    <row r="51" spans="1:6">
      <c r="A51" s="174"/>
      <c r="B51" s="156" t="s">
        <v>243</v>
      </c>
      <c r="C51" s="157">
        <f>SUM(C4:C50)</f>
        <v>23381</v>
      </c>
    </row>
    <row r="52" spans="1:6">
      <c r="A52" s="515" t="s">
        <v>509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P!X3</f>
        <v>45880</v>
      </c>
    </row>
    <row r="2" spans="1:7" ht="34.5" customHeight="1">
      <c r="A2" s="518" t="s">
        <v>437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405</v>
      </c>
      <c r="B52" s="516"/>
      <c r="C52" s="517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45895.501392708335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8" t="s">
        <v>319</v>
      </c>
      <c r="E10" s="438"/>
      <c r="F10" s="438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46600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596300.40521928645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315495.57097526896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6210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37000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30000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1031605.9761945554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1031605.9761945554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0">
        <f>'R'!H254</f>
        <v>1108064</v>
      </c>
      <c r="F21" s="440"/>
    </row>
    <row r="22" spans="2:6">
      <c r="B22"/>
      <c r="C22"/>
      <c r="D22" s="71" t="s">
        <v>237</v>
      </c>
      <c r="E22" s="440">
        <f>'R'!J254</f>
        <v>92019.842601439232</v>
      </c>
      <c r="F22" s="440"/>
    </row>
    <row r="23" spans="2:6">
      <c r="B23"/>
      <c r="C23"/>
      <c r="D23" s="71" t="s">
        <v>238</v>
      </c>
      <c r="E23" s="440">
        <f>'R'!L254</f>
        <v>168477.86640688396</v>
      </c>
      <c r="F23" s="440"/>
    </row>
    <row r="24" spans="2:6">
      <c r="B24"/>
      <c r="C24"/>
      <c r="D24" s="79" t="s">
        <v>239</v>
      </c>
      <c r="E24" s="440">
        <f>'R'!F254</f>
        <v>1031605.9761945554</v>
      </c>
      <c r="F24" s="440"/>
    </row>
    <row r="25" spans="2:6">
      <c r="B25"/>
      <c r="C25"/>
      <c r="D25" s="439" t="s">
        <v>342</v>
      </c>
      <c r="E25" s="439"/>
      <c r="F25" s="43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P!X3+1</f>
        <v>45881</v>
      </c>
    </row>
    <row r="2" spans="1:7" ht="34.5" customHeight="1">
      <c r="A2" s="518" t="s">
        <v>433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P!AB3</f>
        <v>45882</v>
      </c>
    </row>
    <row r="2" spans="1:7" ht="34.5" customHeight="1">
      <c r="A2" s="518" t="s">
        <v>435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P!AD3</f>
        <v>45883</v>
      </c>
    </row>
    <row r="2" spans="1:7" ht="34.5" customHeight="1">
      <c r="A2" s="518" t="s">
        <v>434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P!AH3</f>
        <v>45885</v>
      </c>
    </row>
    <row r="2" spans="1:7" ht="34.5" customHeight="1">
      <c r="A2" s="518" t="s">
        <v>436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P!AH3</f>
        <v>45885</v>
      </c>
    </row>
    <row r="2" spans="1:7" ht="34.5" customHeight="1">
      <c r="A2" s="518" t="s">
        <v>448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4" zoomScaleNormal="100" workbookViewId="0">
      <selection activeCell="E30" sqref="E30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11" t="s">
        <v>245</v>
      </c>
      <c r="B1" s="511"/>
      <c r="C1" s="511"/>
      <c r="D1" s="511"/>
      <c r="E1" s="511"/>
    </row>
    <row r="2" spans="1:6" ht="54" customHeight="1">
      <c r="A2" s="518" t="s">
        <v>520</v>
      </c>
      <c r="B2" s="518"/>
      <c r="C2" s="518"/>
      <c r="D2" s="518"/>
      <c r="E2" s="518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01 আগষ্ট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11154</v>
      </c>
      <c r="E4" s="11" t="s">
        <v>510</v>
      </c>
      <c r="F4" s="24">
        <f>'1'!F48</f>
        <v>5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0২ আগষ্ট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30884</v>
      </c>
      <c r="E5" s="11" t="s">
        <v>511</v>
      </c>
      <c r="F5" s="24">
        <f>'2'!F50</f>
        <v>10</v>
      </c>
    </row>
    <row r="6" spans="1:6" ht="36">
      <c r="A6" s="21">
        <f>SUBTOTAL(103,B$4:B6)</f>
        <v>3</v>
      </c>
      <c r="B6" s="194" t="s">
        <v>320</v>
      </c>
      <c r="C6" s="272" t="str">
        <f>'3'!A2</f>
        <v>03 আগষ্ট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29844</v>
      </c>
      <c r="E6" s="11" t="s">
        <v>512</v>
      </c>
      <c r="F6" s="24">
        <f>'3'!F50</f>
        <v>6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04 আগষ্ট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18605</v>
      </c>
      <c r="E7" s="11" t="s">
        <v>513</v>
      </c>
      <c r="F7" s="24">
        <f>'4'!F50</f>
        <v>5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05 আগষ্ট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11630</v>
      </c>
      <c r="E8" s="11" t="s">
        <v>514</v>
      </c>
      <c r="F8" s="24">
        <f>'5'!F50</f>
        <v>5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06 আগষ্ট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19099</v>
      </c>
      <c r="E9" s="11" t="s">
        <v>515</v>
      </c>
      <c r="F9" s="24">
        <f>'6'!F50</f>
        <v>5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07 আগষ্ট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131673</v>
      </c>
      <c r="E10" s="11" t="s">
        <v>516</v>
      </c>
      <c r="F10" s="24">
        <f>'7'!F50</f>
        <v>10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08 আগষ্ট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815950</v>
      </c>
      <c r="E11" s="11" t="s">
        <v>517</v>
      </c>
      <c r="F11" s="24">
        <f>'8'!F50</f>
        <v>19</v>
      </c>
    </row>
    <row r="12" spans="1:6" ht="36">
      <c r="A12" s="21">
        <f>SUBTOTAL(103,B$4:B12)</f>
        <v>9</v>
      </c>
      <c r="B12" s="194">
        <f>P!T3</f>
        <v>45878</v>
      </c>
      <c r="C12" s="272" t="str">
        <f>'9'!A2</f>
        <v>9 আগষ্ট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15844</v>
      </c>
      <c r="E12" s="11" t="s">
        <v>518</v>
      </c>
      <c r="F12" s="24">
        <f>'9'!F50</f>
        <v>6</v>
      </c>
    </row>
    <row r="13" spans="1:6" ht="36">
      <c r="A13" s="21">
        <f>SUBTOTAL(103,B$4:B13)</f>
        <v>10</v>
      </c>
      <c r="B13" s="194">
        <f>P!V3</f>
        <v>45879</v>
      </c>
      <c r="C13" s="272" t="str">
        <f>'10'!A2</f>
        <v>10 আগষ্ট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23381</v>
      </c>
      <c r="E13" s="11" t="s">
        <v>519</v>
      </c>
      <c r="F13" s="24">
        <f>'10'!F50</f>
        <v>5</v>
      </c>
    </row>
    <row r="14" spans="1:6" ht="36" hidden="1">
      <c r="A14" s="21">
        <f>SUBTOTAL(103,B$4:B14)</f>
        <v>10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429</v>
      </c>
      <c r="F15" s="24">
        <f>'12'!F50</f>
        <v>0</v>
      </c>
    </row>
    <row r="16" spans="1:6" ht="36" hidden="1">
      <c r="A16" s="21">
        <f>SUBTOTAL(103,B$4:B16)</f>
        <v>10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430</v>
      </c>
      <c r="F16" s="24">
        <f>'13'!F50</f>
        <v>0</v>
      </c>
    </row>
    <row r="17" spans="1:6" ht="36" hidden="1">
      <c r="A17" s="21">
        <f>SUBTOTAL(103,B$4:B17)</f>
        <v>10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431</v>
      </c>
      <c r="F17" s="24">
        <f>'14'!F50</f>
        <v>0</v>
      </c>
    </row>
    <row r="18" spans="1:6" ht="36" hidden="1">
      <c r="A18" s="21">
        <f>SUBTOTAL(103,B$4:B18)</f>
        <v>10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431</v>
      </c>
      <c r="F18" s="24">
        <f>'15'!F50</f>
        <v>0</v>
      </c>
    </row>
    <row r="19" spans="1:6" ht="36" hidden="1">
      <c r="A19" s="21">
        <f>SUBTOTAL(103,B$4:B19)</f>
        <v>10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432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1">
        <f>SUM(D4:D19)</f>
        <v>1108064</v>
      </c>
      <c r="E20" s="522"/>
      <c r="F20" s="160"/>
    </row>
    <row r="21" spans="1:6" ht="19.5">
      <c r="C21" s="520" t="s">
        <v>499</v>
      </c>
      <c r="D21" s="520"/>
      <c r="E21" s="520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202" activePane="bottomRight" state="frozen"/>
      <selection pane="topRight" activeCell="J1" sqref="J1"/>
      <selection pane="bottomLeft" activeCell="A4" sqref="A4"/>
      <selection pane="bottomRight" activeCell="E245" sqref="E245"/>
    </sheetView>
  </sheetViews>
  <sheetFormatPr defaultColWidth="15" defaultRowHeight="16.5"/>
  <cols>
    <col min="1" max="1" width="6.7109375" style="420" customWidth="1"/>
    <col min="2" max="2" width="35.7109375" style="420" customWidth="1"/>
    <col min="3" max="3" width="15" style="436"/>
    <col min="4" max="5" width="15" style="436" customWidth="1"/>
    <col min="6" max="9" width="15" style="420" customWidth="1"/>
    <col min="10" max="11" width="15" style="400" customWidth="1"/>
    <col min="12" max="35" width="15" style="400"/>
    <col min="36" max="16384" width="15" style="403"/>
  </cols>
  <sheetData>
    <row r="1" spans="1:39" ht="21" customHeight="1">
      <c r="A1" s="399"/>
      <c r="B1" s="399"/>
      <c r="D1" s="400"/>
      <c r="E1" s="401">
        <f>SUM(E5:E254)</f>
        <v>300</v>
      </c>
      <c r="F1" s="400"/>
      <c r="G1" s="402">
        <f>SUM(G5:G254)</f>
        <v>99104</v>
      </c>
      <c r="H1" s="400"/>
      <c r="I1" s="401">
        <f>E1+G1</f>
        <v>99404</v>
      </c>
    </row>
    <row r="2" spans="1:39" ht="27.75" customHeight="1">
      <c r="A2" s="525" t="s">
        <v>0</v>
      </c>
      <c r="B2" s="525" t="s">
        <v>1</v>
      </c>
      <c r="C2" s="525" t="s">
        <v>2</v>
      </c>
      <c r="D2" s="526" t="s">
        <v>253</v>
      </c>
      <c r="E2" s="526"/>
      <c r="F2" s="527" t="s">
        <v>254</v>
      </c>
      <c r="G2" s="527"/>
      <c r="H2" s="526" t="s">
        <v>452</v>
      </c>
      <c r="I2" s="526"/>
      <c r="AJ2" s="436" t="s">
        <v>211</v>
      </c>
      <c r="AK2" s="436" t="s">
        <v>211</v>
      </c>
      <c r="AL2" s="436" t="s">
        <v>211</v>
      </c>
      <c r="AM2" s="436" t="s">
        <v>211</v>
      </c>
    </row>
    <row r="3" spans="1:39" ht="21" customHeight="1">
      <c r="A3" s="525"/>
      <c r="B3" s="525"/>
      <c r="C3" s="525"/>
      <c r="D3" s="523" t="s">
        <v>453</v>
      </c>
      <c r="E3" s="523"/>
      <c r="F3" s="524" t="s">
        <v>454</v>
      </c>
      <c r="G3" s="524"/>
      <c r="H3" s="523" t="s">
        <v>455</v>
      </c>
      <c r="I3" s="523"/>
    </row>
    <row r="4" spans="1:39" ht="21" customHeight="1">
      <c r="A4" s="525"/>
      <c r="B4" s="525"/>
      <c r="C4" s="525"/>
      <c r="D4" s="404" t="s">
        <v>318</v>
      </c>
      <c r="E4" s="422" t="s">
        <v>321</v>
      </c>
      <c r="F4" s="427" t="s">
        <v>318</v>
      </c>
      <c r="G4" s="428" t="s">
        <v>321</v>
      </c>
      <c r="H4" s="426" t="s">
        <v>318</v>
      </c>
      <c r="I4" s="404" t="s">
        <v>321</v>
      </c>
    </row>
    <row r="5" spans="1:39">
      <c r="A5" s="436">
        <v>1</v>
      </c>
      <c r="B5" s="405" t="s">
        <v>16</v>
      </c>
      <c r="C5" s="436" t="s">
        <v>9</v>
      </c>
      <c r="D5" s="406"/>
      <c r="E5" s="423"/>
      <c r="F5" s="429"/>
      <c r="G5" s="430"/>
      <c r="H5" s="421">
        <f>D5+F5</f>
        <v>0</v>
      </c>
      <c r="I5" s="407">
        <f>E5+G5</f>
        <v>0</v>
      </c>
    </row>
    <row r="6" spans="1:39">
      <c r="A6" s="436">
        <v>2</v>
      </c>
      <c r="B6" s="405" t="s">
        <v>225</v>
      </c>
      <c r="C6" s="436" t="s">
        <v>9</v>
      </c>
      <c r="D6" s="406"/>
      <c r="E6" s="423"/>
      <c r="F6" s="429"/>
      <c r="G6" s="430"/>
      <c r="H6" s="421">
        <f t="shared" ref="H6:H69" si="0">D6+F6</f>
        <v>0</v>
      </c>
      <c r="I6" s="407">
        <f t="shared" ref="I6:I69" si="1">E6+G6</f>
        <v>0</v>
      </c>
    </row>
    <row r="7" spans="1:39">
      <c r="A7" s="436">
        <v>3</v>
      </c>
      <c r="B7" s="405" t="s">
        <v>17</v>
      </c>
      <c r="C7" s="436" t="s">
        <v>9</v>
      </c>
      <c r="D7" s="406"/>
      <c r="E7" s="423"/>
      <c r="F7" s="429"/>
      <c r="G7" s="430"/>
      <c r="H7" s="421">
        <f t="shared" si="0"/>
        <v>0</v>
      </c>
      <c r="I7" s="407">
        <f t="shared" si="1"/>
        <v>0</v>
      </c>
    </row>
    <row r="8" spans="1:39">
      <c r="A8" s="436">
        <v>4</v>
      </c>
      <c r="B8" s="405" t="s">
        <v>18</v>
      </c>
      <c r="C8" s="436" t="s">
        <v>9</v>
      </c>
      <c r="D8" s="406"/>
      <c r="E8" s="423"/>
      <c r="F8" s="429"/>
      <c r="G8" s="430"/>
      <c r="H8" s="421">
        <f t="shared" si="0"/>
        <v>0</v>
      </c>
      <c r="I8" s="407">
        <f t="shared" si="1"/>
        <v>0</v>
      </c>
    </row>
    <row r="9" spans="1:39">
      <c r="A9" s="436">
        <v>5</v>
      </c>
      <c r="B9" s="405" t="s">
        <v>19</v>
      </c>
      <c r="C9" s="436" t="s">
        <v>9</v>
      </c>
      <c r="D9" s="406"/>
      <c r="E9" s="423"/>
      <c r="F9" s="429"/>
      <c r="G9" s="430"/>
      <c r="H9" s="421">
        <f t="shared" si="0"/>
        <v>0</v>
      </c>
      <c r="I9" s="407">
        <f t="shared" si="1"/>
        <v>0</v>
      </c>
    </row>
    <row r="10" spans="1:39">
      <c r="A10" s="436">
        <v>6</v>
      </c>
      <c r="B10" s="405" t="s">
        <v>20</v>
      </c>
      <c r="C10" s="436" t="s">
        <v>9</v>
      </c>
      <c r="D10" s="406"/>
      <c r="E10" s="423"/>
      <c r="F10" s="429"/>
      <c r="G10" s="430"/>
      <c r="H10" s="421">
        <f t="shared" si="0"/>
        <v>0</v>
      </c>
      <c r="I10" s="407">
        <f t="shared" si="1"/>
        <v>0</v>
      </c>
    </row>
    <row r="11" spans="1:39">
      <c r="A11" s="436">
        <v>7</v>
      </c>
      <c r="B11" s="405" t="s">
        <v>21</v>
      </c>
      <c r="C11" s="408" t="s">
        <v>9</v>
      </c>
      <c r="D11" s="406"/>
      <c r="E11" s="424"/>
      <c r="F11" s="429"/>
      <c r="G11" s="430"/>
      <c r="H11" s="421">
        <f t="shared" si="0"/>
        <v>0</v>
      </c>
      <c r="I11" s="407">
        <f t="shared" si="1"/>
        <v>0</v>
      </c>
    </row>
    <row r="12" spans="1:39">
      <c r="A12" s="436">
        <v>8</v>
      </c>
      <c r="B12" s="405" t="s">
        <v>375</v>
      </c>
      <c r="C12" s="408" t="s">
        <v>9</v>
      </c>
      <c r="D12" s="406"/>
      <c r="E12" s="424"/>
      <c r="F12" s="429"/>
      <c r="G12" s="430"/>
      <c r="H12" s="421">
        <f t="shared" si="0"/>
        <v>0</v>
      </c>
      <c r="I12" s="407">
        <f t="shared" si="1"/>
        <v>0</v>
      </c>
    </row>
    <row r="13" spans="1:39">
      <c r="A13" s="436">
        <v>9</v>
      </c>
      <c r="B13" s="405" t="s">
        <v>196</v>
      </c>
      <c r="C13" s="408" t="s">
        <v>9</v>
      </c>
      <c r="D13" s="406"/>
      <c r="E13" s="424"/>
      <c r="F13" s="429"/>
      <c r="G13" s="430"/>
      <c r="H13" s="421">
        <f t="shared" si="0"/>
        <v>0</v>
      </c>
      <c r="I13" s="407">
        <f t="shared" si="1"/>
        <v>0</v>
      </c>
    </row>
    <row r="14" spans="1:39">
      <c r="A14" s="436">
        <v>10</v>
      </c>
      <c r="B14" s="405" t="s">
        <v>403</v>
      </c>
      <c r="C14" s="408" t="s">
        <v>9</v>
      </c>
      <c r="D14" s="406"/>
      <c r="E14" s="424"/>
      <c r="F14" s="429"/>
      <c r="G14" s="430"/>
      <c r="H14" s="421">
        <f t="shared" si="0"/>
        <v>0</v>
      </c>
      <c r="I14" s="407">
        <f t="shared" si="1"/>
        <v>0</v>
      </c>
    </row>
    <row r="15" spans="1:39">
      <c r="A15" s="436">
        <v>11</v>
      </c>
      <c r="B15" s="405" t="s">
        <v>25</v>
      </c>
      <c r="C15" s="408" t="s">
        <v>26</v>
      </c>
      <c r="D15" s="406"/>
      <c r="E15" s="424"/>
      <c r="F15" s="429"/>
      <c r="G15" s="430"/>
      <c r="H15" s="421">
        <f t="shared" si="0"/>
        <v>0</v>
      </c>
      <c r="I15" s="407">
        <f t="shared" si="1"/>
        <v>0</v>
      </c>
    </row>
    <row r="16" spans="1:39">
      <c r="A16" s="436">
        <v>12</v>
      </c>
      <c r="B16" s="405" t="s">
        <v>27</v>
      </c>
      <c r="C16" s="408" t="s">
        <v>26</v>
      </c>
      <c r="D16" s="406"/>
      <c r="E16" s="424"/>
      <c r="F16" s="429"/>
      <c r="G16" s="430"/>
      <c r="H16" s="421">
        <f t="shared" si="0"/>
        <v>0</v>
      </c>
      <c r="I16" s="407">
        <f t="shared" si="1"/>
        <v>0</v>
      </c>
    </row>
    <row r="17" spans="1:9">
      <c r="A17" s="436">
        <v>13</v>
      </c>
      <c r="B17" s="405" t="s">
        <v>5</v>
      </c>
      <c r="C17" s="408" t="s">
        <v>9</v>
      </c>
      <c r="D17" s="406"/>
      <c r="E17" s="424"/>
      <c r="F17" s="429"/>
      <c r="G17" s="430"/>
      <c r="H17" s="421">
        <f t="shared" si="0"/>
        <v>0</v>
      </c>
      <c r="I17" s="407">
        <f t="shared" si="1"/>
        <v>0</v>
      </c>
    </row>
    <row r="18" spans="1:9">
      <c r="A18" s="436">
        <v>14</v>
      </c>
      <c r="B18" s="405" t="s">
        <v>199</v>
      </c>
      <c r="C18" s="408" t="s">
        <v>31</v>
      </c>
      <c r="D18" s="406"/>
      <c r="E18" s="424"/>
      <c r="F18" s="429"/>
      <c r="G18" s="430"/>
      <c r="H18" s="421">
        <f t="shared" si="0"/>
        <v>0</v>
      </c>
      <c r="I18" s="407">
        <f t="shared" si="1"/>
        <v>0</v>
      </c>
    </row>
    <row r="19" spans="1:9">
      <c r="A19" s="436">
        <v>15</v>
      </c>
      <c r="B19" s="405" t="s">
        <v>28</v>
      </c>
      <c r="C19" s="408" t="s">
        <v>118</v>
      </c>
      <c r="D19" s="406"/>
      <c r="E19" s="424"/>
      <c r="F19" s="429"/>
      <c r="G19" s="430"/>
      <c r="H19" s="421">
        <f t="shared" si="0"/>
        <v>0</v>
      </c>
      <c r="I19" s="407">
        <f t="shared" si="1"/>
        <v>0</v>
      </c>
    </row>
    <row r="20" spans="1:9">
      <c r="A20" s="436">
        <v>16</v>
      </c>
      <c r="B20" s="405" t="s">
        <v>29</v>
      </c>
      <c r="C20" s="408" t="s">
        <v>9</v>
      </c>
      <c r="D20" s="406"/>
      <c r="E20" s="424"/>
      <c r="F20" s="429"/>
      <c r="G20" s="430"/>
      <c r="H20" s="421">
        <f t="shared" si="0"/>
        <v>0</v>
      </c>
      <c r="I20" s="407">
        <f t="shared" si="1"/>
        <v>0</v>
      </c>
    </row>
    <row r="21" spans="1:9">
      <c r="A21" s="436">
        <v>17</v>
      </c>
      <c r="B21" s="405" t="s">
        <v>30</v>
      </c>
      <c r="C21" s="408" t="s">
        <v>31</v>
      </c>
      <c r="D21" s="406"/>
      <c r="E21" s="424"/>
      <c r="F21" s="429"/>
      <c r="G21" s="430"/>
      <c r="H21" s="421">
        <f t="shared" si="0"/>
        <v>0</v>
      </c>
      <c r="I21" s="407">
        <f t="shared" si="1"/>
        <v>0</v>
      </c>
    </row>
    <row r="22" spans="1:9">
      <c r="A22" s="436">
        <v>18</v>
      </c>
      <c r="B22" s="405" t="s">
        <v>32</v>
      </c>
      <c r="C22" s="408" t="s">
        <v>9</v>
      </c>
      <c r="D22" s="406"/>
      <c r="E22" s="424"/>
      <c r="F22" s="429"/>
      <c r="G22" s="430"/>
      <c r="H22" s="421">
        <f t="shared" si="0"/>
        <v>0</v>
      </c>
      <c r="I22" s="407">
        <f t="shared" si="1"/>
        <v>0</v>
      </c>
    </row>
    <row r="23" spans="1:9">
      <c r="A23" s="436">
        <v>19</v>
      </c>
      <c r="B23" s="405" t="s">
        <v>33</v>
      </c>
      <c r="C23" s="408" t="s">
        <v>9</v>
      </c>
      <c r="D23" s="406"/>
      <c r="E23" s="424"/>
      <c r="F23" s="429"/>
      <c r="G23" s="430"/>
      <c r="H23" s="421">
        <f t="shared" si="0"/>
        <v>0</v>
      </c>
      <c r="I23" s="407">
        <f t="shared" si="1"/>
        <v>0</v>
      </c>
    </row>
    <row r="24" spans="1:9">
      <c r="A24" s="436">
        <v>20</v>
      </c>
      <c r="B24" s="405" t="s">
        <v>34</v>
      </c>
      <c r="C24" s="408" t="s">
        <v>31</v>
      </c>
      <c r="D24" s="406"/>
      <c r="E24" s="424"/>
      <c r="F24" s="429"/>
      <c r="G24" s="430"/>
      <c r="H24" s="421">
        <f t="shared" si="0"/>
        <v>0</v>
      </c>
      <c r="I24" s="407">
        <f t="shared" si="1"/>
        <v>0</v>
      </c>
    </row>
    <row r="25" spans="1:9">
      <c r="A25" s="436">
        <v>21</v>
      </c>
      <c r="B25" s="405" t="s">
        <v>35</v>
      </c>
      <c r="C25" s="408" t="s">
        <v>31</v>
      </c>
      <c r="D25" s="406"/>
      <c r="E25" s="424"/>
      <c r="F25" s="429"/>
      <c r="G25" s="430"/>
      <c r="H25" s="421">
        <f t="shared" si="0"/>
        <v>0</v>
      </c>
      <c r="I25" s="407">
        <f t="shared" si="1"/>
        <v>0</v>
      </c>
    </row>
    <row r="26" spans="1:9">
      <c r="A26" s="436">
        <v>22</v>
      </c>
      <c r="B26" s="405" t="s">
        <v>36</v>
      </c>
      <c r="C26" s="408" t="s">
        <v>31</v>
      </c>
      <c r="D26" s="406"/>
      <c r="E26" s="424"/>
      <c r="F26" s="429"/>
      <c r="G26" s="430"/>
      <c r="H26" s="421">
        <f t="shared" si="0"/>
        <v>0</v>
      </c>
      <c r="I26" s="407">
        <f t="shared" si="1"/>
        <v>0</v>
      </c>
    </row>
    <row r="27" spans="1:9">
      <c r="A27" s="436">
        <v>23</v>
      </c>
      <c r="B27" s="405" t="s">
        <v>37</v>
      </c>
      <c r="C27" s="408" t="s">
        <v>31</v>
      </c>
      <c r="D27" s="406"/>
      <c r="E27" s="424"/>
      <c r="F27" s="429"/>
      <c r="G27" s="430"/>
      <c r="H27" s="421">
        <f t="shared" si="0"/>
        <v>0</v>
      </c>
      <c r="I27" s="407">
        <f t="shared" si="1"/>
        <v>0</v>
      </c>
    </row>
    <row r="28" spans="1:9">
      <c r="A28" s="436">
        <v>24</v>
      </c>
      <c r="B28" s="405" t="s">
        <v>300</v>
      </c>
      <c r="C28" s="436" t="s">
        <v>31</v>
      </c>
      <c r="D28" s="406"/>
      <c r="E28" s="423"/>
      <c r="F28" s="429"/>
      <c r="G28" s="430"/>
      <c r="H28" s="421">
        <f t="shared" si="0"/>
        <v>0</v>
      </c>
      <c r="I28" s="407">
        <f t="shared" si="1"/>
        <v>0</v>
      </c>
    </row>
    <row r="29" spans="1:9">
      <c r="A29" s="436">
        <v>25</v>
      </c>
      <c r="B29" s="405" t="s">
        <v>38</v>
      </c>
      <c r="C29" s="408" t="s">
        <v>31</v>
      </c>
      <c r="D29" s="406"/>
      <c r="E29" s="424"/>
      <c r="F29" s="429"/>
      <c r="G29" s="430"/>
      <c r="H29" s="421">
        <f t="shared" si="0"/>
        <v>0</v>
      </c>
      <c r="I29" s="407">
        <f t="shared" si="1"/>
        <v>0</v>
      </c>
    </row>
    <row r="30" spans="1:9">
      <c r="A30" s="436">
        <v>26</v>
      </c>
      <c r="B30" s="405" t="s">
        <v>39</v>
      </c>
      <c r="C30" s="408" t="s">
        <v>9</v>
      </c>
      <c r="D30" s="406"/>
      <c r="E30" s="424"/>
      <c r="F30" s="429"/>
      <c r="G30" s="430"/>
      <c r="H30" s="421">
        <f t="shared" si="0"/>
        <v>0</v>
      </c>
      <c r="I30" s="407">
        <f t="shared" si="1"/>
        <v>0</v>
      </c>
    </row>
    <row r="31" spans="1:9">
      <c r="A31" s="436">
        <v>27</v>
      </c>
      <c r="B31" s="405" t="s">
        <v>40</v>
      </c>
      <c r="C31" s="408" t="s">
        <v>9</v>
      </c>
      <c r="D31" s="406"/>
      <c r="E31" s="424"/>
      <c r="F31" s="429"/>
      <c r="G31" s="430"/>
      <c r="H31" s="421">
        <f t="shared" si="0"/>
        <v>0</v>
      </c>
      <c r="I31" s="407">
        <f t="shared" si="1"/>
        <v>0</v>
      </c>
    </row>
    <row r="32" spans="1:9">
      <c r="A32" s="436">
        <v>28</v>
      </c>
      <c r="B32" s="405" t="s">
        <v>41</v>
      </c>
      <c r="C32" s="408" t="s">
        <v>9</v>
      </c>
      <c r="D32" s="406"/>
      <c r="E32" s="424"/>
      <c r="F32" s="429"/>
      <c r="G32" s="430"/>
      <c r="H32" s="421">
        <f t="shared" si="0"/>
        <v>0</v>
      </c>
      <c r="I32" s="407">
        <f t="shared" si="1"/>
        <v>0</v>
      </c>
    </row>
    <row r="33" spans="1:9">
      <c r="A33" s="436">
        <v>29</v>
      </c>
      <c r="B33" s="405" t="s">
        <v>42</v>
      </c>
      <c r="C33" s="408" t="s">
        <v>9</v>
      </c>
      <c r="D33" s="406"/>
      <c r="E33" s="424"/>
      <c r="F33" s="429"/>
      <c r="G33" s="430"/>
      <c r="H33" s="421">
        <f t="shared" si="0"/>
        <v>0</v>
      </c>
      <c r="I33" s="407">
        <f t="shared" si="1"/>
        <v>0</v>
      </c>
    </row>
    <row r="34" spans="1:9">
      <c r="A34" s="436">
        <v>30</v>
      </c>
      <c r="B34" s="405" t="s">
        <v>326</v>
      </c>
      <c r="C34" s="408" t="s">
        <v>9</v>
      </c>
      <c r="D34" s="406"/>
      <c r="E34" s="424"/>
      <c r="F34" s="429"/>
      <c r="G34" s="430"/>
      <c r="H34" s="421">
        <f t="shared" si="0"/>
        <v>0</v>
      </c>
      <c r="I34" s="407">
        <f t="shared" si="1"/>
        <v>0</v>
      </c>
    </row>
    <row r="35" spans="1:9">
      <c r="A35" s="436">
        <v>31</v>
      </c>
      <c r="B35" s="405" t="s">
        <v>43</v>
      </c>
      <c r="C35" s="408" t="s">
        <v>31</v>
      </c>
      <c r="D35" s="406"/>
      <c r="E35" s="424"/>
      <c r="F35" s="429"/>
      <c r="G35" s="430"/>
      <c r="H35" s="421">
        <f t="shared" si="0"/>
        <v>0</v>
      </c>
      <c r="I35" s="407">
        <f t="shared" si="1"/>
        <v>0</v>
      </c>
    </row>
    <row r="36" spans="1:9">
      <c r="A36" s="436">
        <v>32</v>
      </c>
      <c r="B36" s="405" t="s">
        <v>44</v>
      </c>
      <c r="C36" s="408" t="s">
        <v>31</v>
      </c>
      <c r="D36" s="406"/>
      <c r="E36" s="424"/>
      <c r="F36" s="429"/>
      <c r="G36" s="430"/>
      <c r="H36" s="421">
        <f t="shared" si="0"/>
        <v>0</v>
      </c>
      <c r="I36" s="407">
        <f t="shared" si="1"/>
        <v>0</v>
      </c>
    </row>
    <row r="37" spans="1:9">
      <c r="A37" s="436">
        <v>33</v>
      </c>
      <c r="B37" s="405" t="s">
        <v>45</v>
      </c>
      <c r="C37" s="408" t="s">
        <v>9</v>
      </c>
      <c r="D37" s="406"/>
      <c r="E37" s="424"/>
      <c r="F37" s="429"/>
      <c r="G37" s="430"/>
      <c r="H37" s="421">
        <f t="shared" si="0"/>
        <v>0</v>
      </c>
      <c r="I37" s="407">
        <f t="shared" si="1"/>
        <v>0</v>
      </c>
    </row>
    <row r="38" spans="1:9">
      <c r="A38" s="436">
        <v>34</v>
      </c>
      <c r="B38" s="405" t="s">
        <v>46</v>
      </c>
      <c r="C38" s="408" t="s">
        <v>9</v>
      </c>
      <c r="D38" s="406"/>
      <c r="E38" s="424"/>
      <c r="F38" s="429"/>
      <c r="G38" s="430"/>
      <c r="H38" s="421">
        <f t="shared" si="0"/>
        <v>0</v>
      </c>
      <c r="I38" s="407">
        <f t="shared" si="1"/>
        <v>0</v>
      </c>
    </row>
    <row r="39" spans="1:9">
      <c r="A39" s="436">
        <v>35</v>
      </c>
      <c r="B39" s="405" t="s">
        <v>267</v>
      </c>
      <c r="C39" s="408" t="s">
        <v>9</v>
      </c>
      <c r="D39" s="406"/>
      <c r="E39" s="424"/>
      <c r="F39" s="429"/>
      <c r="G39" s="430"/>
      <c r="H39" s="421">
        <f t="shared" si="0"/>
        <v>0</v>
      </c>
      <c r="I39" s="407">
        <f t="shared" si="1"/>
        <v>0</v>
      </c>
    </row>
    <row r="40" spans="1:9">
      <c r="A40" s="436">
        <v>36</v>
      </c>
      <c r="B40" s="405" t="s">
        <v>47</v>
      </c>
      <c r="C40" s="408" t="s">
        <v>31</v>
      </c>
      <c r="D40" s="406"/>
      <c r="E40" s="424"/>
      <c r="F40" s="429"/>
      <c r="G40" s="430"/>
      <c r="H40" s="421">
        <f t="shared" si="0"/>
        <v>0</v>
      </c>
      <c r="I40" s="407">
        <f t="shared" si="1"/>
        <v>0</v>
      </c>
    </row>
    <row r="41" spans="1:9">
      <c r="A41" s="436">
        <v>37</v>
      </c>
      <c r="B41" s="405" t="s">
        <v>48</v>
      </c>
      <c r="C41" s="408" t="s">
        <v>9</v>
      </c>
      <c r="D41" s="406"/>
      <c r="E41" s="424"/>
      <c r="F41" s="429"/>
      <c r="G41" s="430"/>
      <c r="H41" s="421">
        <f t="shared" si="0"/>
        <v>0</v>
      </c>
      <c r="I41" s="407">
        <f t="shared" si="1"/>
        <v>0</v>
      </c>
    </row>
    <row r="42" spans="1:9">
      <c r="A42" s="436">
        <v>38</v>
      </c>
      <c r="B42" s="405" t="s">
        <v>49</v>
      </c>
      <c r="C42" s="408" t="s">
        <v>31</v>
      </c>
      <c r="D42" s="406"/>
      <c r="E42" s="424"/>
      <c r="F42" s="429"/>
      <c r="G42" s="430"/>
      <c r="H42" s="421">
        <f t="shared" si="0"/>
        <v>0</v>
      </c>
      <c r="I42" s="407">
        <f t="shared" si="1"/>
        <v>0</v>
      </c>
    </row>
    <row r="43" spans="1:9">
      <c r="A43" s="436">
        <v>39</v>
      </c>
      <c r="B43" s="405" t="s">
        <v>311</v>
      </c>
      <c r="C43" s="408" t="s">
        <v>31</v>
      </c>
      <c r="D43" s="406"/>
      <c r="E43" s="424"/>
      <c r="F43" s="429"/>
      <c r="G43" s="430"/>
      <c r="H43" s="421">
        <f t="shared" si="0"/>
        <v>0</v>
      </c>
      <c r="I43" s="407">
        <f t="shared" si="1"/>
        <v>0</v>
      </c>
    </row>
    <row r="44" spans="1:9">
      <c r="A44" s="436">
        <v>40</v>
      </c>
      <c r="B44" s="405" t="s">
        <v>50</v>
      </c>
      <c r="C44" s="408" t="s">
        <v>31</v>
      </c>
      <c r="D44" s="406"/>
      <c r="E44" s="424"/>
      <c r="F44" s="429"/>
      <c r="G44" s="430"/>
      <c r="H44" s="421">
        <f t="shared" si="0"/>
        <v>0</v>
      </c>
      <c r="I44" s="407">
        <f t="shared" si="1"/>
        <v>0</v>
      </c>
    </row>
    <row r="45" spans="1:9">
      <c r="A45" s="436">
        <v>41</v>
      </c>
      <c r="B45" s="405" t="s">
        <v>268</v>
      </c>
      <c r="C45" s="408" t="s">
        <v>31</v>
      </c>
      <c r="D45" s="406"/>
      <c r="E45" s="424"/>
      <c r="F45" s="429"/>
      <c r="G45" s="430"/>
      <c r="H45" s="421">
        <f t="shared" si="0"/>
        <v>0</v>
      </c>
      <c r="I45" s="407">
        <f t="shared" si="1"/>
        <v>0</v>
      </c>
    </row>
    <row r="46" spans="1:9">
      <c r="A46" s="436">
        <v>42</v>
      </c>
      <c r="B46" s="405" t="s">
        <v>51</v>
      </c>
      <c r="C46" s="408" t="s">
        <v>31</v>
      </c>
      <c r="D46" s="406"/>
      <c r="E46" s="424"/>
      <c r="F46" s="429"/>
      <c r="G46" s="430"/>
      <c r="H46" s="421">
        <f t="shared" si="0"/>
        <v>0</v>
      </c>
      <c r="I46" s="407">
        <f t="shared" si="1"/>
        <v>0</v>
      </c>
    </row>
    <row r="47" spans="1:9">
      <c r="A47" s="436">
        <v>43</v>
      </c>
      <c r="B47" s="405" t="s">
        <v>367</v>
      </c>
      <c r="C47" s="408" t="s">
        <v>31</v>
      </c>
      <c r="D47" s="406"/>
      <c r="E47" s="424"/>
      <c r="F47" s="429"/>
      <c r="G47" s="430"/>
      <c r="H47" s="421">
        <f t="shared" si="0"/>
        <v>0</v>
      </c>
      <c r="I47" s="407">
        <f t="shared" si="1"/>
        <v>0</v>
      </c>
    </row>
    <row r="48" spans="1:9">
      <c r="A48" s="436">
        <v>44</v>
      </c>
      <c r="B48" s="405" t="s">
        <v>52</v>
      </c>
      <c r="C48" s="408" t="s">
        <v>31</v>
      </c>
      <c r="D48" s="406"/>
      <c r="E48" s="424"/>
      <c r="F48" s="429"/>
      <c r="G48" s="430"/>
      <c r="H48" s="421">
        <f t="shared" si="0"/>
        <v>0</v>
      </c>
      <c r="I48" s="407">
        <f t="shared" si="1"/>
        <v>0</v>
      </c>
    </row>
    <row r="49" spans="1:9">
      <c r="A49" s="436">
        <v>45</v>
      </c>
      <c r="B49" s="405" t="s">
        <v>53</v>
      </c>
      <c r="C49" s="408" t="s">
        <v>31</v>
      </c>
      <c r="D49" s="406"/>
      <c r="E49" s="424"/>
      <c r="F49" s="429"/>
      <c r="G49" s="430"/>
      <c r="H49" s="421">
        <f t="shared" si="0"/>
        <v>0</v>
      </c>
      <c r="I49" s="407">
        <f t="shared" si="1"/>
        <v>0</v>
      </c>
    </row>
    <row r="50" spans="1:9">
      <c r="A50" s="436">
        <v>46</v>
      </c>
      <c r="B50" s="405" t="s">
        <v>54</v>
      </c>
      <c r="C50" s="408" t="s">
        <v>31</v>
      </c>
      <c r="D50" s="406"/>
      <c r="E50" s="424"/>
      <c r="F50" s="429"/>
      <c r="G50" s="430"/>
      <c r="H50" s="421">
        <f t="shared" si="0"/>
        <v>0</v>
      </c>
      <c r="I50" s="407">
        <f t="shared" si="1"/>
        <v>0</v>
      </c>
    </row>
    <row r="51" spans="1:9">
      <c r="A51" s="436">
        <v>47</v>
      </c>
      <c r="B51" s="405" t="s">
        <v>55</v>
      </c>
      <c r="C51" s="408" t="s">
        <v>31</v>
      </c>
      <c r="D51" s="406"/>
      <c r="E51" s="424"/>
      <c r="F51" s="429"/>
      <c r="G51" s="430"/>
      <c r="H51" s="421">
        <f t="shared" si="0"/>
        <v>0</v>
      </c>
      <c r="I51" s="407">
        <f t="shared" si="1"/>
        <v>0</v>
      </c>
    </row>
    <row r="52" spans="1:9">
      <c r="A52" s="436">
        <v>48</v>
      </c>
      <c r="B52" s="405" t="s">
        <v>57</v>
      </c>
      <c r="C52" s="408" t="s">
        <v>31</v>
      </c>
      <c r="D52" s="406"/>
      <c r="E52" s="424"/>
      <c r="F52" s="429"/>
      <c r="G52" s="430"/>
      <c r="H52" s="421">
        <f t="shared" si="0"/>
        <v>0</v>
      </c>
      <c r="I52" s="407">
        <f t="shared" si="1"/>
        <v>0</v>
      </c>
    </row>
    <row r="53" spans="1:9">
      <c r="A53" s="436">
        <v>49</v>
      </c>
      <c r="B53" s="405" t="s">
        <v>58</v>
      </c>
      <c r="C53" s="408" t="s">
        <v>31</v>
      </c>
      <c r="D53" s="406"/>
      <c r="E53" s="424"/>
      <c r="F53" s="429"/>
      <c r="G53" s="430"/>
      <c r="H53" s="421">
        <f t="shared" si="0"/>
        <v>0</v>
      </c>
      <c r="I53" s="407">
        <f t="shared" si="1"/>
        <v>0</v>
      </c>
    </row>
    <row r="54" spans="1:9">
      <c r="A54" s="436">
        <v>50</v>
      </c>
      <c r="B54" s="405" t="s">
        <v>59</v>
      </c>
      <c r="C54" s="408" t="s">
        <v>60</v>
      </c>
      <c r="D54" s="406"/>
      <c r="E54" s="424"/>
      <c r="F54" s="429"/>
      <c r="G54" s="430"/>
      <c r="H54" s="421">
        <f t="shared" si="0"/>
        <v>0</v>
      </c>
      <c r="I54" s="407">
        <f t="shared" si="1"/>
        <v>0</v>
      </c>
    </row>
    <row r="55" spans="1:9">
      <c r="A55" s="436">
        <v>51</v>
      </c>
      <c r="B55" s="405" t="s">
        <v>61</v>
      </c>
      <c r="C55" s="408" t="s">
        <v>31</v>
      </c>
      <c r="D55" s="406"/>
      <c r="E55" s="424"/>
      <c r="F55" s="429"/>
      <c r="G55" s="430"/>
      <c r="H55" s="421">
        <f t="shared" si="0"/>
        <v>0</v>
      </c>
      <c r="I55" s="407">
        <f t="shared" si="1"/>
        <v>0</v>
      </c>
    </row>
    <row r="56" spans="1:9">
      <c r="A56" s="436">
        <v>52</v>
      </c>
      <c r="B56" s="405" t="s">
        <v>62</v>
      </c>
      <c r="C56" s="408" t="s">
        <v>31</v>
      </c>
      <c r="D56" s="406"/>
      <c r="E56" s="424"/>
      <c r="F56" s="429"/>
      <c r="G56" s="430"/>
      <c r="H56" s="421">
        <f t="shared" si="0"/>
        <v>0</v>
      </c>
      <c r="I56" s="407">
        <f t="shared" si="1"/>
        <v>0</v>
      </c>
    </row>
    <row r="57" spans="1:9">
      <c r="A57" s="436">
        <v>53</v>
      </c>
      <c r="B57" s="405" t="s">
        <v>63</v>
      </c>
      <c r="C57" s="408" t="s">
        <v>31</v>
      </c>
      <c r="D57" s="406"/>
      <c r="E57" s="424"/>
      <c r="F57" s="429"/>
      <c r="G57" s="430"/>
      <c r="H57" s="421">
        <f t="shared" si="0"/>
        <v>0</v>
      </c>
      <c r="I57" s="407">
        <f t="shared" si="1"/>
        <v>0</v>
      </c>
    </row>
    <row r="58" spans="1:9">
      <c r="A58" s="436">
        <v>54</v>
      </c>
      <c r="B58" s="405" t="s">
        <v>64</v>
      </c>
      <c r="C58" s="408" t="s">
        <v>31</v>
      </c>
      <c r="D58" s="406"/>
      <c r="E58" s="424"/>
      <c r="F58" s="429"/>
      <c r="G58" s="430"/>
      <c r="H58" s="421">
        <f t="shared" si="0"/>
        <v>0</v>
      </c>
      <c r="I58" s="407">
        <f t="shared" si="1"/>
        <v>0</v>
      </c>
    </row>
    <row r="59" spans="1:9">
      <c r="A59" s="436">
        <v>55</v>
      </c>
      <c r="B59" s="405" t="s">
        <v>65</v>
      </c>
      <c r="C59" s="408" t="s">
        <v>66</v>
      </c>
      <c r="D59" s="406"/>
      <c r="E59" s="424"/>
      <c r="F59" s="429"/>
      <c r="G59" s="430"/>
      <c r="H59" s="421">
        <f t="shared" si="0"/>
        <v>0</v>
      </c>
      <c r="I59" s="407">
        <f t="shared" si="1"/>
        <v>0</v>
      </c>
    </row>
    <row r="60" spans="1:9">
      <c r="A60" s="436">
        <v>56</v>
      </c>
      <c r="B60" s="405" t="s">
        <v>67</v>
      </c>
      <c r="C60" s="408" t="s">
        <v>31</v>
      </c>
      <c r="D60" s="406"/>
      <c r="E60" s="424"/>
      <c r="F60" s="429"/>
      <c r="G60" s="430"/>
      <c r="H60" s="421">
        <f t="shared" si="0"/>
        <v>0</v>
      </c>
      <c r="I60" s="407">
        <f t="shared" si="1"/>
        <v>0</v>
      </c>
    </row>
    <row r="61" spans="1:9">
      <c r="A61" s="436">
        <v>57</v>
      </c>
      <c r="B61" s="405" t="s">
        <v>68</v>
      </c>
      <c r="C61" s="408" t="s">
        <v>31</v>
      </c>
      <c r="D61" s="406"/>
      <c r="E61" s="424"/>
      <c r="F61" s="429"/>
      <c r="G61" s="430"/>
      <c r="H61" s="421">
        <f t="shared" si="0"/>
        <v>0</v>
      </c>
      <c r="I61" s="407">
        <f t="shared" si="1"/>
        <v>0</v>
      </c>
    </row>
    <row r="62" spans="1:9">
      <c r="A62" s="436">
        <v>58</v>
      </c>
      <c r="B62" s="405" t="s">
        <v>69</v>
      </c>
      <c r="C62" s="408" t="s">
        <v>26</v>
      </c>
      <c r="D62" s="406"/>
      <c r="E62" s="424"/>
      <c r="F62" s="429"/>
      <c r="G62" s="430"/>
      <c r="H62" s="421">
        <f t="shared" si="0"/>
        <v>0</v>
      </c>
      <c r="I62" s="407">
        <f t="shared" si="1"/>
        <v>0</v>
      </c>
    </row>
    <row r="63" spans="1:9">
      <c r="A63" s="436">
        <v>59</v>
      </c>
      <c r="B63" s="405" t="s">
        <v>70</v>
      </c>
      <c r="C63" s="408" t="s">
        <v>9</v>
      </c>
      <c r="D63" s="406"/>
      <c r="E63" s="424"/>
      <c r="F63" s="429"/>
      <c r="G63" s="430"/>
      <c r="H63" s="421">
        <f t="shared" si="0"/>
        <v>0</v>
      </c>
      <c r="I63" s="407">
        <f t="shared" si="1"/>
        <v>0</v>
      </c>
    </row>
    <row r="64" spans="1:9">
      <c r="A64" s="436">
        <v>60</v>
      </c>
      <c r="B64" s="405" t="s">
        <v>71</v>
      </c>
      <c r="C64" s="408" t="s">
        <v>9</v>
      </c>
      <c r="D64" s="406"/>
      <c r="E64" s="424"/>
      <c r="F64" s="429"/>
      <c r="G64" s="430"/>
      <c r="H64" s="421">
        <f t="shared" si="0"/>
        <v>0</v>
      </c>
      <c r="I64" s="407">
        <f t="shared" si="1"/>
        <v>0</v>
      </c>
    </row>
    <row r="65" spans="1:9">
      <c r="A65" s="436">
        <v>61</v>
      </c>
      <c r="B65" s="405" t="s">
        <v>72</v>
      </c>
      <c r="C65" s="408" t="s">
        <v>9</v>
      </c>
      <c r="D65" s="406"/>
      <c r="E65" s="424"/>
      <c r="F65" s="429"/>
      <c r="G65" s="430"/>
      <c r="H65" s="421">
        <f t="shared" si="0"/>
        <v>0</v>
      </c>
      <c r="I65" s="407">
        <f t="shared" si="1"/>
        <v>0</v>
      </c>
    </row>
    <row r="66" spans="1:9">
      <c r="A66" s="436">
        <v>62</v>
      </c>
      <c r="B66" s="405" t="s">
        <v>73</v>
      </c>
      <c r="C66" s="408" t="s">
        <v>9</v>
      </c>
      <c r="D66" s="406"/>
      <c r="E66" s="424"/>
      <c r="F66" s="429"/>
      <c r="G66" s="430"/>
      <c r="H66" s="421">
        <f t="shared" si="0"/>
        <v>0</v>
      </c>
      <c r="I66" s="407">
        <f t="shared" si="1"/>
        <v>0</v>
      </c>
    </row>
    <row r="67" spans="1:9">
      <c r="A67" s="436">
        <v>63</v>
      </c>
      <c r="B67" s="405" t="s">
        <v>74</v>
      </c>
      <c r="C67" s="408" t="s">
        <v>9</v>
      </c>
      <c r="D67" s="406"/>
      <c r="E67" s="424"/>
      <c r="F67" s="429"/>
      <c r="G67" s="430"/>
      <c r="H67" s="421">
        <f t="shared" si="0"/>
        <v>0</v>
      </c>
      <c r="I67" s="407">
        <f t="shared" si="1"/>
        <v>0</v>
      </c>
    </row>
    <row r="68" spans="1:9">
      <c r="A68" s="436">
        <v>64</v>
      </c>
      <c r="B68" s="405" t="s">
        <v>75</v>
      </c>
      <c r="C68" s="408" t="s">
        <v>31</v>
      </c>
      <c r="D68" s="406"/>
      <c r="E68" s="424"/>
      <c r="F68" s="429"/>
      <c r="G68" s="430"/>
      <c r="H68" s="421">
        <f t="shared" si="0"/>
        <v>0</v>
      </c>
      <c r="I68" s="407">
        <f t="shared" si="1"/>
        <v>0</v>
      </c>
    </row>
    <row r="69" spans="1:9">
      <c r="A69" s="436">
        <v>65</v>
      </c>
      <c r="B69" s="405" t="s">
        <v>76</v>
      </c>
      <c r="C69" s="408" t="s">
        <v>31</v>
      </c>
      <c r="D69" s="406"/>
      <c r="E69" s="424"/>
      <c r="F69" s="429"/>
      <c r="G69" s="430"/>
      <c r="H69" s="421">
        <f t="shared" si="0"/>
        <v>0</v>
      </c>
      <c r="I69" s="407">
        <f t="shared" si="1"/>
        <v>0</v>
      </c>
    </row>
    <row r="70" spans="1:9">
      <c r="A70" s="436">
        <v>66</v>
      </c>
      <c r="B70" s="405" t="s">
        <v>77</v>
      </c>
      <c r="C70" s="408" t="s">
        <v>9</v>
      </c>
      <c r="D70" s="406"/>
      <c r="E70" s="424"/>
      <c r="F70" s="429"/>
      <c r="G70" s="430"/>
      <c r="H70" s="421">
        <f t="shared" ref="H70:H133" si="2">D70+F70</f>
        <v>0</v>
      </c>
      <c r="I70" s="407">
        <f t="shared" ref="I70:I133" si="3">E70+G70</f>
        <v>0</v>
      </c>
    </row>
    <row r="71" spans="1:9">
      <c r="A71" s="436">
        <v>67</v>
      </c>
      <c r="B71" s="405" t="s">
        <v>78</v>
      </c>
      <c r="C71" s="408" t="s">
        <v>9</v>
      </c>
      <c r="D71" s="406"/>
      <c r="E71" s="424"/>
      <c r="F71" s="429"/>
      <c r="G71" s="430"/>
      <c r="H71" s="421">
        <f t="shared" si="2"/>
        <v>0</v>
      </c>
      <c r="I71" s="407">
        <f t="shared" si="3"/>
        <v>0</v>
      </c>
    </row>
    <row r="72" spans="1:9">
      <c r="A72" s="436">
        <v>68</v>
      </c>
      <c r="B72" s="405" t="s">
        <v>79</v>
      </c>
      <c r="C72" s="408" t="s">
        <v>9</v>
      </c>
      <c r="D72" s="406"/>
      <c r="E72" s="424"/>
      <c r="F72" s="429"/>
      <c r="G72" s="430"/>
      <c r="H72" s="421">
        <f t="shared" si="2"/>
        <v>0</v>
      </c>
      <c r="I72" s="407">
        <f t="shared" si="3"/>
        <v>0</v>
      </c>
    </row>
    <row r="73" spans="1:9">
      <c r="A73" s="436">
        <v>69</v>
      </c>
      <c r="B73" s="405" t="s">
        <v>80</v>
      </c>
      <c r="C73" s="408" t="s">
        <v>31</v>
      </c>
      <c r="D73" s="406"/>
      <c r="E73" s="424"/>
      <c r="F73" s="429"/>
      <c r="G73" s="430"/>
      <c r="H73" s="421">
        <f t="shared" si="2"/>
        <v>0</v>
      </c>
      <c r="I73" s="407">
        <f t="shared" si="3"/>
        <v>0</v>
      </c>
    </row>
    <row r="74" spans="1:9">
      <c r="A74" s="436">
        <v>70</v>
      </c>
      <c r="B74" s="405" t="s">
        <v>81</v>
      </c>
      <c r="C74" s="408" t="s">
        <v>9</v>
      </c>
      <c r="D74" s="406"/>
      <c r="E74" s="424"/>
      <c r="F74" s="429"/>
      <c r="G74" s="430"/>
      <c r="H74" s="421">
        <f t="shared" si="2"/>
        <v>0</v>
      </c>
      <c r="I74" s="407">
        <f t="shared" si="3"/>
        <v>0</v>
      </c>
    </row>
    <row r="75" spans="1:9">
      <c r="A75" s="436">
        <v>71</v>
      </c>
      <c r="B75" s="405" t="s">
        <v>82</v>
      </c>
      <c r="C75" s="408" t="s">
        <v>9</v>
      </c>
      <c r="D75" s="406"/>
      <c r="E75" s="424"/>
      <c r="F75" s="429"/>
      <c r="G75" s="430"/>
      <c r="H75" s="421">
        <f t="shared" si="2"/>
        <v>0</v>
      </c>
      <c r="I75" s="407">
        <f t="shared" si="3"/>
        <v>0</v>
      </c>
    </row>
    <row r="76" spans="1:9">
      <c r="A76" s="436">
        <v>72</v>
      </c>
      <c r="B76" s="405" t="s">
        <v>83</v>
      </c>
      <c r="C76" s="408" t="s">
        <v>9</v>
      </c>
      <c r="D76" s="406"/>
      <c r="E76" s="424"/>
      <c r="F76" s="429"/>
      <c r="G76" s="430"/>
      <c r="H76" s="421">
        <f t="shared" si="2"/>
        <v>0</v>
      </c>
      <c r="I76" s="407">
        <f t="shared" si="3"/>
        <v>0</v>
      </c>
    </row>
    <row r="77" spans="1:9">
      <c r="A77" s="436">
        <v>73</v>
      </c>
      <c r="B77" s="405" t="s">
        <v>288</v>
      </c>
      <c r="C77" s="408" t="s">
        <v>9</v>
      </c>
      <c r="D77" s="406"/>
      <c r="E77" s="424"/>
      <c r="F77" s="429"/>
      <c r="G77" s="430"/>
      <c r="H77" s="421">
        <f t="shared" si="2"/>
        <v>0</v>
      </c>
      <c r="I77" s="407">
        <f t="shared" si="3"/>
        <v>0</v>
      </c>
    </row>
    <row r="78" spans="1:9">
      <c r="A78" s="436">
        <v>74</v>
      </c>
      <c r="B78" s="405" t="s">
        <v>84</v>
      </c>
      <c r="C78" s="408" t="s">
        <v>9</v>
      </c>
      <c r="D78" s="406"/>
      <c r="E78" s="424"/>
      <c r="F78" s="429"/>
      <c r="G78" s="430"/>
      <c r="H78" s="421">
        <f t="shared" si="2"/>
        <v>0</v>
      </c>
      <c r="I78" s="407">
        <f t="shared" si="3"/>
        <v>0</v>
      </c>
    </row>
    <row r="79" spans="1:9">
      <c r="A79" s="436">
        <v>75</v>
      </c>
      <c r="B79" s="405" t="s">
        <v>85</v>
      </c>
      <c r="C79" s="408" t="s">
        <v>9</v>
      </c>
      <c r="D79" s="406"/>
      <c r="E79" s="424"/>
      <c r="F79" s="429"/>
      <c r="G79" s="430"/>
      <c r="H79" s="421">
        <f t="shared" si="2"/>
        <v>0</v>
      </c>
      <c r="I79" s="407">
        <f t="shared" si="3"/>
        <v>0</v>
      </c>
    </row>
    <row r="80" spans="1:9">
      <c r="A80" s="436">
        <v>76</v>
      </c>
      <c r="B80" s="405" t="s">
        <v>86</v>
      </c>
      <c r="C80" s="408" t="s">
        <v>9</v>
      </c>
      <c r="D80" s="406"/>
      <c r="E80" s="424"/>
      <c r="F80" s="429"/>
      <c r="G80" s="430"/>
      <c r="H80" s="421">
        <f t="shared" si="2"/>
        <v>0</v>
      </c>
      <c r="I80" s="407">
        <f t="shared" si="3"/>
        <v>0</v>
      </c>
    </row>
    <row r="81" spans="1:9">
      <c r="A81" s="436">
        <v>77</v>
      </c>
      <c r="B81" s="405" t="s">
        <v>87</v>
      </c>
      <c r="C81" s="408" t="s">
        <v>9</v>
      </c>
      <c r="D81" s="406"/>
      <c r="E81" s="424"/>
      <c r="F81" s="429"/>
      <c r="G81" s="430"/>
      <c r="H81" s="421">
        <f t="shared" si="2"/>
        <v>0</v>
      </c>
      <c r="I81" s="407">
        <f t="shared" si="3"/>
        <v>0</v>
      </c>
    </row>
    <row r="82" spans="1:9">
      <c r="A82" s="436">
        <v>78</v>
      </c>
      <c r="B82" s="405" t="s">
        <v>88</v>
      </c>
      <c r="C82" s="408" t="s">
        <v>9</v>
      </c>
      <c r="D82" s="406"/>
      <c r="E82" s="424"/>
      <c r="F82" s="429"/>
      <c r="G82" s="430"/>
      <c r="H82" s="421">
        <f t="shared" si="2"/>
        <v>0</v>
      </c>
      <c r="I82" s="407">
        <f t="shared" si="3"/>
        <v>0</v>
      </c>
    </row>
    <row r="83" spans="1:9">
      <c r="A83" s="436">
        <v>79</v>
      </c>
      <c r="B83" s="405" t="s">
        <v>89</v>
      </c>
      <c r="C83" s="408" t="s">
        <v>9</v>
      </c>
      <c r="D83" s="406"/>
      <c r="E83" s="424"/>
      <c r="F83" s="429"/>
      <c r="G83" s="430"/>
      <c r="H83" s="421">
        <f t="shared" si="2"/>
        <v>0</v>
      </c>
      <c r="I83" s="407">
        <f t="shared" si="3"/>
        <v>0</v>
      </c>
    </row>
    <row r="84" spans="1:9">
      <c r="A84" s="436">
        <v>80</v>
      </c>
      <c r="B84" s="405" t="s">
        <v>269</v>
      </c>
      <c r="C84" s="408" t="s">
        <v>9</v>
      </c>
      <c r="D84" s="406"/>
      <c r="E84" s="424"/>
      <c r="F84" s="429"/>
      <c r="G84" s="430"/>
      <c r="H84" s="421">
        <f t="shared" si="2"/>
        <v>0</v>
      </c>
      <c r="I84" s="407">
        <f t="shared" si="3"/>
        <v>0</v>
      </c>
    </row>
    <row r="85" spans="1:9">
      <c r="A85" s="436">
        <v>81</v>
      </c>
      <c r="B85" s="405" t="s">
        <v>235</v>
      </c>
      <c r="C85" s="408" t="s">
        <v>9</v>
      </c>
      <c r="D85" s="406"/>
      <c r="E85" s="424"/>
      <c r="F85" s="429"/>
      <c r="G85" s="430"/>
      <c r="H85" s="421">
        <f t="shared" si="2"/>
        <v>0</v>
      </c>
      <c r="I85" s="407">
        <f t="shared" si="3"/>
        <v>0</v>
      </c>
    </row>
    <row r="86" spans="1:9">
      <c r="A86" s="436">
        <v>82</v>
      </c>
      <c r="B86" s="405" t="s">
        <v>90</v>
      </c>
      <c r="C86" s="408" t="s">
        <v>9</v>
      </c>
      <c r="D86" s="406"/>
      <c r="E86" s="424"/>
      <c r="F86" s="429"/>
      <c r="G86" s="430"/>
      <c r="H86" s="421">
        <f t="shared" si="2"/>
        <v>0</v>
      </c>
      <c r="I86" s="407">
        <f t="shared" si="3"/>
        <v>0</v>
      </c>
    </row>
    <row r="87" spans="1:9">
      <c r="A87" s="436">
        <v>83</v>
      </c>
      <c r="B87" s="405" t="s">
        <v>91</v>
      </c>
      <c r="C87" s="408" t="s">
        <v>9</v>
      </c>
      <c r="D87" s="406"/>
      <c r="E87" s="424"/>
      <c r="F87" s="429"/>
      <c r="G87" s="430"/>
      <c r="H87" s="421">
        <f t="shared" si="2"/>
        <v>0</v>
      </c>
      <c r="I87" s="407">
        <f t="shared" si="3"/>
        <v>0</v>
      </c>
    </row>
    <row r="88" spans="1:9">
      <c r="A88" s="436">
        <v>84</v>
      </c>
      <c r="B88" s="405" t="s">
        <v>274</v>
      </c>
      <c r="C88" s="408" t="s">
        <v>9</v>
      </c>
      <c r="D88" s="406"/>
      <c r="E88" s="424"/>
      <c r="F88" s="429"/>
      <c r="G88" s="430"/>
      <c r="H88" s="421">
        <f t="shared" si="2"/>
        <v>0</v>
      </c>
      <c r="I88" s="407">
        <f t="shared" si="3"/>
        <v>0</v>
      </c>
    </row>
    <row r="89" spans="1:9">
      <c r="A89" s="436">
        <v>85</v>
      </c>
      <c r="B89" s="405" t="s">
        <v>92</v>
      </c>
      <c r="C89" s="408" t="s">
        <v>9</v>
      </c>
      <c r="D89" s="406"/>
      <c r="E89" s="424"/>
      <c r="F89" s="429"/>
      <c r="G89" s="430"/>
      <c r="H89" s="421">
        <f t="shared" si="2"/>
        <v>0</v>
      </c>
      <c r="I89" s="407">
        <f t="shared" si="3"/>
        <v>0</v>
      </c>
    </row>
    <row r="90" spans="1:9">
      <c r="A90" s="436">
        <v>86</v>
      </c>
      <c r="B90" s="405" t="s">
        <v>93</v>
      </c>
      <c r="C90" s="408" t="s">
        <v>9</v>
      </c>
      <c r="D90" s="406"/>
      <c r="E90" s="424"/>
      <c r="F90" s="429"/>
      <c r="G90" s="430"/>
      <c r="H90" s="421">
        <f t="shared" si="2"/>
        <v>0</v>
      </c>
      <c r="I90" s="407">
        <f t="shared" si="3"/>
        <v>0</v>
      </c>
    </row>
    <row r="91" spans="1:9">
      <c r="A91" s="436">
        <v>87</v>
      </c>
      <c r="B91" s="405" t="s">
        <v>94</v>
      </c>
      <c r="C91" s="408" t="s">
        <v>31</v>
      </c>
      <c r="D91" s="406"/>
      <c r="E91" s="424"/>
      <c r="F91" s="429"/>
      <c r="G91" s="430"/>
      <c r="H91" s="421">
        <f t="shared" si="2"/>
        <v>0</v>
      </c>
      <c r="I91" s="407">
        <f t="shared" si="3"/>
        <v>0</v>
      </c>
    </row>
    <row r="92" spans="1:9">
      <c r="A92" s="436">
        <v>88</v>
      </c>
      <c r="B92" s="405" t="s">
        <v>327</v>
      </c>
      <c r="C92" s="408" t="s">
        <v>31</v>
      </c>
      <c r="D92" s="406"/>
      <c r="E92" s="424"/>
      <c r="F92" s="429"/>
      <c r="G92" s="430"/>
      <c r="H92" s="421">
        <f t="shared" si="2"/>
        <v>0</v>
      </c>
      <c r="I92" s="407">
        <f t="shared" si="3"/>
        <v>0</v>
      </c>
    </row>
    <row r="93" spans="1:9">
      <c r="A93" s="436">
        <v>89</v>
      </c>
      <c r="B93" s="405" t="s">
        <v>95</v>
      </c>
      <c r="C93" s="408" t="s">
        <v>31</v>
      </c>
      <c r="D93" s="406"/>
      <c r="E93" s="424"/>
      <c r="F93" s="429"/>
      <c r="G93" s="430"/>
      <c r="H93" s="421">
        <f t="shared" si="2"/>
        <v>0</v>
      </c>
      <c r="I93" s="407">
        <f t="shared" si="3"/>
        <v>0</v>
      </c>
    </row>
    <row r="94" spans="1:9">
      <c r="A94" s="436">
        <v>90</v>
      </c>
      <c r="B94" s="405" t="s">
        <v>96</v>
      </c>
      <c r="C94" s="408" t="s">
        <v>9</v>
      </c>
      <c r="D94" s="406"/>
      <c r="E94" s="424"/>
      <c r="F94" s="429"/>
      <c r="G94" s="430"/>
      <c r="H94" s="421">
        <f t="shared" si="2"/>
        <v>0</v>
      </c>
      <c r="I94" s="407">
        <f t="shared" si="3"/>
        <v>0</v>
      </c>
    </row>
    <row r="95" spans="1:9">
      <c r="A95" s="436">
        <v>91</v>
      </c>
      <c r="B95" s="405" t="s">
        <v>97</v>
      </c>
      <c r="C95" s="408" t="s">
        <v>26</v>
      </c>
      <c r="D95" s="406"/>
      <c r="E95" s="424"/>
      <c r="F95" s="429"/>
      <c r="G95" s="430"/>
      <c r="H95" s="421">
        <f t="shared" si="2"/>
        <v>0</v>
      </c>
      <c r="I95" s="407">
        <f t="shared" si="3"/>
        <v>0</v>
      </c>
    </row>
    <row r="96" spans="1:9">
      <c r="A96" s="436">
        <v>92</v>
      </c>
      <c r="B96" s="405" t="s">
        <v>98</v>
      </c>
      <c r="C96" s="408" t="s">
        <v>31</v>
      </c>
      <c r="D96" s="406"/>
      <c r="E96" s="424"/>
      <c r="F96" s="429"/>
      <c r="G96" s="430"/>
      <c r="H96" s="421">
        <f t="shared" si="2"/>
        <v>0</v>
      </c>
      <c r="I96" s="407">
        <f t="shared" si="3"/>
        <v>0</v>
      </c>
    </row>
    <row r="97" spans="1:9">
      <c r="A97" s="436">
        <v>93</v>
      </c>
      <c r="B97" s="405" t="s">
        <v>99</v>
      </c>
      <c r="C97" s="408" t="s">
        <v>31</v>
      </c>
      <c r="D97" s="406"/>
      <c r="E97" s="424"/>
      <c r="F97" s="429"/>
      <c r="G97" s="430"/>
      <c r="H97" s="421">
        <f t="shared" si="2"/>
        <v>0</v>
      </c>
      <c r="I97" s="407">
        <f t="shared" si="3"/>
        <v>0</v>
      </c>
    </row>
    <row r="98" spans="1:9">
      <c r="A98" s="436">
        <v>94</v>
      </c>
      <c r="B98" s="405" t="s">
        <v>100</v>
      </c>
      <c r="C98" s="408" t="s">
        <v>31</v>
      </c>
      <c r="D98" s="406"/>
      <c r="E98" s="424"/>
      <c r="F98" s="429"/>
      <c r="G98" s="430"/>
      <c r="H98" s="421">
        <f t="shared" si="2"/>
        <v>0</v>
      </c>
      <c r="I98" s="407">
        <f t="shared" si="3"/>
        <v>0</v>
      </c>
    </row>
    <row r="99" spans="1:9">
      <c r="A99" s="436">
        <v>95</v>
      </c>
      <c r="B99" s="405" t="s">
        <v>101</v>
      </c>
      <c r="C99" s="408" t="s">
        <v>31</v>
      </c>
      <c r="D99" s="406"/>
      <c r="E99" s="424"/>
      <c r="F99" s="429"/>
      <c r="G99" s="430"/>
      <c r="H99" s="421">
        <f t="shared" si="2"/>
        <v>0</v>
      </c>
      <c r="I99" s="407">
        <f t="shared" si="3"/>
        <v>0</v>
      </c>
    </row>
    <row r="100" spans="1:9">
      <c r="A100" s="436">
        <v>96</v>
      </c>
      <c r="B100" s="405" t="s">
        <v>336</v>
      </c>
      <c r="C100" s="408" t="s">
        <v>31</v>
      </c>
      <c r="D100" s="406"/>
      <c r="E100" s="424"/>
      <c r="F100" s="429"/>
      <c r="G100" s="430"/>
      <c r="H100" s="421">
        <f t="shared" si="2"/>
        <v>0</v>
      </c>
      <c r="I100" s="407">
        <f t="shared" si="3"/>
        <v>0</v>
      </c>
    </row>
    <row r="101" spans="1:9">
      <c r="A101" s="436">
        <v>97</v>
      </c>
      <c r="B101" s="405" t="s">
        <v>102</v>
      </c>
      <c r="C101" s="408" t="s">
        <v>9</v>
      </c>
      <c r="D101" s="406"/>
      <c r="E101" s="424"/>
      <c r="F101" s="429"/>
      <c r="G101" s="430"/>
      <c r="H101" s="421">
        <f t="shared" si="2"/>
        <v>0</v>
      </c>
      <c r="I101" s="407">
        <f t="shared" si="3"/>
        <v>0</v>
      </c>
    </row>
    <row r="102" spans="1:9">
      <c r="A102" s="436">
        <v>98</v>
      </c>
      <c r="B102" s="405" t="s">
        <v>103</v>
      </c>
      <c r="C102" s="408" t="s">
        <v>31</v>
      </c>
      <c r="D102" s="406"/>
      <c r="E102" s="424"/>
      <c r="F102" s="429"/>
      <c r="G102" s="430"/>
      <c r="H102" s="421">
        <f t="shared" si="2"/>
        <v>0</v>
      </c>
      <c r="I102" s="407">
        <f t="shared" si="3"/>
        <v>0</v>
      </c>
    </row>
    <row r="103" spans="1:9">
      <c r="A103" s="436">
        <v>99</v>
      </c>
      <c r="B103" s="405" t="s">
        <v>299</v>
      </c>
      <c r="C103" s="436" t="s">
        <v>31</v>
      </c>
      <c r="D103" s="406"/>
      <c r="E103" s="423"/>
      <c r="F103" s="429"/>
      <c r="G103" s="430"/>
      <c r="H103" s="421">
        <f t="shared" si="2"/>
        <v>0</v>
      </c>
      <c r="I103" s="407">
        <f t="shared" si="3"/>
        <v>0</v>
      </c>
    </row>
    <row r="104" spans="1:9">
      <c r="A104" s="436">
        <v>100</v>
      </c>
      <c r="B104" s="405" t="s">
        <v>303</v>
      </c>
      <c r="C104" s="436" t="s">
        <v>31</v>
      </c>
      <c r="D104" s="406"/>
      <c r="E104" s="423"/>
      <c r="F104" s="429"/>
      <c r="G104" s="430"/>
      <c r="H104" s="421">
        <f t="shared" si="2"/>
        <v>0</v>
      </c>
      <c r="I104" s="407">
        <f t="shared" si="3"/>
        <v>0</v>
      </c>
    </row>
    <row r="105" spans="1:9">
      <c r="A105" s="436">
        <v>101</v>
      </c>
      <c r="B105" s="405" t="s">
        <v>301</v>
      </c>
      <c r="C105" s="436" t="s">
        <v>31</v>
      </c>
      <c r="D105" s="406"/>
      <c r="E105" s="423"/>
      <c r="F105" s="429"/>
      <c r="G105" s="430"/>
      <c r="H105" s="421">
        <f t="shared" si="2"/>
        <v>0</v>
      </c>
      <c r="I105" s="407">
        <f t="shared" si="3"/>
        <v>0</v>
      </c>
    </row>
    <row r="106" spans="1:9">
      <c r="A106" s="436">
        <v>102</v>
      </c>
      <c r="B106" s="405" t="s">
        <v>104</v>
      </c>
      <c r="C106" s="408" t="s">
        <v>31</v>
      </c>
      <c r="D106" s="406"/>
      <c r="E106" s="424"/>
      <c r="F106" s="429"/>
      <c r="G106" s="430"/>
      <c r="H106" s="421">
        <f t="shared" si="2"/>
        <v>0</v>
      </c>
      <c r="I106" s="407">
        <f t="shared" si="3"/>
        <v>0</v>
      </c>
    </row>
    <row r="107" spans="1:9">
      <c r="A107" s="436">
        <v>103</v>
      </c>
      <c r="B107" s="405" t="s">
        <v>105</v>
      </c>
      <c r="C107" s="408" t="s">
        <v>31</v>
      </c>
      <c r="D107" s="406"/>
      <c r="E107" s="424"/>
      <c r="F107" s="429"/>
      <c r="G107" s="430"/>
      <c r="H107" s="421">
        <f t="shared" si="2"/>
        <v>0</v>
      </c>
      <c r="I107" s="407">
        <f t="shared" si="3"/>
        <v>0</v>
      </c>
    </row>
    <row r="108" spans="1:9">
      <c r="A108" s="436">
        <v>104</v>
      </c>
      <c r="B108" s="405" t="s">
        <v>379</v>
      </c>
      <c r="C108" s="408" t="s">
        <v>376</v>
      </c>
      <c r="D108" s="406"/>
      <c r="E108" s="424"/>
      <c r="F108" s="429"/>
      <c r="G108" s="430"/>
      <c r="H108" s="421">
        <f t="shared" si="2"/>
        <v>0</v>
      </c>
      <c r="I108" s="407">
        <f t="shared" si="3"/>
        <v>0</v>
      </c>
    </row>
    <row r="109" spans="1:9">
      <c r="A109" s="436">
        <v>105</v>
      </c>
      <c r="B109" s="405" t="s">
        <v>108</v>
      </c>
      <c r="C109" s="408" t="s">
        <v>9</v>
      </c>
      <c r="D109" s="406"/>
      <c r="E109" s="424"/>
      <c r="F109" s="429"/>
      <c r="G109" s="430"/>
      <c r="H109" s="421">
        <f t="shared" si="2"/>
        <v>0</v>
      </c>
      <c r="I109" s="407">
        <f t="shared" si="3"/>
        <v>0</v>
      </c>
    </row>
    <row r="110" spans="1:9">
      <c r="A110" s="436">
        <v>106</v>
      </c>
      <c r="B110" s="405" t="s">
        <v>109</v>
      </c>
      <c r="C110" s="408" t="s">
        <v>31</v>
      </c>
      <c r="D110" s="406"/>
      <c r="E110" s="424"/>
      <c r="F110" s="429"/>
      <c r="G110" s="430"/>
      <c r="H110" s="421">
        <f t="shared" si="2"/>
        <v>0</v>
      </c>
      <c r="I110" s="407">
        <f t="shared" si="3"/>
        <v>0</v>
      </c>
    </row>
    <row r="111" spans="1:9">
      <c r="A111" s="436">
        <v>107</v>
      </c>
      <c r="B111" s="405" t="s">
        <v>110</v>
      </c>
      <c r="C111" s="408" t="s">
        <v>31</v>
      </c>
      <c r="D111" s="406"/>
      <c r="E111" s="424"/>
      <c r="F111" s="429"/>
      <c r="G111" s="430"/>
      <c r="H111" s="421">
        <f t="shared" si="2"/>
        <v>0</v>
      </c>
      <c r="I111" s="407">
        <f t="shared" si="3"/>
        <v>0</v>
      </c>
    </row>
    <row r="112" spans="1:9">
      <c r="A112" s="436">
        <v>108</v>
      </c>
      <c r="B112" s="405" t="s">
        <v>117</v>
      </c>
      <c r="C112" s="408" t="s">
        <v>9</v>
      </c>
      <c r="D112" s="406"/>
      <c r="E112" s="424"/>
      <c r="F112" s="429"/>
      <c r="G112" s="430"/>
      <c r="H112" s="421">
        <f t="shared" si="2"/>
        <v>0</v>
      </c>
      <c r="I112" s="407">
        <f t="shared" si="3"/>
        <v>0</v>
      </c>
    </row>
    <row r="113" spans="1:9">
      <c r="A113" s="436">
        <v>109</v>
      </c>
      <c r="B113" s="409" t="s">
        <v>411</v>
      </c>
      <c r="C113" s="410" t="s">
        <v>9</v>
      </c>
      <c r="D113" s="406"/>
      <c r="E113" s="424"/>
      <c r="F113" s="429"/>
      <c r="G113" s="430"/>
      <c r="H113" s="421">
        <f t="shared" si="2"/>
        <v>0</v>
      </c>
      <c r="I113" s="407">
        <f t="shared" si="3"/>
        <v>0</v>
      </c>
    </row>
    <row r="114" spans="1:9">
      <c r="A114" s="436">
        <v>110</v>
      </c>
      <c r="B114" s="405" t="s">
        <v>304</v>
      </c>
      <c r="C114" s="408" t="s">
        <v>9</v>
      </c>
      <c r="D114" s="406"/>
      <c r="E114" s="424"/>
      <c r="F114" s="429"/>
      <c r="G114" s="430"/>
      <c r="H114" s="421">
        <f t="shared" si="2"/>
        <v>0</v>
      </c>
      <c r="I114" s="407">
        <f t="shared" si="3"/>
        <v>0</v>
      </c>
    </row>
    <row r="115" spans="1:9">
      <c r="A115" s="436">
        <v>111</v>
      </c>
      <c r="B115" s="405" t="s">
        <v>112</v>
      </c>
      <c r="C115" s="408" t="s">
        <v>9</v>
      </c>
      <c r="D115" s="406"/>
      <c r="E115" s="424"/>
      <c r="F115" s="429"/>
      <c r="G115" s="430"/>
      <c r="H115" s="421">
        <f t="shared" si="2"/>
        <v>0</v>
      </c>
      <c r="I115" s="407">
        <f t="shared" si="3"/>
        <v>0</v>
      </c>
    </row>
    <row r="116" spans="1:9">
      <c r="A116" s="436">
        <v>112</v>
      </c>
      <c r="B116" s="405" t="s">
        <v>113</v>
      </c>
      <c r="C116" s="408" t="s">
        <v>9</v>
      </c>
      <c r="D116" s="406"/>
      <c r="E116" s="424"/>
      <c r="F116" s="429"/>
      <c r="G116" s="430"/>
      <c r="H116" s="421">
        <f t="shared" si="2"/>
        <v>0</v>
      </c>
      <c r="I116" s="407">
        <f t="shared" si="3"/>
        <v>0</v>
      </c>
    </row>
    <row r="117" spans="1:9">
      <c r="A117" s="436">
        <v>113</v>
      </c>
      <c r="B117" s="405" t="s">
        <v>114</v>
      </c>
      <c r="C117" s="408" t="s">
        <v>9</v>
      </c>
      <c r="D117" s="406"/>
      <c r="E117" s="424"/>
      <c r="F117" s="429"/>
      <c r="G117" s="430"/>
      <c r="H117" s="421">
        <f t="shared" si="2"/>
        <v>0</v>
      </c>
      <c r="I117" s="407">
        <f t="shared" si="3"/>
        <v>0</v>
      </c>
    </row>
    <row r="118" spans="1:9">
      <c r="A118" s="436">
        <v>114</v>
      </c>
      <c r="B118" s="405" t="s">
        <v>343</v>
      </c>
      <c r="C118" s="408" t="s">
        <v>31</v>
      </c>
      <c r="D118" s="406"/>
      <c r="E118" s="424"/>
      <c r="F118" s="429">
        <v>72</v>
      </c>
      <c r="G118" s="430">
        <v>620</v>
      </c>
      <c r="H118" s="421">
        <f t="shared" si="2"/>
        <v>72</v>
      </c>
      <c r="I118" s="407">
        <f t="shared" si="3"/>
        <v>620</v>
      </c>
    </row>
    <row r="119" spans="1:9">
      <c r="A119" s="436">
        <v>115</v>
      </c>
      <c r="B119" s="405" t="s">
        <v>115</v>
      </c>
      <c r="C119" s="408" t="s">
        <v>31</v>
      </c>
      <c r="D119" s="406"/>
      <c r="E119" s="424"/>
      <c r="F119" s="429"/>
      <c r="G119" s="430"/>
      <c r="H119" s="421">
        <f t="shared" si="2"/>
        <v>0</v>
      </c>
      <c r="I119" s="407">
        <f t="shared" si="3"/>
        <v>0</v>
      </c>
    </row>
    <row r="120" spans="1:9">
      <c r="A120" s="436">
        <v>116</v>
      </c>
      <c r="B120" s="405" t="s">
        <v>116</v>
      </c>
      <c r="C120" s="408" t="s">
        <v>31</v>
      </c>
      <c r="D120" s="406"/>
      <c r="E120" s="424"/>
      <c r="F120" s="429"/>
      <c r="G120" s="430"/>
      <c r="H120" s="421">
        <f t="shared" si="2"/>
        <v>0</v>
      </c>
      <c r="I120" s="407">
        <f t="shared" si="3"/>
        <v>0</v>
      </c>
    </row>
    <row r="121" spans="1:9">
      <c r="A121" s="436">
        <v>117</v>
      </c>
      <c r="B121" s="405" t="s">
        <v>270</v>
      </c>
      <c r="C121" s="408" t="s">
        <v>118</v>
      </c>
      <c r="D121" s="406"/>
      <c r="E121" s="424"/>
      <c r="F121" s="429"/>
      <c r="G121" s="430"/>
      <c r="H121" s="421">
        <f t="shared" si="2"/>
        <v>0</v>
      </c>
      <c r="I121" s="407">
        <f t="shared" si="3"/>
        <v>0</v>
      </c>
    </row>
    <row r="122" spans="1:9">
      <c r="A122" s="436">
        <v>118</v>
      </c>
      <c r="B122" s="405" t="s">
        <v>119</v>
      </c>
      <c r="C122" s="408" t="s">
        <v>9</v>
      </c>
      <c r="D122" s="406"/>
      <c r="E122" s="424"/>
      <c r="F122" s="429"/>
      <c r="G122" s="430"/>
      <c r="H122" s="421">
        <f t="shared" si="2"/>
        <v>0</v>
      </c>
      <c r="I122" s="407">
        <f t="shared" si="3"/>
        <v>0</v>
      </c>
    </row>
    <row r="123" spans="1:9">
      <c r="A123" s="436">
        <v>119</v>
      </c>
      <c r="B123" s="405" t="s">
        <v>120</v>
      </c>
      <c r="C123" s="408" t="s">
        <v>9</v>
      </c>
      <c r="D123" s="406"/>
      <c r="E123" s="424"/>
      <c r="F123" s="429"/>
      <c r="G123" s="430"/>
      <c r="H123" s="421">
        <f t="shared" si="2"/>
        <v>0</v>
      </c>
      <c r="I123" s="407">
        <f t="shared" si="3"/>
        <v>0</v>
      </c>
    </row>
    <row r="124" spans="1:9">
      <c r="A124" s="436">
        <v>120</v>
      </c>
      <c r="B124" s="405" t="s">
        <v>121</v>
      </c>
      <c r="C124" s="408" t="s">
        <v>9</v>
      </c>
      <c r="D124" s="406"/>
      <c r="E124" s="424"/>
      <c r="F124" s="429"/>
      <c r="G124" s="430"/>
      <c r="H124" s="421">
        <f t="shared" si="2"/>
        <v>0</v>
      </c>
      <c r="I124" s="407">
        <f t="shared" si="3"/>
        <v>0</v>
      </c>
    </row>
    <row r="125" spans="1:9">
      <c r="A125" s="436">
        <v>121</v>
      </c>
      <c r="B125" s="405" t="s">
        <v>450</v>
      </c>
      <c r="C125" s="408" t="s">
        <v>31</v>
      </c>
      <c r="D125" s="406"/>
      <c r="E125" s="424"/>
      <c r="F125" s="429"/>
      <c r="G125" s="430"/>
      <c r="H125" s="421">
        <f t="shared" si="2"/>
        <v>0</v>
      </c>
      <c r="I125" s="407">
        <f t="shared" si="3"/>
        <v>0</v>
      </c>
    </row>
    <row r="126" spans="1:9">
      <c r="A126" s="436">
        <v>122</v>
      </c>
      <c r="B126" s="405" t="s">
        <v>123</v>
      </c>
      <c r="C126" s="408" t="s">
        <v>31</v>
      </c>
      <c r="D126" s="406"/>
      <c r="E126" s="424"/>
      <c r="F126" s="429"/>
      <c r="G126" s="430"/>
      <c r="H126" s="421">
        <f t="shared" si="2"/>
        <v>0</v>
      </c>
      <c r="I126" s="407">
        <f t="shared" si="3"/>
        <v>0</v>
      </c>
    </row>
    <row r="127" spans="1:9">
      <c r="A127" s="436">
        <v>123</v>
      </c>
      <c r="B127" s="405" t="s">
        <v>273</v>
      </c>
      <c r="C127" s="408" t="s">
        <v>9</v>
      </c>
      <c r="D127" s="406"/>
      <c r="E127" s="424"/>
      <c r="F127" s="429"/>
      <c r="G127" s="430"/>
      <c r="H127" s="421">
        <f t="shared" si="2"/>
        <v>0</v>
      </c>
      <c r="I127" s="407">
        <f t="shared" si="3"/>
        <v>0</v>
      </c>
    </row>
    <row r="128" spans="1:9">
      <c r="A128" s="436">
        <v>124</v>
      </c>
      <c r="B128" s="405" t="s">
        <v>324</v>
      </c>
      <c r="C128" s="408" t="s">
        <v>9</v>
      </c>
      <c r="D128" s="406"/>
      <c r="E128" s="424"/>
      <c r="F128" s="429">
        <v>20.2</v>
      </c>
      <c r="G128" s="430">
        <v>2828</v>
      </c>
      <c r="H128" s="421">
        <f t="shared" si="2"/>
        <v>20.2</v>
      </c>
      <c r="I128" s="407">
        <f t="shared" si="3"/>
        <v>2828</v>
      </c>
    </row>
    <row r="129" spans="1:9">
      <c r="A129" s="436">
        <v>125</v>
      </c>
      <c r="B129" s="405" t="s">
        <v>271</v>
      </c>
      <c r="C129" s="408" t="s">
        <v>9</v>
      </c>
      <c r="D129" s="406"/>
      <c r="E129" s="424"/>
      <c r="F129" s="429"/>
      <c r="G129" s="430"/>
      <c r="H129" s="421">
        <f t="shared" si="2"/>
        <v>0</v>
      </c>
      <c r="I129" s="407">
        <f t="shared" si="3"/>
        <v>0</v>
      </c>
    </row>
    <row r="130" spans="1:9">
      <c r="A130" s="436">
        <v>126</v>
      </c>
      <c r="B130" s="405" t="s">
        <v>275</v>
      </c>
      <c r="C130" s="408" t="s">
        <v>9</v>
      </c>
      <c r="D130" s="406"/>
      <c r="E130" s="424"/>
      <c r="F130" s="429"/>
      <c r="G130" s="430"/>
      <c r="H130" s="421">
        <f t="shared" si="2"/>
        <v>0</v>
      </c>
      <c r="I130" s="407">
        <f t="shared" si="3"/>
        <v>0</v>
      </c>
    </row>
    <row r="131" spans="1:9">
      <c r="A131" s="436">
        <v>127</v>
      </c>
      <c r="B131" s="405" t="s">
        <v>272</v>
      </c>
      <c r="C131" s="408" t="s">
        <v>9</v>
      </c>
      <c r="D131" s="406"/>
      <c r="E131" s="424"/>
      <c r="F131" s="429"/>
      <c r="G131" s="430"/>
      <c r="H131" s="421">
        <f t="shared" si="2"/>
        <v>0</v>
      </c>
      <c r="I131" s="407">
        <f t="shared" si="3"/>
        <v>0</v>
      </c>
    </row>
    <row r="132" spans="1:9">
      <c r="A132" s="436">
        <v>128</v>
      </c>
      <c r="B132" s="405" t="s">
        <v>124</v>
      </c>
      <c r="C132" s="408" t="s">
        <v>9</v>
      </c>
      <c r="D132" s="406"/>
      <c r="E132" s="424"/>
      <c r="F132" s="429"/>
      <c r="G132" s="430"/>
      <c r="H132" s="421">
        <f t="shared" si="2"/>
        <v>0</v>
      </c>
      <c r="I132" s="407">
        <f t="shared" si="3"/>
        <v>0</v>
      </c>
    </row>
    <row r="133" spans="1:9">
      <c r="A133" s="436">
        <v>129</v>
      </c>
      <c r="B133" s="405" t="s">
        <v>383</v>
      </c>
      <c r="C133" s="408" t="s">
        <v>9</v>
      </c>
      <c r="D133" s="406"/>
      <c r="E133" s="424"/>
      <c r="F133" s="429"/>
      <c r="G133" s="430"/>
      <c r="H133" s="421">
        <f t="shared" si="2"/>
        <v>0</v>
      </c>
      <c r="I133" s="407">
        <f t="shared" si="3"/>
        <v>0</v>
      </c>
    </row>
    <row r="134" spans="1:9">
      <c r="A134" s="436">
        <v>130</v>
      </c>
      <c r="B134" s="405" t="s">
        <v>395</v>
      </c>
      <c r="C134" s="408" t="s">
        <v>9</v>
      </c>
      <c r="D134" s="406"/>
      <c r="E134" s="424"/>
      <c r="F134" s="429">
        <v>30</v>
      </c>
      <c r="G134" s="430">
        <v>3900</v>
      </c>
      <c r="H134" s="421">
        <f t="shared" ref="H134:H197" si="4">D134+F134</f>
        <v>30</v>
      </c>
      <c r="I134" s="407">
        <f t="shared" ref="I134:I197" si="5">E134+G134</f>
        <v>3900</v>
      </c>
    </row>
    <row r="135" spans="1:9">
      <c r="A135" s="436">
        <v>131</v>
      </c>
      <c r="B135" s="405" t="s">
        <v>294</v>
      </c>
      <c r="C135" s="436" t="s">
        <v>9</v>
      </c>
      <c r="D135" s="406"/>
      <c r="E135" s="423"/>
      <c r="F135" s="429"/>
      <c r="G135" s="430"/>
      <c r="H135" s="421">
        <f t="shared" si="4"/>
        <v>0</v>
      </c>
      <c r="I135" s="407">
        <f t="shared" si="5"/>
        <v>0</v>
      </c>
    </row>
    <row r="136" spans="1:9">
      <c r="A136" s="436">
        <v>132</v>
      </c>
      <c r="B136" s="405" t="s">
        <v>384</v>
      </c>
      <c r="C136" s="436" t="s">
        <v>31</v>
      </c>
      <c r="D136" s="406"/>
      <c r="E136" s="423"/>
      <c r="F136" s="429"/>
      <c r="G136" s="430"/>
      <c r="H136" s="421">
        <f t="shared" si="4"/>
        <v>0</v>
      </c>
      <c r="I136" s="407">
        <f t="shared" si="5"/>
        <v>0</v>
      </c>
    </row>
    <row r="137" spans="1:9">
      <c r="A137" s="436">
        <v>133</v>
      </c>
      <c r="B137" s="405" t="s">
        <v>414</v>
      </c>
      <c r="C137" s="436" t="s">
        <v>9</v>
      </c>
      <c r="D137" s="406"/>
      <c r="E137" s="423"/>
      <c r="F137" s="429"/>
      <c r="G137" s="430"/>
      <c r="H137" s="421">
        <f t="shared" si="4"/>
        <v>0</v>
      </c>
      <c r="I137" s="407">
        <f t="shared" si="5"/>
        <v>0</v>
      </c>
    </row>
    <row r="138" spans="1:9">
      <c r="A138" s="436">
        <v>134</v>
      </c>
      <c r="B138" s="405" t="s">
        <v>404</v>
      </c>
      <c r="C138" s="408" t="s">
        <v>9</v>
      </c>
      <c r="D138" s="406"/>
      <c r="E138" s="424"/>
      <c r="F138" s="429"/>
      <c r="G138" s="430"/>
      <c r="H138" s="421">
        <f t="shared" si="4"/>
        <v>0</v>
      </c>
      <c r="I138" s="407">
        <f t="shared" si="5"/>
        <v>0</v>
      </c>
    </row>
    <row r="139" spans="1:9">
      <c r="A139" s="436">
        <v>135</v>
      </c>
      <c r="B139" s="405" t="s">
        <v>298</v>
      </c>
      <c r="C139" s="408" t="s">
        <v>9</v>
      </c>
      <c r="D139" s="406"/>
      <c r="E139" s="424"/>
      <c r="F139" s="429"/>
      <c r="G139" s="430"/>
      <c r="H139" s="421">
        <f t="shared" si="4"/>
        <v>0</v>
      </c>
      <c r="I139" s="407">
        <f t="shared" si="5"/>
        <v>0</v>
      </c>
    </row>
    <row r="140" spans="1:9">
      <c r="A140" s="436">
        <v>136</v>
      </c>
      <c r="B140" s="405" t="s">
        <v>126</v>
      </c>
      <c r="C140" s="408" t="s">
        <v>31</v>
      </c>
      <c r="D140" s="406"/>
      <c r="E140" s="424"/>
      <c r="F140" s="429"/>
      <c r="G140" s="430"/>
      <c r="H140" s="421">
        <f t="shared" si="4"/>
        <v>0</v>
      </c>
      <c r="I140" s="407">
        <f t="shared" si="5"/>
        <v>0</v>
      </c>
    </row>
    <row r="141" spans="1:9">
      <c r="A141" s="436">
        <v>137</v>
      </c>
      <c r="B141" s="405" t="s">
        <v>374</v>
      </c>
      <c r="C141" s="408" t="s">
        <v>31</v>
      </c>
      <c r="D141" s="406"/>
      <c r="E141" s="424"/>
      <c r="F141" s="429"/>
      <c r="G141" s="430"/>
      <c r="H141" s="421">
        <f t="shared" si="4"/>
        <v>0</v>
      </c>
      <c r="I141" s="407">
        <f t="shared" si="5"/>
        <v>0</v>
      </c>
    </row>
    <row r="142" spans="1:9">
      <c r="A142" s="436">
        <v>138</v>
      </c>
      <c r="B142" s="405" t="s">
        <v>128</v>
      </c>
      <c r="C142" s="408" t="s">
        <v>31</v>
      </c>
      <c r="D142" s="406"/>
      <c r="E142" s="424"/>
      <c r="F142" s="429"/>
      <c r="G142" s="430"/>
      <c r="H142" s="421">
        <f t="shared" si="4"/>
        <v>0</v>
      </c>
      <c r="I142" s="407">
        <f t="shared" si="5"/>
        <v>0</v>
      </c>
    </row>
    <row r="143" spans="1:9">
      <c r="A143" s="436">
        <v>139</v>
      </c>
      <c r="B143" s="405" t="s">
        <v>410</v>
      </c>
      <c r="C143" s="408" t="s">
        <v>31</v>
      </c>
      <c r="D143" s="406"/>
      <c r="E143" s="424"/>
      <c r="F143" s="429"/>
      <c r="G143" s="430"/>
      <c r="H143" s="421">
        <f t="shared" si="4"/>
        <v>0</v>
      </c>
      <c r="I143" s="407">
        <f t="shared" si="5"/>
        <v>0</v>
      </c>
    </row>
    <row r="144" spans="1:9">
      <c r="A144" s="436">
        <v>140</v>
      </c>
      <c r="B144" s="405" t="s">
        <v>130</v>
      </c>
      <c r="C144" s="408" t="s">
        <v>31</v>
      </c>
      <c r="D144" s="406"/>
      <c r="E144" s="424"/>
      <c r="F144" s="429"/>
      <c r="G144" s="430"/>
      <c r="H144" s="421">
        <f t="shared" si="4"/>
        <v>0</v>
      </c>
      <c r="I144" s="407">
        <f t="shared" si="5"/>
        <v>0</v>
      </c>
    </row>
    <row r="145" spans="1:9">
      <c r="A145" s="436">
        <v>141</v>
      </c>
      <c r="B145" s="405" t="s">
        <v>276</v>
      </c>
      <c r="C145" s="408" t="s">
        <v>9</v>
      </c>
      <c r="D145" s="406"/>
      <c r="E145" s="424"/>
      <c r="F145" s="429">
        <v>25</v>
      </c>
      <c r="G145" s="430">
        <v>28750</v>
      </c>
      <c r="H145" s="421">
        <f t="shared" si="4"/>
        <v>25</v>
      </c>
      <c r="I145" s="407">
        <f t="shared" si="5"/>
        <v>28750</v>
      </c>
    </row>
    <row r="146" spans="1:9">
      <c r="A146" s="436">
        <v>142</v>
      </c>
      <c r="B146" s="405" t="s">
        <v>446</v>
      </c>
      <c r="C146" s="408" t="s">
        <v>9</v>
      </c>
      <c r="D146" s="406"/>
      <c r="E146" s="424"/>
      <c r="F146" s="429"/>
      <c r="G146" s="430"/>
      <c r="H146" s="421">
        <f t="shared" si="4"/>
        <v>0</v>
      </c>
      <c r="I146" s="407">
        <f t="shared" si="5"/>
        <v>0</v>
      </c>
    </row>
    <row r="147" spans="1:9">
      <c r="A147" s="436">
        <v>143</v>
      </c>
      <c r="B147" s="405" t="s">
        <v>132</v>
      </c>
      <c r="C147" s="408" t="s">
        <v>9</v>
      </c>
      <c r="D147" s="406"/>
      <c r="E147" s="424"/>
      <c r="F147" s="429"/>
      <c r="G147" s="430"/>
      <c r="H147" s="421">
        <f t="shared" si="4"/>
        <v>0</v>
      </c>
      <c r="I147" s="407">
        <f t="shared" si="5"/>
        <v>0</v>
      </c>
    </row>
    <row r="148" spans="1:9">
      <c r="A148" s="436">
        <v>144</v>
      </c>
      <c r="B148" s="405" t="s">
        <v>133</v>
      </c>
      <c r="C148" s="408" t="s">
        <v>9</v>
      </c>
      <c r="D148" s="406"/>
      <c r="E148" s="424"/>
      <c r="F148" s="429"/>
      <c r="G148" s="430"/>
      <c r="H148" s="421">
        <f t="shared" si="4"/>
        <v>0</v>
      </c>
      <c r="I148" s="407">
        <f t="shared" si="5"/>
        <v>0</v>
      </c>
    </row>
    <row r="149" spans="1:9">
      <c r="A149" s="436">
        <v>145</v>
      </c>
      <c r="B149" s="405" t="s">
        <v>134</v>
      </c>
      <c r="C149" s="408" t="s">
        <v>9</v>
      </c>
      <c r="D149" s="406"/>
      <c r="E149" s="424"/>
      <c r="F149" s="429"/>
      <c r="G149" s="430"/>
      <c r="H149" s="421">
        <f t="shared" si="4"/>
        <v>0</v>
      </c>
      <c r="I149" s="407">
        <f t="shared" si="5"/>
        <v>0</v>
      </c>
    </row>
    <row r="150" spans="1:9">
      <c r="A150" s="436">
        <v>146</v>
      </c>
      <c r="B150" s="405" t="s">
        <v>392</v>
      </c>
      <c r="C150" s="408" t="s">
        <v>9</v>
      </c>
      <c r="D150" s="406"/>
      <c r="E150" s="424"/>
      <c r="F150" s="429"/>
      <c r="G150" s="430"/>
      <c r="H150" s="421">
        <f t="shared" si="4"/>
        <v>0</v>
      </c>
      <c r="I150" s="407">
        <f t="shared" si="5"/>
        <v>0</v>
      </c>
    </row>
    <row r="151" spans="1:9">
      <c r="A151" s="436">
        <v>147</v>
      </c>
      <c r="B151" s="405" t="s">
        <v>444</v>
      </c>
      <c r="C151" s="408" t="s">
        <v>9</v>
      </c>
      <c r="D151" s="406"/>
      <c r="E151" s="424"/>
      <c r="F151" s="429"/>
      <c r="G151" s="430"/>
      <c r="H151" s="421">
        <f t="shared" si="4"/>
        <v>0</v>
      </c>
      <c r="I151" s="407">
        <f t="shared" si="5"/>
        <v>0</v>
      </c>
    </row>
    <row r="152" spans="1:9" ht="18.75" customHeight="1">
      <c r="A152" s="436">
        <v>148</v>
      </c>
      <c r="B152" s="411" t="s">
        <v>213</v>
      </c>
      <c r="C152" s="436" t="s">
        <v>31</v>
      </c>
      <c r="D152" s="406"/>
      <c r="E152" s="423"/>
      <c r="F152" s="429">
        <v>55</v>
      </c>
      <c r="G152" s="430">
        <v>15252</v>
      </c>
      <c r="H152" s="421">
        <f t="shared" si="4"/>
        <v>55</v>
      </c>
      <c r="I152" s="407">
        <f t="shared" si="5"/>
        <v>15252</v>
      </c>
    </row>
    <row r="153" spans="1:9">
      <c r="A153" s="436">
        <v>149</v>
      </c>
      <c r="B153" s="405" t="s">
        <v>445</v>
      </c>
      <c r="C153" s="408" t="s">
        <v>9</v>
      </c>
      <c r="D153" s="406"/>
      <c r="E153" s="424"/>
      <c r="F153" s="429"/>
      <c r="G153" s="430"/>
      <c r="H153" s="421">
        <f t="shared" si="4"/>
        <v>0</v>
      </c>
      <c r="I153" s="407">
        <f t="shared" si="5"/>
        <v>0</v>
      </c>
    </row>
    <row r="154" spans="1:9">
      <c r="A154" s="436">
        <v>150</v>
      </c>
      <c r="B154" s="405" t="s">
        <v>341</v>
      </c>
      <c r="C154" s="408" t="s">
        <v>9</v>
      </c>
      <c r="D154" s="406"/>
      <c r="E154" s="424"/>
      <c r="F154" s="429">
        <v>20</v>
      </c>
      <c r="G154" s="430">
        <v>5032</v>
      </c>
      <c r="H154" s="421">
        <f t="shared" si="4"/>
        <v>20</v>
      </c>
      <c r="I154" s="407">
        <f t="shared" si="5"/>
        <v>5032</v>
      </c>
    </row>
    <row r="155" spans="1:9">
      <c r="A155" s="436">
        <v>151</v>
      </c>
      <c r="B155" s="405" t="s">
        <v>138</v>
      </c>
      <c r="C155" s="408" t="s">
        <v>9</v>
      </c>
      <c r="D155" s="406"/>
      <c r="E155" s="424"/>
      <c r="F155" s="429">
        <v>30.4</v>
      </c>
      <c r="G155" s="430">
        <v>11875</v>
      </c>
      <c r="H155" s="421">
        <f t="shared" si="4"/>
        <v>30.4</v>
      </c>
      <c r="I155" s="407">
        <f t="shared" si="5"/>
        <v>11875</v>
      </c>
    </row>
    <row r="156" spans="1:9">
      <c r="A156" s="436">
        <v>152</v>
      </c>
      <c r="B156" s="405" t="s">
        <v>277</v>
      </c>
      <c r="C156" s="408" t="s">
        <v>9</v>
      </c>
      <c r="D156" s="406"/>
      <c r="E156" s="424"/>
      <c r="F156" s="429"/>
      <c r="G156" s="430"/>
      <c r="H156" s="421">
        <f t="shared" si="4"/>
        <v>0</v>
      </c>
      <c r="I156" s="407">
        <f t="shared" si="5"/>
        <v>0</v>
      </c>
    </row>
    <row r="157" spans="1:9">
      <c r="A157" s="436">
        <v>153</v>
      </c>
      <c r="B157" s="405" t="s">
        <v>139</v>
      </c>
      <c r="C157" s="408" t="s">
        <v>9</v>
      </c>
      <c r="D157" s="406"/>
      <c r="E157" s="424"/>
      <c r="F157" s="429"/>
      <c r="G157" s="430"/>
      <c r="H157" s="421">
        <f t="shared" si="4"/>
        <v>0</v>
      </c>
      <c r="I157" s="407">
        <f t="shared" si="5"/>
        <v>0</v>
      </c>
    </row>
    <row r="158" spans="1:9">
      <c r="A158" s="436">
        <v>154</v>
      </c>
      <c r="B158" s="405" t="s">
        <v>140</v>
      </c>
      <c r="C158" s="408" t="s">
        <v>9</v>
      </c>
      <c r="D158" s="406"/>
      <c r="E158" s="424"/>
      <c r="F158" s="429"/>
      <c r="G158" s="430"/>
      <c r="H158" s="421">
        <f t="shared" si="4"/>
        <v>0</v>
      </c>
      <c r="I158" s="407">
        <f t="shared" si="5"/>
        <v>0</v>
      </c>
    </row>
    <row r="159" spans="1:9">
      <c r="A159" s="436">
        <v>155</v>
      </c>
      <c r="B159" s="405" t="s">
        <v>141</v>
      </c>
      <c r="C159" s="408" t="s">
        <v>9</v>
      </c>
      <c r="D159" s="406"/>
      <c r="E159" s="424"/>
      <c r="F159" s="429"/>
      <c r="G159" s="430"/>
      <c r="H159" s="421">
        <f t="shared" si="4"/>
        <v>0</v>
      </c>
      <c r="I159" s="407">
        <f t="shared" si="5"/>
        <v>0</v>
      </c>
    </row>
    <row r="160" spans="1:9">
      <c r="A160" s="436">
        <v>156</v>
      </c>
      <c r="B160" s="405" t="s">
        <v>142</v>
      </c>
      <c r="C160" s="408" t="s">
        <v>9</v>
      </c>
      <c r="D160" s="406"/>
      <c r="E160" s="424"/>
      <c r="F160" s="429"/>
      <c r="G160" s="430"/>
      <c r="H160" s="421">
        <f t="shared" si="4"/>
        <v>0</v>
      </c>
      <c r="I160" s="407">
        <f t="shared" si="5"/>
        <v>0</v>
      </c>
    </row>
    <row r="161" spans="1:9">
      <c r="A161" s="436">
        <v>157</v>
      </c>
      <c r="B161" s="405" t="s">
        <v>143</v>
      </c>
      <c r="C161" s="408" t="s">
        <v>9</v>
      </c>
      <c r="D161" s="406"/>
      <c r="E161" s="424"/>
      <c r="F161" s="429"/>
      <c r="G161" s="430"/>
      <c r="H161" s="421">
        <f t="shared" si="4"/>
        <v>0</v>
      </c>
      <c r="I161" s="407">
        <f t="shared" si="5"/>
        <v>0</v>
      </c>
    </row>
    <row r="162" spans="1:9">
      <c r="A162" s="436">
        <v>158</v>
      </c>
      <c r="B162" s="405" t="s">
        <v>144</v>
      </c>
      <c r="C162" s="408" t="s">
        <v>9</v>
      </c>
      <c r="D162" s="406"/>
      <c r="E162" s="424"/>
      <c r="F162" s="429"/>
      <c r="G162" s="430"/>
      <c r="H162" s="421">
        <f t="shared" si="4"/>
        <v>0</v>
      </c>
      <c r="I162" s="407">
        <f t="shared" si="5"/>
        <v>0</v>
      </c>
    </row>
    <row r="163" spans="1:9">
      <c r="A163" s="436">
        <v>159</v>
      </c>
      <c r="B163" s="405" t="s">
        <v>145</v>
      </c>
      <c r="C163" s="408" t="s">
        <v>9</v>
      </c>
      <c r="D163" s="406"/>
      <c r="E163" s="424"/>
      <c r="F163" s="429"/>
      <c r="G163" s="430"/>
      <c r="H163" s="421">
        <f t="shared" si="4"/>
        <v>0</v>
      </c>
      <c r="I163" s="407">
        <f t="shared" si="5"/>
        <v>0</v>
      </c>
    </row>
    <row r="164" spans="1:9">
      <c r="A164" s="436">
        <v>160</v>
      </c>
      <c r="B164" s="405" t="s">
        <v>146</v>
      </c>
      <c r="C164" s="408" t="s">
        <v>9</v>
      </c>
      <c r="D164" s="406"/>
      <c r="E164" s="424"/>
      <c r="F164" s="429"/>
      <c r="G164" s="430"/>
      <c r="H164" s="421">
        <f t="shared" si="4"/>
        <v>0</v>
      </c>
      <c r="I164" s="407">
        <f t="shared" si="5"/>
        <v>0</v>
      </c>
    </row>
    <row r="165" spans="1:9">
      <c r="A165" s="436">
        <v>161</v>
      </c>
      <c r="B165" s="405" t="s">
        <v>443</v>
      </c>
      <c r="C165" s="408" t="s">
        <v>9</v>
      </c>
      <c r="D165" s="406"/>
      <c r="E165" s="424"/>
      <c r="F165" s="429"/>
      <c r="G165" s="430"/>
      <c r="H165" s="421">
        <f t="shared" si="4"/>
        <v>0</v>
      </c>
      <c r="I165" s="407">
        <f t="shared" si="5"/>
        <v>0</v>
      </c>
    </row>
    <row r="166" spans="1:9">
      <c r="A166" s="436">
        <v>162</v>
      </c>
      <c r="B166" s="405" t="s">
        <v>148</v>
      </c>
      <c r="C166" s="408" t="s">
        <v>9</v>
      </c>
      <c r="D166" s="406"/>
      <c r="E166" s="424"/>
      <c r="F166" s="429"/>
      <c r="G166" s="430"/>
      <c r="H166" s="421">
        <f t="shared" si="4"/>
        <v>0</v>
      </c>
      <c r="I166" s="407">
        <f t="shared" si="5"/>
        <v>0</v>
      </c>
    </row>
    <row r="167" spans="1:9">
      <c r="A167" s="436">
        <v>163</v>
      </c>
      <c r="B167" s="405" t="s">
        <v>149</v>
      </c>
      <c r="C167" s="408" t="s">
        <v>9</v>
      </c>
      <c r="D167" s="406"/>
      <c r="E167" s="424"/>
      <c r="F167" s="429"/>
      <c r="G167" s="430"/>
      <c r="H167" s="421">
        <f t="shared" si="4"/>
        <v>0</v>
      </c>
      <c r="I167" s="407">
        <f t="shared" si="5"/>
        <v>0</v>
      </c>
    </row>
    <row r="168" spans="1:9">
      <c r="A168" s="436">
        <v>164</v>
      </c>
      <c r="B168" s="405" t="s">
        <v>150</v>
      </c>
      <c r="C168" s="408" t="s">
        <v>9</v>
      </c>
      <c r="D168" s="406"/>
      <c r="E168" s="424"/>
      <c r="F168" s="429"/>
      <c r="G168" s="430"/>
      <c r="H168" s="421">
        <f t="shared" si="4"/>
        <v>0</v>
      </c>
      <c r="I168" s="407">
        <f t="shared" si="5"/>
        <v>0</v>
      </c>
    </row>
    <row r="169" spans="1:9">
      <c r="A169" s="436">
        <v>165</v>
      </c>
      <c r="B169" s="405" t="s">
        <v>151</v>
      </c>
      <c r="C169" s="408" t="s">
        <v>9</v>
      </c>
      <c r="D169" s="406"/>
      <c r="E169" s="424"/>
      <c r="F169" s="429">
        <v>8</v>
      </c>
      <c r="G169" s="430">
        <v>3040</v>
      </c>
      <c r="H169" s="421">
        <f t="shared" si="4"/>
        <v>8</v>
      </c>
      <c r="I169" s="407">
        <f t="shared" si="5"/>
        <v>3040</v>
      </c>
    </row>
    <row r="170" spans="1:9">
      <c r="A170" s="436">
        <v>166</v>
      </c>
      <c r="B170" s="405" t="s">
        <v>152</v>
      </c>
      <c r="C170" s="408" t="s">
        <v>9</v>
      </c>
      <c r="D170" s="406"/>
      <c r="E170" s="424"/>
      <c r="F170" s="429"/>
      <c r="G170" s="430"/>
      <c r="H170" s="421">
        <f t="shared" si="4"/>
        <v>0</v>
      </c>
      <c r="I170" s="407">
        <f t="shared" si="5"/>
        <v>0</v>
      </c>
    </row>
    <row r="171" spans="1:9">
      <c r="A171" s="436">
        <v>167</v>
      </c>
      <c r="B171" s="405" t="s">
        <v>4</v>
      </c>
      <c r="C171" s="408" t="s">
        <v>9</v>
      </c>
      <c r="D171" s="406"/>
      <c r="E171" s="424"/>
      <c r="F171" s="429"/>
      <c r="G171" s="430"/>
      <c r="H171" s="421">
        <f t="shared" si="4"/>
        <v>0</v>
      </c>
      <c r="I171" s="407">
        <f t="shared" si="5"/>
        <v>0</v>
      </c>
    </row>
    <row r="172" spans="1:9">
      <c r="A172" s="436">
        <v>168</v>
      </c>
      <c r="B172" s="405" t="s">
        <v>153</v>
      </c>
      <c r="C172" s="408" t="s">
        <v>9</v>
      </c>
      <c r="D172" s="406"/>
      <c r="E172" s="424"/>
      <c r="F172" s="429"/>
      <c r="G172" s="430"/>
      <c r="H172" s="421">
        <f t="shared" si="4"/>
        <v>0</v>
      </c>
      <c r="I172" s="407">
        <f t="shared" si="5"/>
        <v>0</v>
      </c>
    </row>
    <row r="173" spans="1:9">
      <c r="A173" s="436">
        <v>169</v>
      </c>
      <c r="B173" s="405" t="s">
        <v>226</v>
      </c>
      <c r="C173" s="408" t="s">
        <v>9</v>
      </c>
      <c r="D173" s="406"/>
      <c r="E173" s="424"/>
      <c r="F173" s="429"/>
      <c r="G173" s="430"/>
      <c r="H173" s="421">
        <f t="shared" si="4"/>
        <v>0</v>
      </c>
      <c r="I173" s="407">
        <f t="shared" si="5"/>
        <v>0</v>
      </c>
    </row>
    <row r="174" spans="1:9">
      <c r="A174" s="436">
        <v>170</v>
      </c>
      <c r="B174" s="405" t="s">
        <v>154</v>
      </c>
      <c r="C174" s="408" t="s">
        <v>9</v>
      </c>
      <c r="D174" s="406"/>
      <c r="E174" s="424"/>
      <c r="F174" s="429"/>
      <c r="G174" s="430"/>
      <c r="H174" s="421">
        <f t="shared" si="4"/>
        <v>0</v>
      </c>
      <c r="I174" s="407">
        <f t="shared" si="5"/>
        <v>0</v>
      </c>
    </row>
    <row r="175" spans="1:9">
      <c r="A175" s="436">
        <v>171</v>
      </c>
      <c r="B175" s="405" t="s">
        <v>349</v>
      </c>
      <c r="C175" s="408" t="s">
        <v>9</v>
      </c>
      <c r="D175" s="406"/>
      <c r="E175" s="424"/>
      <c r="F175" s="429"/>
      <c r="G175" s="430"/>
      <c r="H175" s="421">
        <f t="shared" si="4"/>
        <v>0</v>
      </c>
      <c r="I175" s="407">
        <f t="shared" si="5"/>
        <v>0</v>
      </c>
    </row>
    <row r="176" spans="1:9">
      <c r="A176" s="436">
        <v>172</v>
      </c>
      <c r="B176" s="405" t="s">
        <v>155</v>
      </c>
      <c r="C176" s="408" t="s">
        <v>9</v>
      </c>
      <c r="D176" s="406"/>
      <c r="E176" s="424"/>
      <c r="F176" s="429"/>
      <c r="G176" s="430"/>
      <c r="H176" s="421">
        <f t="shared" si="4"/>
        <v>0</v>
      </c>
      <c r="I176" s="407">
        <f t="shared" si="5"/>
        <v>0</v>
      </c>
    </row>
    <row r="177" spans="1:9">
      <c r="A177" s="436">
        <v>173</v>
      </c>
      <c r="B177" s="405" t="s">
        <v>309</v>
      </c>
      <c r="C177" s="408" t="s">
        <v>9</v>
      </c>
      <c r="D177" s="406"/>
      <c r="E177" s="424"/>
      <c r="F177" s="429"/>
      <c r="G177" s="430"/>
      <c r="H177" s="421">
        <f t="shared" si="4"/>
        <v>0</v>
      </c>
      <c r="I177" s="407">
        <f t="shared" si="5"/>
        <v>0</v>
      </c>
    </row>
    <row r="178" spans="1:9">
      <c r="A178" s="436">
        <v>174</v>
      </c>
      <c r="B178" s="405" t="s">
        <v>156</v>
      </c>
      <c r="C178" s="408" t="s">
        <v>9</v>
      </c>
      <c r="D178" s="406"/>
      <c r="E178" s="424"/>
      <c r="F178" s="429"/>
      <c r="G178" s="430"/>
      <c r="H178" s="421">
        <f t="shared" si="4"/>
        <v>0</v>
      </c>
      <c r="I178" s="407">
        <f t="shared" si="5"/>
        <v>0</v>
      </c>
    </row>
    <row r="179" spans="1:9">
      <c r="A179" s="436">
        <v>175</v>
      </c>
      <c r="B179" s="405" t="s">
        <v>6</v>
      </c>
      <c r="C179" s="408" t="s">
        <v>9</v>
      </c>
      <c r="D179" s="406"/>
      <c r="E179" s="424"/>
      <c r="F179" s="429">
        <v>10</v>
      </c>
      <c r="G179" s="430">
        <v>240</v>
      </c>
      <c r="H179" s="421">
        <f t="shared" si="4"/>
        <v>10</v>
      </c>
      <c r="I179" s="407">
        <f t="shared" si="5"/>
        <v>240</v>
      </c>
    </row>
    <row r="180" spans="1:9">
      <c r="A180" s="436">
        <v>176</v>
      </c>
      <c r="B180" s="405" t="s">
        <v>322</v>
      </c>
      <c r="C180" s="408" t="s">
        <v>9</v>
      </c>
      <c r="D180" s="406"/>
      <c r="E180" s="424"/>
      <c r="F180" s="429">
        <v>15</v>
      </c>
      <c r="G180" s="430">
        <v>930</v>
      </c>
      <c r="H180" s="421">
        <f t="shared" si="4"/>
        <v>15</v>
      </c>
      <c r="I180" s="407">
        <f t="shared" si="5"/>
        <v>930</v>
      </c>
    </row>
    <row r="181" spans="1:9">
      <c r="A181" s="436">
        <v>177</v>
      </c>
      <c r="B181" s="405" t="s">
        <v>157</v>
      </c>
      <c r="C181" s="408" t="s">
        <v>9</v>
      </c>
      <c r="D181" s="406"/>
      <c r="E181" s="424"/>
      <c r="F181" s="429">
        <v>2</v>
      </c>
      <c r="G181" s="430">
        <v>360</v>
      </c>
      <c r="H181" s="421">
        <f t="shared" si="4"/>
        <v>2</v>
      </c>
      <c r="I181" s="407">
        <f t="shared" si="5"/>
        <v>360</v>
      </c>
    </row>
    <row r="182" spans="1:9">
      <c r="A182" s="436">
        <v>178</v>
      </c>
      <c r="B182" s="405" t="s">
        <v>415</v>
      </c>
      <c r="C182" s="408" t="s">
        <v>9</v>
      </c>
      <c r="D182" s="406"/>
      <c r="E182" s="424"/>
      <c r="F182" s="429">
        <v>1</v>
      </c>
      <c r="G182" s="430">
        <v>160</v>
      </c>
      <c r="H182" s="421">
        <f t="shared" si="4"/>
        <v>1</v>
      </c>
      <c r="I182" s="407">
        <f t="shared" si="5"/>
        <v>160</v>
      </c>
    </row>
    <row r="183" spans="1:9">
      <c r="A183" s="436">
        <v>179</v>
      </c>
      <c r="B183" s="405" t="s">
        <v>331</v>
      </c>
      <c r="C183" s="408" t="s">
        <v>9</v>
      </c>
      <c r="D183" s="406"/>
      <c r="E183" s="424"/>
      <c r="F183" s="429">
        <v>3</v>
      </c>
      <c r="G183" s="430">
        <v>450</v>
      </c>
      <c r="H183" s="421">
        <f t="shared" si="4"/>
        <v>3</v>
      </c>
      <c r="I183" s="407">
        <f t="shared" si="5"/>
        <v>450</v>
      </c>
    </row>
    <row r="184" spans="1:9">
      <c r="A184" s="436">
        <v>180</v>
      </c>
      <c r="B184" s="405" t="s">
        <v>159</v>
      </c>
      <c r="C184" s="408" t="s">
        <v>31</v>
      </c>
      <c r="D184" s="406"/>
      <c r="E184" s="424"/>
      <c r="F184" s="429">
        <v>40</v>
      </c>
      <c r="G184" s="430">
        <v>200</v>
      </c>
      <c r="H184" s="421">
        <f t="shared" si="4"/>
        <v>40</v>
      </c>
      <c r="I184" s="407">
        <f t="shared" si="5"/>
        <v>200</v>
      </c>
    </row>
    <row r="185" spans="1:9">
      <c r="A185" s="436">
        <v>181</v>
      </c>
      <c r="B185" s="405" t="s">
        <v>160</v>
      </c>
      <c r="C185" s="408" t="s">
        <v>9</v>
      </c>
      <c r="D185" s="406"/>
      <c r="E185" s="424"/>
      <c r="F185" s="429">
        <v>10</v>
      </c>
      <c r="G185" s="430">
        <v>650</v>
      </c>
      <c r="H185" s="421">
        <f t="shared" si="4"/>
        <v>10</v>
      </c>
      <c r="I185" s="407">
        <f t="shared" si="5"/>
        <v>650</v>
      </c>
    </row>
    <row r="186" spans="1:9">
      <c r="A186" s="436">
        <v>182</v>
      </c>
      <c r="B186" s="405" t="s">
        <v>161</v>
      </c>
      <c r="C186" s="408" t="s">
        <v>9</v>
      </c>
      <c r="D186" s="406"/>
      <c r="E186" s="424"/>
      <c r="F186" s="429">
        <v>5</v>
      </c>
      <c r="G186" s="430">
        <v>300</v>
      </c>
      <c r="H186" s="421">
        <f t="shared" si="4"/>
        <v>5</v>
      </c>
      <c r="I186" s="407">
        <f t="shared" si="5"/>
        <v>300</v>
      </c>
    </row>
    <row r="187" spans="1:9">
      <c r="A187" s="436">
        <v>183</v>
      </c>
      <c r="B187" s="405" t="s">
        <v>162</v>
      </c>
      <c r="C187" s="408" t="s">
        <v>9</v>
      </c>
      <c r="D187" s="406"/>
      <c r="E187" s="424"/>
      <c r="F187" s="429"/>
      <c r="G187" s="430"/>
      <c r="H187" s="421">
        <f t="shared" si="4"/>
        <v>0</v>
      </c>
      <c r="I187" s="407">
        <f t="shared" si="5"/>
        <v>0</v>
      </c>
    </row>
    <row r="188" spans="1:9">
      <c r="A188" s="436">
        <v>184</v>
      </c>
      <c r="B188" s="405" t="s">
        <v>278</v>
      </c>
      <c r="C188" s="408" t="s">
        <v>9</v>
      </c>
      <c r="D188" s="406"/>
      <c r="E188" s="424"/>
      <c r="F188" s="429"/>
      <c r="G188" s="430"/>
      <c r="H188" s="421">
        <f t="shared" si="4"/>
        <v>0</v>
      </c>
      <c r="I188" s="407">
        <f t="shared" si="5"/>
        <v>0</v>
      </c>
    </row>
    <row r="189" spans="1:9">
      <c r="A189" s="436">
        <v>185</v>
      </c>
      <c r="B189" s="405" t="s">
        <v>163</v>
      </c>
      <c r="C189" s="408" t="s">
        <v>31</v>
      </c>
      <c r="D189" s="406"/>
      <c r="E189" s="424"/>
      <c r="F189" s="429"/>
      <c r="G189" s="430"/>
      <c r="H189" s="421">
        <f t="shared" si="4"/>
        <v>0</v>
      </c>
      <c r="I189" s="407">
        <f t="shared" si="5"/>
        <v>0</v>
      </c>
    </row>
    <row r="190" spans="1:9">
      <c r="A190" s="436">
        <v>186</v>
      </c>
      <c r="B190" s="405" t="s">
        <v>330</v>
      </c>
      <c r="C190" s="408" t="s">
        <v>31</v>
      </c>
      <c r="D190" s="406"/>
      <c r="E190" s="424"/>
      <c r="F190" s="429"/>
      <c r="G190" s="430"/>
      <c r="H190" s="421">
        <f t="shared" si="4"/>
        <v>0</v>
      </c>
      <c r="I190" s="407">
        <f t="shared" si="5"/>
        <v>0</v>
      </c>
    </row>
    <row r="191" spans="1:9">
      <c r="A191" s="436">
        <v>187</v>
      </c>
      <c r="B191" s="405" t="s">
        <v>164</v>
      </c>
      <c r="C191" s="408" t="s">
        <v>386</v>
      </c>
      <c r="D191" s="406"/>
      <c r="E191" s="424"/>
      <c r="F191" s="429"/>
      <c r="G191" s="430"/>
      <c r="H191" s="421">
        <f t="shared" si="4"/>
        <v>0</v>
      </c>
      <c r="I191" s="407">
        <f t="shared" si="5"/>
        <v>0</v>
      </c>
    </row>
    <row r="192" spans="1:9">
      <c r="A192" s="436">
        <v>188</v>
      </c>
      <c r="B192" s="405" t="s">
        <v>165</v>
      </c>
      <c r="C192" s="408" t="s">
        <v>9</v>
      </c>
      <c r="D192" s="406"/>
      <c r="E192" s="424"/>
      <c r="F192" s="429"/>
      <c r="G192" s="430"/>
      <c r="H192" s="421">
        <f t="shared" si="4"/>
        <v>0</v>
      </c>
      <c r="I192" s="407">
        <f t="shared" si="5"/>
        <v>0</v>
      </c>
    </row>
    <row r="193" spans="1:9">
      <c r="A193" s="436">
        <v>189</v>
      </c>
      <c r="B193" s="405" t="s">
        <v>166</v>
      </c>
      <c r="C193" s="408" t="s">
        <v>9</v>
      </c>
      <c r="D193" s="406"/>
      <c r="E193" s="424"/>
      <c r="F193" s="429"/>
      <c r="G193" s="430"/>
      <c r="H193" s="421">
        <f t="shared" si="4"/>
        <v>0</v>
      </c>
      <c r="I193" s="407">
        <f t="shared" si="5"/>
        <v>0</v>
      </c>
    </row>
    <row r="194" spans="1:9">
      <c r="A194" s="436">
        <v>190</v>
      </c>
      <c r="B194" s="405" t="s">
        <v>167</v>
      </c>
      <c r="C194" s="408" t="s">
        <v>9</v>
      </c>
      <c r="D194" s="406"/>
      <c r="E194" s="424"/>
      <c r="F194" s="429"/>
      <c r="G194" s="430"/>
      <c r="H194" s="421">
        <f t="shared" si="4"/>
        <v>0</v>
      </c>
      <c r="I194" s="407">
        <f t="shared" si="5"/>
        <v>0</v>
      </c>
    </row>
    <row r="195" spans="1:9">
      <c r="A195" s="436">
        <v>191</v>
      </c>
      <c r="B195" s="405" t="s">
        <v>168</v>
      </c>
      <c r="C195" s="408" t="s">
        <v>31</v>
      </c>
      <c r="D195" s="406"/>
      <c r="E195" s="424"/>
      <c r="F195" s="429"/>
      <c r="G195" s="430"/>
      <c r="H195" s="421">
        <f t="shared" si="4"/>
        <v>0</v>
      </c>
      <c r="I195" s="407">
        <f t="shared" si="5"/>
        <v>0</v>
      </c>
    </row>
    <row r="196" spans="1:9">
      <c r="A196" s="436">
        <v>192</v>
      </c>
      <c r="B196" s="405" t="s">
        <v>169</v>
      </c>
      <c r="C196" s="408" t="s">
        <v>9</v>
      </c>
      <c r="D196" s="406"/>
      <c r="E196" s="424"/>
      <c r="F196" s="429">
        <v>8.6999999999999993</v>
      </c>
      <c r="G196" s="430">
        <v>174</v>
      </c>
      <c r="H196" s="421">
        <f t="shared" si="4"/>
        <v>8.6999999999999993</v>
      </c>
      <c r="I196" s="407">
        <f t="shared" si="5"/>
        <v>174</v>
      </c>
    </row>
    <row r="197" spans="1:9">
      <c r="A197" s="436">
        <v>193</v>
      </c>
      <c r="B197" s="405" t="s">
        <v>332</v>
      </c>
      <c r="C197" s="408" t="s">
        <v>9</v>
      </c>
      <c r="D197" s="406"/>
      <c r="E197" s="424"/>
      <c r="F197" s="429">
        <v>15</v>
      </c>
      <c r="G197" s="430">
        <v>300</v>
      </c>
      <c r="H197" s="421">
        <f t="shared" si="4"/>
        <v>15</v>
      </c>
      <c r="I197" s="407">
        <f t="shared" si="5"/>
        <v>300</v>
      </c>
    </row>
    <row r="198" spans="1:9">
      <c r="A198" s="436">
        <v>194</v>
      </c>
      <c r="B198" s="405" t="s">
        <v>333</v>
      </c>
      <c r="C198" s="408" t="s">
        <v>9</v>
      </c>
      <c r="D198" s="406"/>
      <c r="E198" s="424"/>
      <c r="F198" s="429"/>
      <c r="G198" s="430"/>
      <c r="H198" s="421">
        <f t="shared" ref="H198:H254" si="6">D198+F198</f>
        <v>0</v>
      </c>
      <c r="I198" s="407">
        <f t="shared" ref="I198:I254" si="7">E198+G198</f>
        <v>0</v>
      </c>
    </row>
    <row r="199" spans="1:9">
      <c r="A199" s="436">
        <v>195</v>
      </c>
      <c r="B199" s="405" t="s">
        <v>279</v>
      </c>
      <c r="C199" s="408" t="s">
        <v>9</v>
      </c>
      <c r="D199" s="406"/>
      <c r="E199" s="424"/>
      <c r="F199" s="429">
        <v>4</v>
      </c>
      <c r="G199" s="430">
        <v>520</v>
      </c>
      <c r="H199" s="421">
        <f t="shared" si="6"/>
        <v>4</v>
      </c>
      <c r="I199" s="407">
        <f t="shared" si="7"/>
        <v>520</v>
      </c>
    </row>
    <row r="200" spans="1:9">
      <c r="A200" s="436">
        <v>196</v>
      </c>
      <c r="B200" s="405" t="s">
        <v>280</v>
      </c>
      <c r="C200" s="408" t="s">
        <v>9</v>
      </c>
      <c r="D200" s="406"/>
      <c r="E200" s="424"/>
      <c r="F200" s="429">
        <v>1</v>
      </c>
      <c r="G200" s="430">
        <v>130</v>
      </c>
      <c r="H200" s="421">
        <f t="shared" si="6"/>
        <v>1</v>
      </c>
      <c r="I200" s="407">
        <f t="shared" si="7"/>
        <v>130</v>
      </c>
    </row>
    <row r="201" spans="1:9">
      <c r="A201" s="436">
        <v>197</v>
      </c>
      <c r="B201" s="405" t="s">
        <v>281</v>
      </c>
      <c r="C201" s="408" t="s">
        <v>9</v>
      </c>
      <c r="D201" s="406"/>
      <c r="E201" s="424"/>
      <c r="F201" s="429"/>
      <c r="G201" s="430"/>
      <c r="H201" s="421">
        <f t="shared" si="6"/>
        <v>0</v>
      </c>
      <c r="I201" s="407">
        <f t="shared" si="7"/>
        <v>0</v>
      </c>
    </row>
    <row r="202" spans="1:9">
      <c r="A202" s="436">
        <v>198</v>
      </c>
      <c r="B202" s="405" t="s">
        <v>329</v>
      </c>
      <c r="C202" s="408" t="s">
        <v>9</v>
      </c>
      <c r="D202" s="406"/>
      <c r="E202" s="424"/>
      <c r="F202" s="429"/>
      <c r="G202" s="430"/>
      <c r="H202" s="421">
        <f t="shared" si="6"/>
        <v>0</v>
      </c>
      <c r="I202" s="407">
        <f t="shared" si="7"/>
        <v>0</v>
      </c>
    </row>
    <row r="203" spans="1:9">
      <c r="A203" s="436">
        <v>199</v>
      </c>
      <c r="B203" s="405" t="s">
        <v>328</v>
      </c>
      <c r="C203" s="408" t="s">
        <v>9</v>
      </c>
      <c r="D203" s="406"/>
      <c r="E203" s="424"/>
      <c r="F203" s="429"/>
      <c r="G203" s="430"/>
      <c r="H203" s="421">
        <f t="shared" si="6"/>
        <v>0</v>
      </c>
      <c r="I203" s="407">
        <f t="shared" si="7"/>
        <v>0</v>
      </c>
    </row>
    <row r="204" spans="1:9">
      <c r="A204" s="436">
        <v>200</v>
      </c>
      <c r="B204" s="405" t="s">
        <v>170</v>
      </c>
      <c r="C204" s="408" t="s">
        <v>9</v>
      </c>
      <c r="D204" s="406"/>
      <c r="E204" s="424"/>
      <c r="F204" s="429"/>
      <c r="G204" s="430"/>
      <c r="H204" s="421">
        <f t="shared" si="6"/>
        <v>0</v>
      </c>
      <c r="I204" s="407">
        <f t="shared" si="7"/>
        <v>0</v>
      </c>
    </row>
    <row r="205" spans="1:9">
      <c r="A205" s="436">
        <v>201</v>
      </c>
      <c r="B205" s="405" t="s">
        <v>171</v>
      </c>
      <c r="C205" s="408" t="s">
        <v>9</v>
      </c>
      <c r="D205" s="406"/>
      <c r="E205" s="424"/>
      <c r="F205" s="429"/>
      <c r="G205" s="430"/>
      <c r="H205" s="421">
        <f t="shared" si="6"/>
        <v>0</v>
      </c>
      <c r="I205" s="407">
        <f t="shared" si="7"/>
        <v>0</v>
      </c>
    </row>
    <row r="206" spans="1:9">
      <c r="A206" s="436">
        <v>202</v>
      </c>
      <c r="B206" s="405" t="s">
        <v>172</v>
      </c>
      <c r="C206" s="408" t="s">
        <v>9</v>
      </c>
      <c r="D206" s="406"/>
      <c r="E206" s="424"/>
      <c r="F206" s="429"/>
      <c r="G206" s="430"/>
      <c r="H206" s="421">
        <f t="shared" si="6"/>
        <v>0</v>
      </c>
      <c r="I206" s="407">
        <f t="shared" si="7"/>
        <v>0</v>
      </c>
    </row>
    <row r="207" spans="1:9">
      <c r="A207" s="436">
        <v>203</v>
      </c>
      <c r="B207" s="405" t="s">
        <v>173</v>
      </c>
      <c r="C207" s="408" t="s">
        <v>9</v>
      </c>
      <c r="D207" s="406"/>
      <c r="E207" s="424"/>
      <c r="F207" s="429"/>
      <c r="G207" s="430"/>
      <c r="H207" s="421">
        <f t="shared" si="6"/>
        <v>0</v>
      </c>
      <c r="I207" s="407">
        <f t="shared" si="7"/>
        <v>0</v>
      </c>
    </row>
    <row r="208" spans="1:9">
      <c r="A208" s="436">
        <v>204</v>
      </c>
      <c r="B208" s="405" t="s">
        <v>174</v>
      </c>
      <c r="C208" s="408" t="s">
        <v>9</v>
      </c>
      <c r="D208" s="406"/>
      <c r="E208" s="424"/>
      <c r="F208" s="429">
        <v>5</v>
      </c>
      <c r="G208" s="430">
        <v>250</v>
      </c>
      <c r="H208" s="421">
        <f t="shared" si="6"/>
        <v>5</v>
      </c>
      <c r="I208" s="407">
        <f t="shared" si="7"/>
        <v>250</v>
      </c>
    </row>
    <row r="209" spans="1:9">
      <c r="A209" s="436">
        <v>205</v>
      </c>
      <c r="B209" s="405" t="s">
        <v>175</v>
      </c>
      <c r="C209" s="408" t="s">
        <v>9</v>
      </c>
      <c r="D209" s="406"/>
      <c r="E209" s="424"/>
      <c r="F209" s="429"/>
      <c r="G209" s="430"/>
      <c r="H209" s="421">
        <f t="shared" si="6"/>
        <v>0</v>
      </c>
      <c r="I209" s="407">
        <f t="shared" si="7"/>
        <v>0</v>
      </c>
    </row>
    <row r="210" spans="1:9">
      <c r="A210" s="436">
        <v>206</v>
      </c>
      <c r="B210" s="405" t="s">
        <v>416</v>
      </c>
      <c r="C210" s="408" t="s">
        <v>9</v>
      </c>
      <c r="D210" s="406"/>
      <c r="E210" s="424"/>
      <c r="F210" s="429"/>
      <c r="G210" s="430"/>
      <c r="H210" s="421">
        <f t="shared" si="6"/>
        <v>0</v>
      </c>
      <c r="I210" s="407">
        <f t="shared" si="7"/>
        <v>0</v>
      </c>
    </row>
    <row r="211" spans="1:9">
      <c r="A211" s="436">
        <v>207</v>
      </c>
      <c r="B211" s="405" t="s">
        <v>177</v>
      </c>
      <c r="C211" s="408" t="s">
        <v>9</v>
      </c>
      <c r="D211" s="406"/>
      <c r="E211" s="424"/>
      <c r="F211" s="429"/>
      <c r="G211" s="430"/>
      <c r="H211" s="421">
        <f t="shared" si="6"/>
        <v>0</v>
      </c>
      <c r="I211" s="407">
        <f t="shared" si="7"/>
        <v>0</v>
      </c>
    </row>
    <row r="212" spans="1:9">
      <c r="A212" s="436">
        <v>208</v>
      </c>
      <c r="B212" s="405" t="s">
        <v>335</v>
      </c>
      <c r="C212" s="408" t="s">
        <v>9</v>
      </c>
      <c r="D212" s="406"/>
      <c r="E212" s="424"/>
      <c r="F212" s="429"/>
      <c r="G212" s="430"/>
      <c r="H212" s="421">
        <f t="shared" si="6"/>
        <v>0</v>
      </c>
      <c r="I212" s="407">
        <f t="shared" si="7"/>
        <v>0</v>
      </c>
    </row>
    <row r="213" spans="1:9">
      <c r="A213" s="436">
        <v>209</v>
      </c>
      <c r="B213" s="405" t="s">
        <v>290</v>
      </c>
      <c r="C213" s="408" t="s">
        <v>9</v>
      </c>
      <c r="D213" s="406"/>
      <c r="E213" s="424"/>
      <c r="F213" s="429"/>
      <c r="G213" s="430"/>
      <c r="H213" s="421">
        <f t="shared" si="6"/>
        <v>0</v>
      </c>
      <c r="I213" s="407">
        <f t="shared" si="7"/>
        <v>0</v>
      </c>
    </row>
    <row r="214" spans="1:9">
      <c r="A214" s="436">
        <v>210</v>
      </c>
      <c r="B214" s="405" t="s">
        <v>282</v>
      </c>
      <c r="C214" s="408" t="s">
        <v>9</v>
      </c>
      <c r="D214" s="406"/>
      <c r="E214" s="424"/>
      <c r="F214" s="429"/>
      <c r="G214" s="430"/>
      <c r="H214" s="421">
        <f t="shared" si="6"/>
        <v>0</v>
      </c>
      <c r="I214" s="407">
        <f t="shared" si="7"/>
        <v>0</v>
      </c>
    </row>
    <row r="215" spans="1:9">
      <c r="A215" s="436">
        <v>211</v>
      </c>
      <c r="B215" s="405" t="s">
        <v>178</v>
      </c>
      <c r="C215" s="408" t="s">
        <v>9</v>
      </c>
      <c r="D215" s="406"/>
      <c r="E215" s="424"/>
      <c r="F215" s="429"/>
      <c r="G215" s="430"/>
      <c r="H215" s="421">
        <f t="shared" si="6"/>
        <v>0</v>
      </c>
      <c r="I215" s="407">
        <f t="shared" si="7"/>
        <v>0</v>
      </c>
    </row>
    <row r="216" spans="1:9">
      <c r="A216" s="436">
        <v>212</v>
      </c>
      <c r="B216" s="405" t="s">
        <v>323</v>
      </c>
      <c r="C216" s="408" t="s">
        <v>9</v>
      </c>
      <c r="D216" s="406"/>
      <c r="E216" s="424"/>
      <c r="F216" s="429"/>
      <c r="G216" s="430"/>
      <c r="H216" s="421">
        <f t="shared" si="6"/>
        <v>0</v>
      </c>
      <c r="I216" s="407">
        <f t="shared" si="7"/>
        <v>0</v>
      </c>
    </row>
    <row r="217" spans="1:9">
      <c r="A217" s="436">
        <v>213</v>
      </c>
      <c r="B217" s="405" t="s">
        <v>366</v>
      </c>
      <c r="C217" s="408" t="s">
        <v>118</v>
      </c>
      <c r="D217" s="406"/>
      <c r="E217" s="424"/>
      <c r="F217" s="429"/>
      <c r="G217" s="430"/>
      <c r="H217" s="421">
        <f t="shared" si="6"/>
        <v>0</v>
      </c>
      <c r="I217" s="407">
        <f t="shared" si="7"/>
        <v>0</v>
      </c>
    </row>
    <row r="218" spans="1:9">
      <c r="A218" s="436">
        <v>214</v>
      </c>
      <c r="B218" s="405" t="s">
        <v>180</v>
      </c>
      <c r="C218" s="408" t="s">
        <v>9</v>
      </c>
      <c r="D218" s="406"/>
      <c r="E218" s="424"/>
      <c r="F218" s="429"/>
      <c r="G218" s="430"/>
      <c r="H218" s="421">
        <f t="shared" si="6"/>
        <v>0</v>
      </c>
      <c r="I218" s="407">
        <f t="shared" si="7"/>
        <v>0</v>
      </c>
    </row>
    <row r="219" spans="1:9">
      <c r="A219" s="436">
        <v>215</v>
      </c>
      <c r="B219" s="405" t="s">
        <v>181</v>
      </c>
      <c r="C219" s="408" t="s">
        <v>9</v>
      </c>
      <c r="D219" s="406"/>
      <c r="E219" s="424"/>
      <c r="F219" s="429"/>
      <c r="G219" s="430"/>
      <c r="H219" s="421">
        <f t="shared" si="6"/>
        <v>0</v>
      </c>
      <c r="I219" s="407">
        <f t="shared" si="7"/>
        <v>0</v>
      </c>
    </row>
    <row r="220" spans="1:9">
      <c r="A220" s="436">
        <v>216</v>
      </c>
      <c r="B220" s="405" t="s">
        <v>182</v>
      </c>
      <c r="C220" s="408" t="s">
        <v>9</v>
      </c>
      <c r="D220" s="406"/>
      <c r="E220" s="424"/>
      <c r="F220" s="429"/>
      <c r="G220" s="430"/>
      <c r="H220" s="421">
        <f t="shared" si="6"/>
        <v>0</v>
      </c>
      <c r="I220" s="407">
        <f t="shared" si="7"/>
        <v>0</v>
      </c>
    </row>
    <row r="221" spans="1:9">
      <c r="A221" s="436">
        <v>217</v>
      </c>
      <c r="B221" s="405" t="s">
        <v>183</v>
      </c>
      <c r="C221" s="408" t="s">
        <v>31</v>
      </c>
      <c r="D221" s="406"/>
      <c r="E221" s="424"/>
      <c r="F221" s="429"/>
      <c r="G221" s="430"/>
      <c r="H221" s="421">
        <f t="shared" si="6"/>
        <v>0</v>
      </c>
      <c r="I221" s="407">
        <f t="shared" si="7"/>
        <v>0</v>
      </c>
    </row>
    <row r="222" spans="1:9">
      <c r="A222" s="436">
        <v>218</v>
      </c>
      <c r="B222" s="405" t="s">
        <v>184</v>
      </c>
      <c r="C222" s="408" t="s">
        <v>9</v>
      </c>
      <c r="D222" s="406"/>
      <c r="E222" s="424"/>
      <c r="F222" s="429"/>
      <c r="G222" s="430"/>
      <c r="H222" s="421">
        <f t="shared" si="6"/>
        <v>0</v>
      </c>
      <c r="I222" s="407">
        <f t="shared" si="7"/>
        <v>0</v>
      </c>
    </row>
    <row r="223" spans="1:9">
      <c r="A223" s="436">
        <v>219</v>
      </c>
      <c r="B223" s="405" t="s">
        <v>283</v>
      </c>
      <c r="C223" s="408" t="s">
        <v>9</v>
      </c>
      <c r="D223" s="406"/>
      <c r="E223" s="424"/>
      <c r="F223" s="429"/>
      <c r="G223" s="430"/>
      <c r="H223" s="421">
        <f t="shared" si="6"/>
        <v>0</v>
      </c>
      <c r="I223" s="407">
        <f t="shared" si="7"/>
        <v>0</v>
      </c>
    </row>
    <row r="224" spans="1:9">
      <c r="A224" s="436">
        <v>220</v>
      </c>
      <c r="B224" s="405" t="s">
        <v>185</v>
      </c>
      <c r="C224" s="408" t="s">
        <v>26</v>
      </c>
      <c r="D224" s="406"/>
      <c r="E224" s="424"/>
      <c r="F224" s="429"/>
      <c r="G224" s="430"/>
      <c r="H224" s="421">
        <f t="shared" si="6"/>
        <v>0</v>
      </c>
      <c r="I224" s="407">
        <f t="shared" si="7"/>
        <v>0</v>
      </c>
    </row>
    <row r="225" spans="1:35">
      <c r="A225" s="436">
        <v>221</v>
      </c>
      <c r="B225" s="405" t="s">
        <v>186</v>
      </c>
      <c r="C225" s="408" t="s">
        <v>31</v>
      </c>
      <c r="D225" s="406"/>
      <c r="E225" s="424"/>
      <c r="F225" s="429"/>
      <c r="G225" s="430"/>
      <c r="H225" s="421">
        <f t="shared" si="6"/>
        <v>0</v>
      </c>
      <c r="I225" s="407">
        <f t="shared" si="7"/>
        <v>0</v>
      </c>
    </row>
    <row r="226" spans="1:35">
      <c r="A226" s="436">
        <v>222</v>
      </c>
      <c r="B226" s="405" t="s">
        <v>187</v>
      </c>
      <c r="C226" s="408" t="s">
        <v>31</v>
      </c>
      <c r="D226" s="406"/>
      <c r="E226" s="424"/>
      <c r="F226" s="429"/>
      <c r="G226" s="430"/>
      <c r="H226" s="421">
        <f t="shared" si="6"/>
        <v>0</v>
      </c>
      <c r="I226" s="407">
        <f t="shared" si="7"/>
        <v>0</v>
      </c>
    </row>
    <row r="227" spans="1:35">
      <c r="A227" s="436">
        <v>223</v>
      </c>
      <c r="B227" s="405" t="s">
        <v>188</v>
      </c>
      <c r="C227" s="408" t="s">
        <v>31</v>
      </c>
      <c r="D227" s="406"/>
      <c r="E227" s="424"/>
      <c r="F227" s="429"/>
      <c r="G227" s="430"/>
      <c r="H227" s="421">
        <f t="shared" si="6"/>
        <v>0</v>
      </c>
      <c r="I227" s="407">
        <f t="shared" si="7"/>
        <v>0</v>
      </c>
    </row>
    <row r="228" spans="1:35">
      <c r="A228" s="436">
        <v>224</v>
      </c>
      <c r="B228" s="405" t="s">
        <v>189</v>
      </c>
      <c r="C228" s="408" t="s">
        <v>31</v>
      </c>
      <c r="D228" s="406"/>
      <c r="E228" s="424"/>
      <c r="F228" s="429"/>
      <c r="G228" s="430"/>
      <c r="H228" s="421">
        <f t="shared" si="6"/>
        <v>0</v>
      </c>
      <c r="I228" s="407">
        <f t="shared" si="7"/>
        <v>0</v>
      </c>
    </row>
    <row r="229" spans="1:35">
      <c r="A229" s="436">
        <v>225</v>
      </c>
      <c r="B229" s="405" t="s">
        <v>190</v>
      </c>
      <c r="C229" s="408" t="s">
        <v>31</v>
      </c>
      <c r="D229" s="406"/>
      <c r="E229" s="424"/>
      <c r="F229" s="429"/>
      <c r="G229" s="430"/>
      <c r="H229" s="421">
        <f t="shared" si="6"/>
        <v>0</v>
      </c>
      <c r="I229" s="407">
        <f t="shared" si="7"/>
        <v>0</v>
      </c>
    </row>
    <row r="230" spans="1:35" s="412" customFormat="1">
      <c r="A230" s="436">
        <v>226</v>
      </c>
      <c r="B230" s="409" t="s">
        <v>193</v>
      </c>
      <c r="C230" s="410" t="s">
        <v>9</v>
      </c>
      <c r="D230" s="406"/>
      <c r="E230" s="424"/>
      <c r="F230" s="429"/>
      <c r="G230" s="430"/>
      <c r="H230" s="421">
        <f t="shared" si="6"/>
        <v>0</v>
      </c>
      <c r="I230" s="407">
        <f t="shared" si="7"/>
        <v>0</v>
      </c>
      <c r="J230" s="400"/>
      <c r="K230" s="400"/>
      <c r="L230" s="400"/>
      <c r="M230" s="400"/>
      <c r="N230" s="400"/>
      <c r="O230" s="400"/>
      <c r="P230" s="400"/>
      <c r="Q230" s="400"/>
      <c r="R230" s="400"/>
      <c r="S230" s="400"/>
      <c r="T230" s="400"/>
      <c r="U230" s="400"/>
      <c r="V230" s="400"/>
      <c r="W230" s="400"/>
      <c r="X230" s="400"/>
      <c r="Y230" s="400"/>
      <c r="Z230" s="400"/>
      <c r="AA230" s="400"/>
      <c r="AB230" s="400"/>
      <c r="AC230" s="400"/>
      <c r="AD230" s="400"/>
      <c r="AE230" s="400"/>
      <c r="AF230" s="400"/>
      <c r="AG230" s="400"/>
      <c r="AH230" s="400"/>
      <c r="AI230" s="400"/>
    </row>
    <row r="231" spans="1:35">
      <c r="A231" s="436">
        <v>227</v>
      </c>
      <c r="B231" s="405" t="s">
        <v>289</v>
      </c>
      <c r="C231" s="408" t="s">
        <v>9</v>
      </c>
      <c r="D231" s="406"/>
      <c r="E231" s="424"/>
      <c r="F231" s="429">
        <v>9.8000000000000007</v>
      </c>
      <c r="G231" s="430">
        <v>6664</v>
      </c>
      <c r="H231" s="421">
        <f t="shared" si="6"/>
        <v>9.8000000000000007</v>
      </c>
      <c r="I231" s="407">
        <f t="shared" si="7"/>
        <v>6664</v>
      </c>
    </row>
    <row r="232" spans="1:35">
      <c r="A232" s="436">
        <v>228</v>
      </c>
      <c r="B232" s="405" t="s">
        <v>302</v>
      </c>
      <c r="C232" s="408" t="s">
        <v>9</v>
      </c>
      <c r="D232" s="406"/>
      <c r="E232" s="424"/>
      <c r="F232" s="429"/>
      <c r="G232" s="430"/>
      <c r="H232" s="421">
        <f t="shared" si="6"/>
        <v>0</v>
      </c>
      <c r="I232" s="407">
        <f t="shared" si="7"/>
        <v>0</v>
      </c>
    </row>
    <row r="233" spans="1:35">
      <c r="A233" s="436">
        <v>229</v>
      </c>
      <c r="B233" s="405" t="s">
        <v>56</v>
      </c>
      <c r="C233" s="408" t="s">
        <v>31</v>
      </c>
      <c r="D233" s="406"/>
      <c r="E233" s="424"/>
      <c r="F233" s="429"/>
      <c r="G233" s="430"/>
      <c r="H233" s="421">
        <f t="shared" si="6"/>
        <v>0</v>
      </c>
      <c r="I233" s="407">
        <f t="shared" si="7"/>
        <v>0</v>
      </c>
    </row>
    <row r="234" spans="1:35">
      <c r="A234" s="436">
        <v>230</v>
      </c>
      <c r="B234" s="405" t="s">
        <v>194</v>
      </c>
      <c r="C234" s="408" t="s">
        <v>31</v>
      </c>
      <c r="D234" s="406"/>
      <c r="E234" s="424"/>
      <c r="F234" s="429"/>
      <c r="G234" s="430"/>
      <c r="H234" s="421">
        <f t="shared" si="6"/>
        <v>0</v>
      </c>
      <c r="I234" s="407">
        <f t="shared" si="7"/>
        <v>0</v>
      </c>
    </row>
    <row r="235" spans="1:35">
      <c r="A235" s="436">
        <v>231</v>
      </c>
      <c r="B235" s="405" t="s">
        <v>284</v>
      </c>
      <c r="C235" s="408" t="s">
        <v>9</v>
      </c>
      <c r="D235" s="406"/>
      <c r="E235" s="424"/>
      <c r="F235" s="429"/>
      <c r="G235" s="430"/>
      <c r="H235" s="421">
        <f t="shared" si="6"/>
        <v>0</v>
      </c>
      <c r="I235" s="407">
        <f t="shared" si="7"/>
        <v>0</v>
      </c>
    </row>
    <row r="236" spans="1:35">
      <c r="A236" s="436">
        <v>232</v>
      </c>
      <c r="B236" s="405" t="s">
        <v>291</v>
      </c>
      <c r="C236" s="408" t="s">
        <v>9</v>
      </c>
      <c r="D236" s="406"/>
      <c r="E236" s="424"/>
      <c r="F236" s="429"/>
      <c r="G236" s="430"/>
      <c r="H236" s="421">
        <f t="shared" si="6"/>
        <v>0</v>
      </c>
      <c r="I236" s="407">
        <f t="shared" si="7"/>
        <v>0</v>
      </c>
    </row>
    <row r="237" spans="1:35">
      <c r="A237" s="436">
        <v>233</v>
      </c>
      <c r="B237" s="405" t="s">
        <v>293</v>
      </c>
      <c r="C237" s="436" t="s">
        <v>9</v>
      </c>
      <c r="D237" s="406"/>
      <c r="E237" s="423"/>
      <c r="F237" s="429"/>
      <c r="G237" s="430"/>
      <c r="H237" s="421">
        <f t="shared" si="6"/>
        <v>0</v>
      </c>
      <c r="I237" s="407">
        <f t="shared" si="7"/>
        <v>0</v>
      </c>
    </row>
    <row r="238" spans="1:35">
      <c r="A238" s="436">
        <v>234</v>
      </c>
      <c r="B238" s="405" t="s">
        <v>292</v>
      </c>
      <c r="C238" s="408" t="s">
        <v>9</v>
      </c>
      <c r="D238" s="406"/>
      <c r="E238" s="424"/>
      <c r="F238" s="429"/>
      <c r="G238" s="430"/>
      <c r="H238" s="421">
        <f t="shared" si="6"/>
        <v>0</v>
      </c>
      <c r="I238" s="407">
        <f t="shared" si="7"/>
        <v>0</v>
      </c>
    </row>
    <row r="239" spans="1:35">
      <c r="A239" s="436">
        <v>235</v>
      </c>
      <c r="B239" s="405" t="s">
        <v>285</v>
      </c>
      <c r="C239" s="408" t="s">
        <v>9</v>
      </c>
      <c r="D239" s="406"/>
      <c r="E239" s="424"/>
      <c r="F239" s="429">
        <v>17</v>
      </c>
      <c r="G239" s="430">
        <v>6460</v>
      </c>
      <c r="H239" s="421">
        <f t="shared" si="6"/>
        <v>17</v>
      </c>
      <c r="I239" s="407">
        <f t="shared" si="7"/>
        <v>6460</v>
      </c>
    </row>
    <row r="240" spans="1:35">
      <c r="A240" s="436">
        <v>236</v>
      </c>
      <c r="B240" s="405" t="s">
        <v>447</v>
      </c>
      <c r="C240" s="408" t="s">
        <v>9</v>
      </c>
      <c r="D240" s="406"/>
      <c r="E240" s="424"/>
      <c r="F240" s="429"/>
      <c r="G240" s="430"/>
      <c r="H240" s="421">
        <f t="shared" si="6"/>
        <v>0</v>
      </c>
      <c r="I240" s="407">
        <f t="shared" si="7"/>
        <v>0</v>
      </c>
    </row>
    <row r="241" spans="1:37">
      <c r="A241" s="436">
        <v>237</v>
      </c>
      <c r="B241" s="405" t="s">
        <v>287</v>
      </c>
      <c r="C241" s="408" t="s">
        <v>9</v>
      </c>
      <c r="D241" s="406"/>
      <c r="E241" s="424"/>
      <c r="F241" s="429"/>
      <c r="G241" s="430"/>
      <c r="H241" s="421">
        <f t="shared" si="6"/>
        <v>0</v>
      </c>
      <c r="I241" s="407">
        <f t="shared" si="7"/>
        <v>0</v>
      </c>
    </row>
    <row r="242" spans="1:37">
      <c r="A242" s="436">
        <v>238</v>
      </c>
      <c r="B242" s="405" t="s">
        <v>195</v>
      </c>
      <c r="C242" s="408" t="s">
        <v>9</v>
      </c>
      <c r="D242" s="406"/>
      <c r="E242" s="424"/>
      <c r="F242" s="429"/>
      <c r="G242" s="430"/>
      <c r="H242" s="421">
        <f t="shared" si="6"/>
        <v>0</v>
      </c>
      <c r="I242" s="407">
        <f t="shared" si="7"/>
        <v>0</v>
      </c>
    </row>
    <row r="243" spans="1:37">
      <c r="A243" s="436">
        <v>239</v>
      </c>
      <c r="B243" s="405" t="s">
        <v>413</v>
      </c>
      <c r="C243" s="408" t="s">
        <v>9</v>
      </c>
      <c r="D243" s="406"/>
      <c r="E243" s="424"/>
      <c r="F243" s="429"/>
      <c r="G243" s="430"/>
      <c r="H243" s="421">
        <f t="shared" si="6"/>
        <v>0</v>
      </c>
      <c r="I243" s="407">
        <f t="shared" si="7"/>
        <v>0</v>
      </c>
    </row>
    <row r="244" spans="1:37">
      <c r="A244" s="436">
        <v>240</v>
      </c>
      <c r="B244" s="405" t="s">
        <v>397</v>
      </c>
      <c r="C244" s="408" t="s">
        <v>31</v>
      </c>
      <c r="D244" s="406"/>
      <c r="E244" s="424"/>
      <c r="F244" s="429"/>
      <c r="G244" s="430"/>
      <c r="H244" s="421">
        <f t="shared" si="6"/>
        <v>0</v>
      </c>
      <c r="I244" s="407">
        <f t="shared" si="7"/>
        <v>0</v>
      </c>
    </row>
    <row r="245" spans="1:37">
      <c r="A245" s="436">
        <v>241</v>
      </c>
      <c r="B245" s="405" t="s">
        <v>198</v>
      </c>
      <c r="C245" s="408" t="s">
        <v>31</v>
      </c>
      <c r="D245" s="406"/>
      <c r="E245" s="424"/>
      <c r="F245" s="429">
        <v>161</v>
      </c>
      <c r="G245" s="430">
        <v>1499</v>
      </c>
      <c r="H245" s="421">
        <f t="shared" si="6"/>
        <v>161</v>
      </c>
      <c r="I245" s="407">
        <f t="shared" si="7"/>
        <v>1499</v>
      </c>
    </row>
    <row r="246" spans="1:37">
      <c r="A246" s="436">
        <v>242</v>
      </c>
      <c r="B246" s="405" t="s">
        <v>412</v>
      </c>
      <c r="C246" s="408" t="s">
        <v>9</v>
      </c>
      <c r="D246" s="406"/>
      <c r="E246" s="424"/>
      <c r="F246" s="429"/>
      <c r="G246" s="430"/>
      <c r="H246" s="421">
        <f t="shared" si="6"/>
        <v>0</v>
      </c>
      <c r="I246" s="407">
        <f t="shared" si="7"/>
        <v>0</v>
      </c>
    </row>
    <row r="247" spans="1:37">
      <c r="A247" s="436">
        <v>243</v>
      </c>
      <c r="B247" s="405" t="s">
        <v>201</v>
      </c>
      <c r="C247" s="408" t="s">
        <v>9</v>
      </c>
      <c r="D247" s="406"/>
      <c r="E247" s="424"/>
      <c r="F247" s="429"/>
      <c r="G247" s="430"/>
      <c r="H247" s="421">
        <f t="shared" si="6"/>
        <v>0</v>
      </c>
      <c r="I247" s="407">
        <f t="shared" si="7"/>
        <v>0</v>
      </c>
    </row>
    <row r="248" spans="1:37">
      <c r="A248" s="436">
        <v>244</v>
      </c>
      <c r="B248" s="405" t="s">
        <v>191</v>
      </c>
      <c r="C248" s="408" t="s">
        <v>192</v>
      </c>
      <c r="D248" s="406"/>
      <c r="E248" s="424"/>
      <c r="F248" s="429">
        <v>200</v>
      </c>
      <c r="G248" s="430">
        <v>4000</v>
      </c>
      <c r="H248" s="421">
        <f t="shared" si="6"/>
        <v>200</v>
      </c>
      <c r="I248" s="407">
        <f t="shared" si="7"/>
        <v>4000</v>
      </c>
    </row>
    <row r="249" spans="1:37" s="436" customFormat="1" ht="52.5" customHeight="1">
      <c r="A249" s="413">
        <v>245</v>
      </c>
      <c r="B249" s="414" t="s">
        <v>428</v>
      </c>
      <c r="C249" s="413" t="s">
        <v>10</v>
      </c>
      <c r="D249" s="415">
        <v>300</v>
      </c>
      <c r="E249" s="425">
        <v>300</v>
      </c>
      <c r="F249" s="431"/>
      <c r="G249" s="432"/>
      <c r="H249" s="421">
        <f t="shared" si="6"/>
        <v>300</v>
      </c>
      <c r="I249" s="407">
        <f t="shared" si="7"/>
        <v>300</v>
      </c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400"/>
      <c r="AB249" s="400"/>
      <c r="AC249" s="400"/>
      <c r="AD249" s="400"/>
      <c r="AE249" s="400"/>
      <c r="AF249" s="400"/>
      <c r="AG249" s="400"/>
      <c r="AH249" s="400"/>
      <c r="AI249" s="400"/>
    </row>
    <row r="250" spans="1:37" ht="18">
      <c r="A250" s="436">
        <v>246</v>
      </c>
      <c r="B250" s="416" t="s">
        <v>202</v>
      </c>
      <c r="C250" s="408" t="s">
        <v>10</v>
      </c>
      <c r="D250" s="406"/>
      <c r="E250" s="424"/>
      <c r="F250" s="429">
        <v>120</v>
      </c>
      <c r="G250" s="430">
        <v>120</v>
      </c>
      <c r="H250" s="421">
        <f t="shared" si="6"/>
        <v>120</v>
      </c>
      <c r="I250" s="407">
        <f t="shared" si="7"/>
        <v>120</v>
      </c>
    </row>
    <row r="251" spans="1:37">
      <c r="A251" s="436">
        <v>247</v>
      </c>
      <c r="B251" s="405" t="s">
        <v>334</v>
      </c>
      <c r="C251" s="408" t="s">
        <v>10</v>
      </c>
      <c r="D251" s="406"/>
      <c r="E251" s="424"/>
      <c r="F251" s="429">
        <v>3000</v>
      </c>
      <c r="G251" s="430">
        <v>3000</v>
      </c>
      <c r="H251" s="421">
        <f t="shared" si="6"/>
        <v>3000</v>
      </c>
      <c r="I251" s="407">
        <f t="shared" si="7"/>
        <v>3000</v>
      </c>
      <c r="AJ251" s="417"/>
      <c r="AK251" s="408"/>
    </row>
    <row r="252" spans="1:37">
      <c r="A252" s="436">
        <v>248</v>
      </c>
      <c r="B252" s="405" t="s">
        <v>8</v>
      </c>
      <c r="C252" s="408" t="s">
        <v>10</v>
      </c>
      <c r="D252" s="406"/>
      <c r="E252" s="424"/>
      <c r="F252" s="429">
        <v>700</v>
      </c>
      <c r="G252" s="430">
        <v>700</v>
      </c>
      <c r="H252" s="421">
        <f t="shared" si="6"/>
        <v>700</v>
      </c>
      <c r="I252" s="407">
        <f t="shared" si="7"/>
        <v>700</v>
      </c>
      <c r="AJ252" s="417"/>
      <c r="AK252" s="408"/>
    </row>
    <row r="253" spans="1:37">
      <c r="A253" s="436">
        <v>249</v>
      </c>
      <c r="B253" s="405" t="s">
        <v>7</v>
      </c>
      <c r="C253" s="408" t="s">
        <v>10</v>
      </c>
      <c r="D253" s="406"/>
      <c r="E253" s="424"/>
      <c r="F253" s="429"/>
      <c r="G253" s="430"/>
      <c r="H253" s="421">
        <f t="shared" si="6"/>
        <v>0</v>
      </c>
      <c r="I253" s="407">
        <f t="shared" si="7"/>
        <v>0</v>
      </c>
      <c r="AJ253" s="417"/>
      <c r="AK253" s="408"/>
    </row>
    <row r="254" spans="1:37">
      <c r="A254" s="436">
        <v>250</v>
      </c>
      <c r="B254" s="405" t="s">
        <v>203</v>
      </c>
      <c r="C254" s="408" t="s">
        <v>10</v>
      </c>
      <c r="D254" s="406"/>
      <c r="E254" s="424"/>
      <c r="F254" s="429">
        <v>700</v>
      </c>
      <c r="G254" s="430">
        <v>700</v>
      </c>
      <c r="H254" s="421">
        <f t="shared" si="6"/>
        <v>700</v>
      </c>
      <c r="I254" s="407">
        <f t="shared" si="7"/>
        <v>700</v>
      </c>
      <c r="AJ254" s="417"/>
      <c r="AK254" s="408"/>
    </row>
    <row r="255" spans="1:37" ht="14.25" customHeight="1">
      <c r="A255" s="418"/>
      <c r="B255" s="418"/>
      <c r="C255" s="419"/>
      <c r="D255" s="419"/>
      <c r="E255" s="419"/>
      <c r="F255" s="418"/>
      <c r="G255" s="418"/>
      <c r="H255" s="418"/>
      <c r="I255" s="418"/>
      <c r="AJ255" s="417"/>
      <c r="AK255" s="408"/>
    </row>
    <row r="256" spans="1:37">
      <c r="AJ256" s="417"/>
      <c r="AK256" s="408"/>
    </row>
    <row r="257" spans="36:37">
      <c r="AJ257" s="417"/>
      <c r="AK257" s="408"/>
    </row>
    <row r="258" spans="36:37">
      <c r="AJ258" s="417"/>
      <c r="AK258" s="408"/>
    </row>
    <row r="259" spans="36:37">
      <c r="AJ259" s="417"/>
      <c r="AK259" s="408"/>
    </row>
    <row r="260" spans="36:37">
      <c r="AJ260" s="417"/>
      <c r="AK260" s="408"/>
    </row>
    <row r="261" spans="36:37">
      <c r="AJ261" s="417"/>
      <c r="AK261" s="408"/>
    </row>
    <row r="262" spans="36:37">
      <c r="AJ262" s="417"/>
      <c r="AK262" s="408"/>
    </row>
    <row r="263" spans="36:37">
      <c r="AJ263" s="417"/>
      <c r="AK263" s="408"/>
    </row>
    <row r="264" spans="36:37">
      <c r="AJ264" s="417"/>
      <c r="AK264" s="408"/>
    </row>
    <row r="265" spans="36:37">
      <c r="AJ265" s="417"/>
      <c r="AK265" s="408"/>
    </row>
    <row r="266" spans="36:37">
      <c r="AJ266" s="417"/>
      <c r="AK266" s="408"/>
    </row>
    <row r="267" spans="36:37">
      <c r="AJ267" s="417"/>
      <c r="AK267" s="408"/>
    </row>
    <row r="268" spans="36:37">
      <c r="AJ268" s="417"/>
      <c r="AK268" s="408"/>
    </row>
    <row r="269" spans="36:37">
      <c r="AJ269" s="417"/>
      <c r="AK269" s="408"/>
    </row>
    <row r="270" spans="36:37">
      <c r="AJ270" s="417"/>
      <c r="AK270" s="408"/>
    </row>
    <row r="271" spans="36:37">
      <c r="AJ271" s="417"/>
      <c r="AK271" s="408"/>
    </row>
    <row r="272" spans="36:37">
      <c r="AJ272" s="417"/>
      <c r="AK272" s="408"/>
    </row>
    <row r="273" spans="36:37">
      <c r="AJ273" s="417"/>
      <c r="AK273" s="408"/>
    </row>
    <row r="274" spans="36:37">
      <c r="AJ274" s="417"/>
      <c r="AK274" s="408"/>
    </row>
    <row r="275" spans="36:37">
      <c r="AJ275" s="417"/>
      <c r="AK275" s="408"/>
    </row>
    <row r="276" spans="36:37">
      <c r="AJ276" s="417"/>
      <c r="AK276" s="408"/>
    </row>
    <row r="277" spans="36:37">
      <c r="AJ277" s="417"/>
      <c r="AK277" s="408"/>
    </row>
    <row r="278" spans="36:37">
      <c r="AJ278" s="417"/>
      <c r="AK278" s="408"/>
    </row>
    <row r="279" spans="36:37">
      <c r="AJ279" s="417"/>
      <c r="AK279" s="408"/>
    </row>
    <row r="280" spans="36:37">
      <c r="AJ280" s="417"/>
      <c r="AK280" s="408"/>
    </row>
    <row r="281" spans="36:37">
      <c r="AJ281" s="417"/>
      <c r="AK281" s="408"/>
    </row>
    <row r="282" spans="36:37">
      <c r="AJ282" s="417"/>
      <c r="AK282" s="408"/>
    </row>
    <row r="283" spans="36:37">
      <c r="AJ283" s="417"/>
      <c r="AK283" s="408"/>
    </row>
    <row r="284" spans="36:37">
      <c r="AJ284" s="417"/>
      <c r="AK284" s="408"/>
    </row>
    <row r="285" spans="36:37">
      <c r="AJ285" s="417"/>
      <c r="AK285" s="408"/>
    </row>
    <row r="286" spans="36:37">
      <c r="AJ286" s="417"/>
      <c r="AK286" s="408"/>
    </row>
    <row r="287" spans="36:37">
      <c r="AJ287" s="417"/>
      <c r="AK287" s="408"/>
    </row>
    <row r="288" spans="36:37">
      <c r="AJ288" s="417"/>
      <c r="AK288" s="408"/>
    </row>
    <row r="289" spans="36:37">
      <c r="AJ289" s="417"/>
      <c r="AK289" s="408"/>
    </row>
    <row r="290" spans="36:37">
      <c r="AJ290" s="417"/>
      <c r="AK290" s="408"/>
    </row>
    <row r="291" spans="36:37">
      <c r="AJ291" s="417"/>
      <c r="AK291" s="408"/>
    </row>
    <row r="292" spans="36:37">
      <c r="AJ292" s="417"/>
      <c r="AK292" s="408"/>
    </row>
    <row r="293" spans="36:37">
      <c r="AJ293" s="417"/>
      <c r="AK293" s="408"/>
    </row>
    <row r="294" spans="36:37">
      <c r="AJ294" s="417"/>
      <c r="AK294" s="408"/>
    </row>
    <row r="295" spans="36:37">
      <c r="AJ295" s="417"/>
      <c r="AK295" s="408"/>
    </row>
    <row r="296" spans="36:37">
      <c r="AJ296" s="417"/>
      <c r="AK296" s="408"/>
    </row>
    <row r="297" spans="36:37">
      <c r="AJ297" s="417"/>
      <c r="AK297" s="408"/>
    </row>
    <row r="298" spans="36:37">
      <c r="AJ298" s="417"/>
      <c r="AK298" s="408"/>
    </row>
    <row r="299" spans="36:37">
      <c r="AJ299" s="417"/>
      <c r="AK299" s="408"/>
    </row>
    <row r="300" spans="36:37">
      <c r="AJ300" s="417"/>
      <c r="AK300" s="408"/>
    </row>
    <row r="301" spans="36:37">
      <c r="AJ301" s="417"/>
      <c r="AK301" s="408"/>
    </row>
    <row r="302" spans="36:37">
      <c r="AJ302" s="417"/>
      <c r="AK302" s="408"/>
    </row>
    <row r="303" spans="36:37">
      <c r="AJ303" s="417"/>
      <c r="AK303" s="408"/>
    </row>
    <row r="304" spans="36:37">
      <c r="AJ304" s="417"/>
      <c r="AK304" s="408"/>
    </row>
    <row r="305" spans="36:37">
      <c r="AJ305" s="417"/>
      <c r="AK305" s="408"/>
    </row>
    <row r="306" spans="36:37">
      <c r="AJ306" s="417"/>
      <c r="AK306" s="408"/>
    </row>
    <row r="307" spans="36:37">
      <c r="AJ307" s="417"/>
      <c r="AK307" s="408"/>
    </row>
    <row r="308" spans="36:37">
      <c r="AJ308" s="417"/>
      <c r="AK308" s="408"/>
    </row>
    <row r="309" spans="36:37">
      <c r="AJ309" s="417"/>
      <c r="AK309" s="408"/>
    </row>
    <row r="310" spans="36:37">
      <c r="AJ310" s="417"/>
      <c r="AK310" s="408"/>
    </row>
    <row r="311" spans="36:37">
      <c r="AJ311" s="417"/>
      <c r="AK311" s="408"/>
    </row>
    <row r="312" spans="36:37">
      <c r="AJ312" s="417"/>
      <c r="AK312" s="408"/>
    </row>
    <row r="313" spans="36:37">
      <c r="AJ313" s="417"/>
      <c r="AK313" s="408"/>
    </row>
    <row r="314" spans="36:37">
      <c r="AJ314" s="417"/>
      <c r="AK314" s="408"/>
    </row>
    <row r="315" spans="36:37">
      <c r="AJ315" s="417"/>
      <c r="AK315" s="408"/>
    </row>
    <row r="316" spans="36:37">
      <c r="AJ316" s="417"/>
      <c r="AK316" s="408"/>
    </row>
    <row r="317" spans="36:37">
      <c r="AJ317" s="417"/>
      <c r="AK317" s="408"/>
    </row>
    <row r="318" spans="36:37">
      <c r="AJ318" s="417"/>
      <c r="AK318" s="408"/>
    </row>
    <row r="319" spans="36:37">
      <c r="AJ319" s="417"/>
      <c r="AK319" s="408"/>
    </row>
    <row r="320" spans="36:37">
      <c r="AJ320" s="417"/>
      <c r="AK320" s="408"/>
    </row>
    <row r="321" spans="36:37">
      <c r="AJ321" s="417"/>
      <c r="AK321" s="408"/>
    </row>
    <row r="322" spans="36:37">
      <c r="AJ322" s="417"/>
      <c r="AK322" s="408"/>
    </row>
    <row r="323" spans="36:37">
      <c r="AJ323" s="417"/>
      <c r="AK323" s="408"/>
    </row>
    <row r="324" spans="36:37">
      <c r="AJ324" s="417"/>
      <c r="AK324" s="408"/>
    </row>
    <row r="325" spans="36:37">
      <c r="AJ325" s="417"/>
      <c r="AK325" s="408"/>
    </row>
    <row r="326" spans="36:37">
      <c r="AJ326" s="417"/>
      <c r="AK326" s="408"/>
    </row>
    <row r="327" spans="36:37">
      <c r="AJ327" s="417"/>
      <c r="AK327" s="408"/>
    </row>
    <row r="328" spans="36:37">
      <c r="AJ328" s="417"/>
      <c r="AK328" s="408"/>
    </row>
    <row r="329" spans="36:37">
      <c r="AJ329" s="417"/>
      <c r="AK329" s="408"/>
    </row>
    <row r="330" spans="36:37">
      <c r="AJ330" s="417"/>
      <c r="AK330" s="408"/>
    </row>
    <row r="331" spans="36:37">
      <c r="AJ331" s="417"/>
      <c r="AK331" s="408"/>
    </row>
    <row r="332" spans="36:37">
      <c r="AJ332" s="417"/>
      <c r="AK332" s="408"/>
    </row>
    <row r="333" spans="36:37">
      <c r="AJ333" s="417"/>
      <c r="AK333" s="408"/>
    </row>
    <row r="334" spans="36:37">
      <c r="AJ334" s="417"/>
      <c r="AK334" s="408"/>
    </row>
    <row r="335" spans="36:37">
      <c r="AJ335" s="417"/>
      <c r="AK335" s="408"/>
    </row>
    <row r="336" spans="36:37">
      <c r="AJ336" s="417"/>
      <c r="AK336" s="408"/>
    </row>
    <row r="337" spans="36:37">
      <c r="AJ337" s="417"/>
      <c r="AK337" s="408"/>
    </row>
    <row r="338" spans="36:37">
      <c r="AJ338" s="417"/>
      <c r="AK338" s="408"/>
    </row>
    <row r="339" spans="36:37">
      <c r="AJ339" s="417"/>
      <c r="AK339" s="408"/>
    </row>
    <row r="340" spans="36:37">
      <c r="AJ340" s="417"/>
      <c r="AK340" s="408"/>
    </row>
    <row r="341" spans="36:37">
      <c r="AJ341" s="417"/>
      <c r="AK341" s="408"/>
    </row>
    <row r="342" spans="36:37">
      <c r="AJ342" s="417"/>
      <c r="AK342" s="408"/>
    </row>
    <row r="343" spans="36:37">
      <c r="AJ343" s="417"/>
      <c r="AK343" s="408"/>
    </row>
    <row r="344" spans="36:37">
      <c r="AJ344" s="417"/>
      <c r="AK344" s="408"/>
    </row>
    <row r="345" spans="36:37">
      <c r="AJ345" s="417"/>
      <c r="AK345" s="408"/>
    </row>
    <row r="346" spans="36:37">
      <c r="AJ346" s="417"/>
      <c r="AK346" s="408"/>
    </row>
    <row r="347" spans="36:37">
      <c r="AJ347" s="417"/>
      <c r="AK347" s="408"/>
    </row>
    <row r="348" spans="36:37">
      <c r="AJ348" s="417"/>
      <c r="AK348" s="408"/>
    </row>
    <row r="349" spans="36:37">
      <c r="AJ349" s="417"/>
      <c r="AK349" s="408"/>
    </row>
    <row r="350" spans="36:37">
      <c r="AJ350" s="417"/>
      <c r="AK350" s="408"/>
    </row>
    <row r="351" spans="36:37">
      <c r="AJ351" s="417"/>
      <c r="AK351" s="408"/>
    </row>
    <row r="352" spans="36:37">
      <c r="AJ352" s="417"/>
      <c r="AK352" s="408"/>
    </row>
    <row r="353" spans="36:37">
      <c r="AJ353" s="417"/>
      <c r="AK353" s="408"/>
    </row>
    <row r="354" spans="36:37">
      <c r="AJ354" s="417"/>
      <c r="AK354" s="408"/>
    </row>
    <row r="355" spans="36:37">
      <c r="AJ355" s="417"/>
      <c r="AK355" s="408"/>
    </row>
    <row r="356" spans="36:37">
      <c r="AJ356" s="417"/>
      <c r="AK356" s="408"/>
    </row>
    <row r="357" spans="36:37">
      <c r="AJ357" s="417"/>
      <c r="AK357" s="408"/>
    </row>
    <row r="358" spans="36:37">
      <c r="AJ358" s="417"/>
      <c r="AK358" s="408"/>
    </row>
    <row r="359" spans="36:37">
      <c r="AJ359" s="417"/>
      <c r="AK359" s="408"/>
    </row>
    <row r="360" spans="36:37">
      <c r="AJ360" s="417"/>
      <c r="AK360" s="408"/>
    </row>
    <row r="361" spans="36:37">
      <c r="AJ361" s="417"/>
      <c r="AK361" s="408"/>
    </row>
    <row r="362" spans="36:37">
      <c r="AJ362" s="417"/>
      <c r="AK362" s="408"/>
    </row>
    <row r="363" spans="36:37">
      <c r="AJ363" s="417"/>
      <c r="AK363" s="408"/>
    </row>
    <row r="364" spans="36:37">
      <c r="AJ364" s="417"/>
      <c r="AK364" s="408"/>
    </row>
    <row r="365" spans="36:37">
      <c r="AJ365" s="417"/>
      <c r="AK365" s="408"/>
    </row>
    <row r="366" spans="36:37">
      <c r="AJ366" s="417"/>
      <c r="AK366" s="408"/>
    </row>
    <row r="367" spans="36:37">
      <c r="AJ367" s="417"/>
      <c r="AK367" s="408"/>
    </row>
    <row r="368" spans="36:37">
      <c r="AJ368" s="417"/>
      <c r="AK368" s="408"/>
    </row>
    <row r="369" spans="36:37">
      <c r="AJ369" s="417"/>
      <c r="AK369" s="408"/>
    </row>
    <row r="370" spans="36:37">
      <c r="AJ370" s="417"/>
      <c r="AK370" s="408"/>
    </row>
    <row r="371" spans="36:37">
      <c r="AJ371" s="417"/>
      <c r="AK371" s="408"/>
    </row>
    <row r="372" spans="36:37">
      <c r="AJ372" s="417"/>
      <c r="AK372" s="408"/>
    </row>
    <row r="373" spans="36:37">
      <c r="AJ373" s="417"/>
      <c r="AK373" s="408"/>
    </row>
    <row r="374" spans="36:37">
      <c r="AJ374" s="417"/>
      <c r="AK374" s="408"/>
    </row>
    <row r="375" spans="36:37">
      <c r="AJ375" s="417"/>
      <c r="AK375" s="408"/>
    </row>
    <row r="376" spans="36:37">
      <c r="AJ376" s="417"/>
      <c r="AK376" s="408"/>
    </row>
    <row r="377" spans="36:37">
      <c r="AJ377" s="417"/>
      <c r="AK377" s="408"/>
    </row>
    <row r="378" spans="36:37">
      <c r="AJ378" s="417"/>
      <c r="AK378" s="408"/>
    </row>
    <row r="379" spans="36:37">
      <c r="AJ379" s="417"/>
      <c r="AK379" s="408"/>
    </row>
    <row r="380" spans="36:37">
      <c r="AJ380" s="417"/>
      <c r="AK380" s="408"/>
    </row>
    <row r="381" spans="36:37">
      <c r="AJ381" s="417"/>
      <c r="AK381" s="408"/>
    </row>
    <row r="382" spans="36:37">
      <c r="AJ382" s="417"/>
      <c r="AK382" s="408"/>
    </row>
    <row r="383" spans="36:37">
      <c r="AJ383" s="417"/>
      <c r="AK383" s="408"/>
    </row>
    <row r="384" spans="36:37">
      <c r="AJ384" s="417"/>
      <c r="AK384" s="408"/>
    </row>
    <row r="385" spans="36:37">
      <c r="AJ385" s="417"/>
      <c r="AK385" s="408"/>
    </row>
    <row r="386" spans="36:37">
      <c r="AJ386" s="417"/>
      <c r="AK386" s="408"/>
    </row>
    <row r="387" spans="36:37">
      <c r="AJ387" s="417"/>
      <c r="AK387" s="408"/>
    </row>
    <row r="388" spans="36:37">
      <c r="AJ388" s="417"/>
      <c r="AK388" s="408"/>
    </row>
    <row r="389" spans="36:37">
      <c r="AJ389" s="417"/>
      <c r="AK389" s="408"/>
    </row>
    <row r="390" spans="36:37">
      <c r="AJ390" s="417"/>
      <c r="AK390" s="408"/>
    </row>
    <row r="391" spans="36:37">
      <c r="AJ391" s="417"/>
      <c r="AK391" s="408"/>
    </row>
    <row r="392" spans="36:37">
      <c r="AJ392" s="417"/>
      <c r="AK392" s="408"/>
    </row>
    <row r="393" spans="36:37">
      <c r="AJ393" s="417"/>
      <c r="AK393" s="408"/>
    </row>
    <row r="394" spans="36:37">
      <c r="AJ394" s="406"/>
      <c r="AK394" s="436"/>
    </row>
    <row r="395" spans="36:37">
      <c r="AJ395" s="417"/>
      <c r="AK395" s="408"/>
    </row>
    <row r="396" spans="36:37">
      <c r="AJ396" s="417"/>
      <c r="AK396" s="408"/>
    </row>
    <row r="397" spans="36:37">
      <c r="AJ397" s="417"/>
      <c r="AK397" s="408"/>
    </row>
    <row r="398" spans="36:37">
      <c r="AJ398" s="417"/>
      <c r="AK398" s="408"/>
    </row>
    <row r="399" spans="36:37">
      <c r="AJ399" s="417"/>
      <c r="AK399" s="408"/>
    </row>
    <row r="400" spans="36:37">
      <c r="AJ400" s="417"/>
      <c r="AK400" s="408"/>
    </row>
    <row r="401" spans="36:37">
      <c r="AJ401" s="417"/>
      <c r="AK401" s="408"/>
    </row>
    <row r="402" spans="36:37">
      <c r="AJ402" s="417"/>
      <c r="AK402" s="408"/>
    </row>
    <row r="403" spans="36:37">
      <c r="AJ403" s="417"/>
      <c r="AK403" s="408"/>
    </row>
    <row r="404" spans="36:37">
      <c r="AJ404" s="417"/>
      <c r="AK404" s="408"/>
    </row>
    <row r="405" spans="36:37">
      <c r="AJ405" s="417"/>
      <c r="AK405" s="408"/>
    </row>
    <row r="406" spans="36:37">
      <c r="AJ406" s="417"/>
      <c r="AK406" s="408"/>
    </row>
    <row r="407" spans="36:37">
      <c r="AJ407" s="417"/>
      <c r="AK407" s="408"/>
    </row>
    <row r="408" spans="36:37">
      <c r="AJ408" s="417"/>
      <c r="AK408" s="408"/>
    </row>
    <row r="409" spans="36:37">
      <c r="AJ409" s="417"/>
      <c r="AK409" s="408"/>
    </row>
    <row r="410" spans="36:37">
      <c r="AJ410" s="417"/>
      <c r="AK410" s="408"/>
    </row>
    <row r="411" spans="36:37">
      <c r="AJ411" s="417"/>
      <c r="AK411" s="408"/>
    </row>
    <row r="412" spans="36:37">
      <c r="AJ412" s="417"/>
      <c r="AK412" s="408"/>
    </row>
    <row r="413" spans="36:37">
      <c r="AJ413" s="417"/>
      <c r="AK413" s="408"/>
    </row>
    <row r="414" spans="36:37">
      <c r="AJ414" s="417"/>
      <c r="AK414" s="408"/>
    </row>
    <row r="415" spans="36:37">
      <c r="AJ415" s="417"/>
      <c r="AK415" s="408"/>
    </row>
    <row r="416" spans="36:37">
      <c r="AJ416" s="417"/>
      <c r="AK416" s="408"/>
    </row>
    <row r="417" spans="36:37">
      <c r="AJ417" s="417"/>
      <c r="AK417" s="408"/>
    </row>
    <row r="418" spans="36:37">
      <c r="AJ418" s="417"/>
      <c r="AK418" s="408"/>
    </row>
    <row r="419" spans="36:37">
      <c r="AJ419" s="417"/>
      <c r="AK419" s="408"/>
    </row>
    <row r="420" spans="36:37">
      <c r="AJ420" s="417"/>
      <c r="AK420" s="408"/>
    </row>
    <row r="421" spans="36:37">
      <c r="AJ421" s="417"/>
      <c r="AK421" s="408"/>
    </row>
    <row r="422" spans="36:37">
      <c r="AJ422" s="417"/>
      <c r="AK422" s="408"/>
    </row>
    <row r="423" spans="36:37">
      <c r="AJ423" s="417"/>
      <c r="AK423" s="408"/>
    </row>
    <row r="424" spans="36:37">
      <c r="AJ424" s="417"/>
      <c r="AK424" s="408"/>
    </row>
    <row r="425" spans="36:37">
      <c r="AJ425" s="417"/>
      <c r="AK425" s="408"/>
    </row>
    <row r="426" spans="36:37">
      <c r="AJ426" s="417"/>
      <c r="AK426" s="408"/>
    </row>
    <row r="427" spans="36:37">
      <c r="AJ427" s="417"/>
      <c r="AK427" s="408"/>
    </row>
    <row r="428" spans="36:37">
      <c r="AJ428" s="417"/>
      <c r="AK428" s="408"/>
    </row>
    <row r="429" spans="36:37">
      <c r="AJ429" s="417"/>
      <c r="AK429" s="408"/>
    </row>
    <row r="430" spans="36:37">
      <c r="AJ430" s="417"/>
      <c r="AK430" s="408"/>
    </row>
    <row r="431" spans="36:37">
      <c r="AJ431" s="417"/>
      <c r="AK431" s="408"/>
    </row>
    <row r="432" spans="36:37">
      <c r="AJ432" s="417"/>
      <c r="AK432" s="408"/>
    </row>
    <row r="433" spans="36:37">
      <c r="AJ433" s="417"/>
      <c r="AK433" s="408"/>
    </row>
    <row r="434" spans="36:37">
      <c r="AJ434" s="417"/>
      <c r="AK434" s="408"/>
    </row>
    <row r="435" spans="36:37">
      <c r="AJ435" s="417"/>
      <c r="AK435" s="408"/>
    </row>
    <row r="436" spans="36:37">
      <c r="AJ436" s="417"/>
      <c r="AK436" s="408"/>
    </row>
    <row r="437" spans="36:37">
      <c r="AJ437" s="417"/>
      <c r="AK437" s="408"/>
    </row>
    <row r="438" spans="36:37">
      <c r="AJ438" s="417"/>
      <c r="AK438" s="408"/>
    </row>
    <row r="439" spans="36:37">
      <c r="AJ439" s="417"/>
      <c r="AK439" s="408"/>
    </row>
    <row r="440" spans="36:37">
      <c r="AJ440" s="417"/>
      <c r="AK440" s="408"/>
    </row>
    <row r="441" spans="36:37">
      <c r="AJ441" s="417"/>
      <c r="AK441" s="408"/>
    </row>
    <row r="442" spans="36:37">
      <c r="AJ442" s="417"/>
      <c r="AK442" s="408"/>
    </row>
    <row r="443" spans="36:37">
      <c r="AJ443" s="417"/>
      <c r="AK443" s="408"/>
    </row>
    <row r="444" spans="36:37">
      <c r="AJ444" s="417"/>
      <c r="AK444" s="408"/>
    </row>
    <row r="445" spans="36:37">
      <c r="AJ445" s="417"/>
      <c r="AK445" s="408"/>
    </row>
    <row r="446" spans="36:37">
      <c r="AJ446" s="417"/>
      <c r="AK446" s="408"/>
    </row>
    <row r="447" spans="36:37">
      <c r="AJ447" s="417"/>
      <c r="AK447" s="408"/>
    </row>
    <row r="448" spans="36:37">
      <c r="AJ448" s="417"/>
      <c r="AK448" s="408"/>
    </row>
    <row r="449" spans="36:37">
      <c r="AJ449" s="417"/>
      <c r="AK449" s="408"/>
    </row>
    <row r="450" spans="36:37">
      <c r="AJ450" s="417"/>
      <c r="AK450" s="408"/>
    </row>
    <row r="451" spans="36:37">
      <c r="AJ451" s="417"/>
      <c r="AK451" s="408"/>
    </row>
    <row r="452" spans="36:37">
      <c r="AJ452" s="417"/>
      <c r="AK452" s="408"/>
    </row>
    <row r="453" spans="36:37">
      <c r="AJ453" s="417"/>
      <c r="AK453" s="408"/>
    </row>
    <row r="454" spans="36:37">
      <c r="AJ454" s="417"/>
      <c r="AK454" s="408"/>
    </row>
    <row r="455" spans="36:37">
      <c r="AJ455" s="417"/>
      <c r="AK455" s="408"/>
    </row>
    <row r="456" spans="36:37">
      <c r="AJ456" s="417"/>
      <c r="AK456" s="408"/>
    </row>
    <row r="457" spans="36:37">
      <c r="AJ457" s="417"/>
      <c r="AK457" s="408"/>
    </row>
    <row r="458" spans="36:37">
      <c r="AJ458" s="417"/>
      <c r="AK458" s="408"/>
    </row>
    <row r="459" spans="36:37">
      <c r="AJ459" s="417"/>
      <c r="AK459" s="408"/>
    </row>
    <row r="460" spans="36:37">
      <c r="AJ460" s="417"/>
      <c r="AK460" s="408"/>
    </row>
    <row r="461" spans="36:37">
      <c r="AJ461" s="417"/>
      <c r="AK461" s="408"/>
    </row>
    <row r="462" spans="36:37">
      <c r="AJ462" s="417"/>
      <c r="AK462" s="408"/>
    </row>
    <row r="463" spans="36:37">
      <c r="AJ463" s="417"/>
      <c r="AK463" s="408"/>
    </row>
    <row r="464" spans="36:37">
      <c r="AJ464" s="417"/>
      <c r="AK464" s="408"/>
    </row>
    <row r="465" spans="36:37">
      <c r="AJ465" s="417"/>
      <c r="AK465" s="408"/>
    </row>
    <row r="466" spans="36:37">
      <c r="AJ466" s="417"/>
      <c r="AK466" s="408"/>
    </row>
    <row r="467" spans="36:37">
      <c r="AJ467" s="417"/>
      <c r="AK467" s="408"/>
    </row>
    <row r="468" spans="36:37">
      <c r="AJ468" s="417"/>
      <c r="AK468" s="408"/>
    </row>
    <row r="469" spans="36:37">
      <c r="AJ469" s="417"/>
      <c r="AK469" s="408"/>
    </row>
    <row r="470" spans="36:37">
      <c r="AJ470" s="417"/>
      <c r="AK470" s="408"/>
    </row>
    <row r="471" spans="36:37">
      <c r="AJ471" s="417"/>
      <c r="AK471" s="408"/>
    </row>
    <row r="472" spans="36:37">
      <c r="AJ472" s="417"/>
      <c r="AK472" s="408"/>
    </row>
    <row r="473" spans="36:37">
      <c r="AJ473" s="417"/>
      <c r="AK473" s="408"/>
    </row>
    <row r="474" spans="36:37">
      <c r="AJ474" s="417"/>
      <c r="AK474" s="408"/>
    </row>
    <row r="475" spans="36:37">
      <c r="AJ475" s="417"/>
      <c r="AK475" s="408"/>
    </row>
    <row r="476" spans="36:37">
      <c r="AJ476" s="417"/>
      <c r="AK476" s="408"/>
    </row>
    <row r="477" spans="36:37">
      <c r="AJ477" s="417"/>
      <c r="AK477" s="408"/>
    </row>
    <row r="478" spans="36:37">
      <c r="AJ478" s="417"/>
      <c r="AK478" s="408"/>
    </row>
    <row r="479" spans="36:37">
      <c r="AJ479" s="417"/>
      <c r="AK479" s="408"/>
    </row>
    <row r="480" spans="36:37">
      <c r="AJ480" s="417"/>
      <c r="AK480" s="408"/>
    </row>
    <row r="481" spans="36:37">
      <c r="AJ481" s="417"/>
      <c r="AK481" s="408"/>
    </row>
    <row r="482" spans="36:37">
      <c r="AJ482" s="417"/>
      <c r="AK482" s="408"/>
    </row>
    <row r="483" spans="36:37">
      <c r="AJ483" s="417"/>
      <c r="AK483" s="408"/>
    </row>
    <row r="484" spans="36:37">
      <c r="AJ484" s="417"/>
      <c r="AK484" s="408"/>
    </row>
    <row r="485" spans="36:37">
      <c r="AJ485" s="417"/>
      <c r="AK485" s="408"/>
    </row>
    <row r="486" spans="36:37">
      <c r="AJ486" s="417"/>
      <c r="AK486" s="408"/>
    </row>
    <row r="487" spans="36:37">
      <c r="AJ487" s="417"/>
      <c r="AK487" s="408"/>
    </row>
    <row r="488" spans="36:37">
      <c r="AJ488" s="417"/>
      <c r="AK488" s="408"/>
    </row>
    <row r="489" spans="36:37">
      <c r="AJ489" s="417"/>
      <c r="AK489" s="408"/>
    </row>
    <row r="490" spans="36:37">
      <c r="AJ490" s="417"/>
      <c r="AK490" s="408"/>
    </row>
    <row r="491" spans="36:37">
      <c r="AJ491" s="417"/>
      <c r="AK491" s="408"/>
    </row>
    <row r="492" spans="36:37">
      <c r="AJ492" s="406"/>
      <c r="AK492" s="436"/>
    </row>
    <row r="493" spans="36:37">
      <c r="AJ493" s="417"/>
      <c r="AK493" s="408"/>
    </row>
    <row r="494" spans="36:37">
      <c r="AJ494" s="417"/>
      <c r="AK494" s="408"/>
    </row>
    <row r="495" spans="36:37">
      <c r="AJ495" s="417"/>
      <c r="AK495" s="408"/>
    </row>
    <row r="496" spans="36:37">
      <c r="AJ496" s="417"/>
      <c r="AK496" s="408"/>
    </row>
    <row r="497" spans="36:37">
      <c r="AJ497" s="417"/>
      <c r="AK497" s="408"/>
    </row>
    <row r="498" spans="36:37">
      <c r="AJ498" s="417"/>
      <c r="AK498" s="408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5" workbookViewId="0">
      <selection activeCell="F243" sqref="F24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8"/>
      <c r="B1" s="529"/>
      <c r="C1" s="530"/>
      <c r="D1" s="531">
        <f>P!D3</f>
        <v>45870</v>
      </c>
      <c r="E1" s="531"/>
      <c r="F1" s="531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10</v>
      </c>
      <c r="E5" s="192">
        <f>P!D7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2</v>
      </c>
      <c r="E8" s="192">
        <f>P!D10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2</v>
      </c>
      <c r="E10" s="192">
        <f>P!D12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4</v>
      </c>
      <c r="E13" s="192">
        <f>P!D15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0.2</v>
      </c>
      <c r="E14" s="192">
        <f>P!D16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1</v>
      </c>
      <c r="E15" s="192">
        <f>P!D17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3</v>
      </c>
      <c r="E19" s="192">
        <f>P!D21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1</v>
      </c>
      <c r="E34" s="192">
        <f>P!D36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3</v>
      </c>
      <c r="E56" s="192">
        <f>P!D58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1</v>
      </c>
      <c r="E58" s="192">
        <f>P!D60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1</v>
      </c>
      <c r="E60" s="192">
        <f>P!D62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0.2</v>
      </c>
      <c r="E61" s="192">
        <f>P!D63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0.2</v>
      </c>
      <c r="E62" s="192">
        <f>P!D64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0.01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0.02</v>
      </c>
      <c r="E69" s="192">
        <f>P!D71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0.5</v>
      </c>
      <c r="E80" s="192">
        <f>P!D82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1</v>
      </c>
      <c r="E88" s="192">
        <f>P!D90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40</v>
      </c>
      <c r="E89" s="192">
        <f>P!D91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1</v>
      </c>
      <c r="E95" s="192">
        <f>P!D97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30</v>
      </c>
      <c r="E141" s="192">
        <f>P!D143</f>
        <v>30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8</v>
      </c>
      <c r="E150" s="192">
        <f>P!D152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3</v>
      </c>
      <c r="E168" s="192">
        <f>P!D170</f>
        <v>3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3</v>
      </c>
      <c r="E178" s="192">
        <f>P!D180</f>
        <v>3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0.5</v>
      </c>
      <c r="E179" s="192">
        <f>P!D181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0.5</v>
      </c>
      <c r="E180" s="192">
        <f>P!D182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0.5</v>
      </c>
      <c r="E181" s="192">
        <f>P!D183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8</v>
      </c>
      <c r="E182" s="192">
        <f>P!D184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2</v>
      </c>
      <c r="E183" s="192">
        <f>P!D185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1</v>
      </c>
      <c r="E184" s="192">
        <f>P!D186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3</v>
      </c>
      <c r="E186" s="192">
        <f>P!D188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32</v>
      </c>
      <c r="E188" s="192">
        <f>P!D190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10</v>
      </c>
      <c r="E190" s="192">
        <f>P!D192</f>
        <v>30</v>
      </c>
      <c r="F190" s="287" t="str">
        <f t="shared" si="4"/>
        <v>হ্যা</v>
      </c>
      <c r="G190" s="309" t="str">
        <f t="shared" si="5"/>
        <v>++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8</v>
      </c>
      <c r="E193" s="192">
        <f>P!D195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0.5</v>
      </c>
      <c r="E197" s="192">
        <f>P!D199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0.5</v>
      </c>
      <c r="E198" s="192">
        <f>P!D200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0.5</v>
      </c>
      <c r="E230" s="192">
        <f>P!D232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30</v>
      </c>
      <c r="E231" s="192">
        <f>P!D233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65</v>
      </c>
      <c r="F243" s="287" t="str">
        <f t="shared" si="6"/>
        <v>নাই</v>
      </c>
      <c r="G243" s="309" t="str">
        <f t="shared" si="7"/>
        <v>++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 ht="58.5">
      <c r="A247" s="322">
        <f>P!A249</f>
        <v>245</v>
      </c>
      <c r="B247" s="32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60</v>
      </c>
      <c r="F250" s="333"/>
      <c r="G250" s="309" t="str">
        <f t="shared" si="7"/>
        <v>++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200</v>
      </c>
      <c r="F251" s="333"/>
      <c r="G251" s="309" t="str">
        <f t="shared" si="7"/>
        <v>++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1400</v>
      </c>
      <c r="F252" s="333"/>
      <c r="G252" s="309" t="str">
        <f t="shared" si="7"/>
        <v>++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49" activePane="bottomRight" state="frozen"/>
      <selection pane="topRight" activeCell="P1" sqref="P1"/>
      <selection pane="bottomLeft" activeCell="A3" sqref="A3"/>
      <selection pane="bottomRight" activeCell="S4" sqref="S4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18" width="9.140625" style="1"/>
    <col min="19" max="20" width="9.140625" style="5"/>
    <col min="21" max="35" width="9.140625" style="1"/>
    <col min="36" max="37" width="9.140625" style="5"/>
    <col min="38" max="16384" width="9.140625" style="1"/>
  </cols>
  <sheetData>
    <row r="1" spans="1:37" ht="54" customHeight="1">
      <c r="A1" s="442" t="s">
        <v>523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211">
        <f>COUNTIF(E4:L253, "&lt;0")</f>
        <v>0</v>
      </c>
      <c r="N1" s="208">
        <f>F254+L254</f>
        <v>1200083.8426014394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422</v>
      </c>
      <c r="H2" s="215" t="s">
        <v>423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1200083.8426014392</v>
      </c>
      <c r="O2" s="24"/>
      <c r="P2" s="24"/>
      <c r="Q2" s="206" t="s">
        <v>320</v>
      </c>
      <c r="S2" s="5"/>
      <c r="T2" s="5"/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5" t="s">
        <v>456</v>
      </c>
      <c r="T3" s="5" t="s">
        <v>457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195">
        <f>M4</f>
        <v>89.945933568408321</v>
      </c>
      <c r="T4" s="195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195">
        <f t="shared" ref="S5:S68" si="7">M5</f>
        <v>0</v>
      </c>
      <c r="T5" s="195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116.7</v>
      </c>
      <c r="F6" s="44">
        <f t="shared" si="0"/>
        <v>12850.049973644815</v>
      </c>
      <c r="G6" s="44">
        <f>P!AJ7</f>
        <v>100</v>
      </c>
      <c r="H6" s="44">
        <f>G6*P!AK7</f>
        <v>9725</v>
      </c>
      <c r="I6" s="44">
        <f>S!E5</f>
        <v>103</v>
      </c>
      <c r="J6" s="44">
        <f>I6*S!D5</f>
        <v>12627.700468293893</v>
      </c>
      <c r="K6" s="44">
        <f t="shared" si="1"/>
        <v>86.3</v>
      </c>
      <c r="L6" s="44">
        <f t="shared" si="2"/>
        <v>9502.6504946490786</v>
      </c>
      <c r="M6" s="45">
        <f>IF(ISERR((J6+H6)/(G6+I6)),P!AK7,(J6+H6)/(G6+I6))</f>
        <v>110.11182496696499</v>
      </c>
      <c r="N6" s="46">
        <f t="shared" si="3"/>
        <v>22352.700468293893</v>
      </c>
      <c r="O6" s="46">
        <f t="shared" si="4"/>
        <v>22352.700468293893</v>
      </c>
      <c r="P6" s="47" t="b">
        <f t="shared" si="5"/>
        <v>1</v>
      </c>
      <c r="Q6" s="204" t="str">
        <f t="shared" si="6"/>
        <v>OK</v>
      </c>
      <c r="S6" s="195">
        <f t="shared" si="7"/>
        <v>110.11182496696499</v>
      </c>
      <c r="T6" s="195">
        <f t="shared" si="8"/>
        <v>86.3</v>
      </c>
      <c r="AJ6" s="64">
        <f t="shared" si="9"/>
        <v>110.11182496696499</v>
      </c>
      <c r="AK6" s="64">
        <f t="shared" si="10"/>
        <v>86.3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273</v>
      </c>
      <c r="F7" s="44">
        <f t="shared" si="0"/>
        <v>33011.595181585537</v>
      </c>
      <c r="G7" s="44">
        <f>P!AJ8</f>
        <v>350</v>
      </c>
      <c r="H7" s="44">
        <f>G7*P!AK8</f>
        <v>42300</v>
      </c>
      <c r="I7" s="44">
        <f>S!E6</f>
        <v>21</v>
      </c>
      <c r="J7" s="44">
        <f>I7*S!D6</f>
        <v>2561.911400616244</v>
      </c>
      <c r="K7" s="44">
        <f t="shared" si="1"/>
        <v>98</v>
      </c>
      <c r="L7" s="44">
        <f t="shared" si="2"/>
        <v>11850.316219030705</v>
      </c>
      <c r="M7" s="45">
        <f>IF(ISERR((J7+H7)/(G7+I7)),P!AK8,(J7+H7)/(G7+I7))</f>
        <v>120.92159407174189</v>
      </c>
      <c r="N7" s="46">
        <f t="shared" si="3"/>
        <v>44861.911400616242</v>
      </c>
      <c r="O7" s="46">
        <f t="shared" si="4"/>
        <v>44861.911400616242</v>
      </c>
      <c r="P7" s="47" t="b">
        <f t="shared" si="5"/>
        <v>1</v>
      </c>
      <c r="Q7" s="204" t="str">
        <f t="shared" si="6"/>
        <v>OK</v>
      </c>
      <c r="S7" s="195">
        <f t="shared" si="7"/>
        <v>120.92159407174189</v>
      </c>
      <c r="T7" s="195">
        <f t="shared" si="8"/>
        <v>98</v>
      </c>
      <c r="AJ7" s="64">
        <f t="shared" si="9"/>
        <v>120.92159407174189</v>
      </c>
      <c r="AK7" s="64">
        <f t="shared" si="10"/>
        <v>98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195">
        <f t="shared" si="7"/>
        <v>340</v>
      </c>
      <c r="T8" s="195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23.2</v>
      </c>
      <c r="F9" s="44">
        <f t="shared" si="0"/>
        <v>3387.8295098995791</v>
      </c>
      <c r="G9" s="44">
        <f>P!AJ10</f>
        <v>30</v>
      </c>
      <c r="H9" s="44">
        <f>G9*P!AK10</f>
        <v>4590</v>
      </c>
      <c r="I9" s="44">
        <f>S!E8</f>
        <v>18.970000000000017</v>
      </c>
      <c r="J9" s="44">
        <f>I9*S!D8</f>
        <v>2560.9487543009677</v>
      </c>
      <c r="K9" s="44">
        <f t="shared" si="1"/>
        <v>25.770000000000014</v>
      </c>
      <c r="L9" s="44">
        <f>K9*M9</f>
        <v>3763.1192444013882</v>
      </c>
      <c r="M9" s="45">
        <f>IF(ISERR((J9+H9)/(G9+I9)),P!AK10,(J9+H9)/(G9+I9))</f>
        <v>146.02713404739566</v>
      </c>
      <c r="N9" s="46">
        <f t="shared" si="3"/>
        <v>7150.9487543009673</v>
      </c>
      <c r="O9" s="46">
        <f t="shared" si="4"/>
        <v>7150.9487543009673</v>
      </c>
      <c r="P9" s="47" t="b">
        <f t="shared" si="5"/>
        <v>1</v>
      </c>
      <c r="Q9" s="204" t="str">
        <f t="shared" si="6"/>
        <v>OK</v>
      </c>
      <c r="S9" s="195">
        <f t="shared" si="7"/>
        <v>146.02713404739566</v>
      </c>
      <c r="T9" s="195">
        <f t="shared" si="8"/>
        <v>25.770000000000014</v>
      </c>
      <c r="AJ9" s="64">
        <f t="shared" si="9"/>
        <v>146.02713404739566</v>
      </c>
      <c r="AK9" s="64">
        <f t="shared" si="10"/>
        <v>25.770000000000014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16.5</v>
      </c>
      <c r="F10" s="44">
        <f t="shared" si="0"/>
        <v>2639.970842289656</v>
      </c>
      <c r="G10" s="44">
        <f>P!AJ11</f>
        <v>30</v>
      </c>
      <c r="H10" s="44">
        <f>G10*P!AK11</f>
        <v>4800</v>
      </c>
      <c r="I10" s="44">
        <f>S!E9</f>
        <v>33.470000000000006</v>
      </c>
      <c r="J10" s="44">
        <f>I10*S!D9</f>
        <v>5355.0878400075435</v>
      </c>
      <c r="K10" s="44">
        <f t="shared" si="1"/>
        <v>46.970000000000006</v>
      </c>
      <c r="L10" s="44">
        <f t="shared" si="2"/>
        <v>7515.1169977178879</v>
      </c>
      <c r="M10" s="45">
        <f>IF(ISERR((J10+H10)/(G10+I10)),P!AK11,(J10+H10)/(G10+I10))</f>
        <v>159.99823286603976</v>
      </c>
      <c r="N10" s="46">
        <f t="shared" si="3"/>
        <v>10155.087840007543</v>
      </c>
      <c r="O10" s="46">
        <f t="shared" si="4"/>
        <v>10155.087840007543</v>
      </c>
      <c r="P10" s="47" t="b">
        <f t="shared" si="5"/>
        <v>1</v>
      </c>
      <c r="Q10" s="204" t="str">
        <f t="shared" si="6"/>
        <v>OK</v>
      </c>
      <c r="S10" s="195">
        <f t="shared" si="7"/>
        <v>159.99823286603976</v>
      </c>
      <c r="T10" s="195">
        <f t="shared" si="8"/>
        <v>46.970000000000006</v>
      </c>
      <c r="AJ10" s="64">
        <f t="shared" si="9"/>
        <v>159.99823286603976</v>
      </c>
      <c r="AK10" s="64">
        <f t="shared" si="10"/>
        <v>46.970000000000006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11.5</v>
      </c>
      <c r="F11" s="44">
        <f t="shared" si="0"/>
        <v>1504.8157562884164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6.6500000000000057</v>
      </c>
      <c r="L11" s="44">
        <f t="shared" si="2"/>
        <v>870.17606776678065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195">
        <f t="shared" si="7"/>
        <v>130.85354402507969</v>
      </c>
      <c r="T11" s="195">
        <f t="shared" si="8"/>
        <v>6.6500000000000057</v>
      </c>
      <c r="AJ11" s="64">
        <f t="shared" si="9"/>
        <v>130.85354402507969</v>
      </c>
      <c r="AK11" s="64">
        <f t="shared" si="10"/>
        <v>6.6500000000000057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195">
        <f t="shared" si="7"/>
        <v>196</v>
      </c>
      <c r="T12" s="195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25</v>
      </c>
      <c r="F13" s="44">
        <f t="shared" si="0"/>
        <v>1456.172839506173</v>
      </c>
      <c r="G13" s="44">
        <f>P!AJ14</f>
        <v>25</v>
      </c>
      <c r="H13" s="44">
        <f>G13*P!AK14</f>
        <v>1450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116.49382716049384</v>
      </c>
      <c r="M13" s="45">
        <f>IF(ISERR((J13+H13)/(G13+I13)),P!AK14,(J13+H13)/(G13+I13))</f>
        <v>58.246913580246918</v>
      </c>
      <c r="N13" s="46">
        <f t="shared" si="3"/>
        <v>1572.6666666666667</v>
      </c>
      <c r="O13" s="46">
        <f t="shared" si="4"/>
        <v>1572.6666666666667</v>
      </c>
      <c r="P13" s="47" t="b">
        <f t="shared" si="5"/>
        <v>1</v>
      </c>
      <c r="Q13" s="204" t="str">
        <f t="shared" si="6"/>
        <v>OK</v>
      </c>
      <c r="S13" s="195">
        <f t="shared" si="7"/>
        <v>58.246913580246918</v>
      </c>
      <c r="T13" s="195">
        <f t="shared" si="8"/>
        <v>2</v>
      </c>
      <c r="AJ13" s="64">
        <f t="shared" si="9"/>
        <v>58.246913580246918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200</v>
      </c>
      <c r="F14" s="44">
        <f t="shared" si="0"/>
        <v>35987.5</v>
      </c>
      <c r="G14" s="44">
        <f>P!AJ15</f>
        <v>240</v>
      </c>
      <c r="H14" s="44">
        <f>G14*P!AK15</f>
        <v>43185</v>
      </c>
      <c r="I14" s="44">
        <f>S!E13</f>
        <v>0</v>
      </c>
      <c r="J14" s="44">
        <f>I14*S!D13</f>
        <v>0</v>
      </c>
      <c r="K14" s="44">
        <f t="shared" si="1"/>
        <v>40</v>
      </c>
      <c r="L14" s="44">
        <f t="shared" si="2"/>
        <v>7197.5</v>
      </c>
      <c r="M14" s="45">
        <f>IF(ISERR((J14+H14)/(G14+I14)),P!AK15,(J14+H14)/(G14+I14))</f>
        <v>179.9375</v>
      </c>
      <c r="N14" s="46">
        <f t="shared" si="3"/>
        <v>43185</v>
      </c>
      <c r="O14" s="46">
        <f t="shared" si="4"/>
        <v>43185</v>
      </c>
      <c r="P14" s="47" t="b">
        <f t="shared" si="5"/>
        <v>1</v>
      </c>
      <c r="Q14" s="204" t="str">
        <f t="shared" si="6"/>
        <v>OK</v>
      </c>
      <c r="S14" s="195">
        <f t="shared" si="7"/>
        <v>179.9375</v>
      </c>
      <c r="T14" s="195">
        <f t="shared" si="8"/>
        <v>40</v>
      </c>
      <c r="AJ14" s="64">
        <f t="shared" si="9"/>
        <v>179.9375</v>
      </c>
      <c r="AK14" s="64">
        <f t="shared" si="10"/>
        <v>40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7.1000000000000005</v>
      </c>
      <c r="F15" s="44">
        <f t="shared" si="0"/>
        <v>2238.5080329746411</v>
      </c>
      <c r="G15" s="44">
        <f>P!AJ16</f>
        <v>6</v>
      </c>
      <c r="H15" s="44">
        <f>G15*P!AK16</f>
        <v>1880</v>
      </c>
      <c r="I15" s="44">
        <f>S!E14</f>
        <v>1.9699999999999989</v>
      </c>
      <c r="J15" s="44">
        <f>I15*S!D14</f>
        <v>632.80408771942029</v>
      </c>
      <c r="K15" s="44">
        <f t="shared" si="1"/>
        <v>0.86999999999999833</v>
      </c>
      <c r="L15" s="44">
        <f t="shared" si="2"/>
        <v>274.29605474477938</v>
      </c>
      <c r="M15" s="45">
        <f>IF(ISERR((J15+H15)/(G15+I15)),P!AK16,(J15+H15)/(G15+I15))</f>
        <v>315.28282154572406</v>
      </c>
      <c r="N15" s="46">
        <f t="shared" si="3"/>
        <v>2512.8040877194203</v>
      </c>
      <c r="O15" s="46">
        <f t="shared" si="4"/>
        <v>2512.8040877194203</v>
      </c>
      <c r="P15" s="47" t="b">
        <f t="shared" si="5"/>
        <v>1</v>
      </c>
      <c r="Q15" s="204" t="str">
        <f t="shared" si="6"/>
        <v>OK</v>
      </c>
      <c r="S15" s="195">
        <f t="shared" si="7"/>
        <v>315.28282154572406</v>
      </c>
      <c r="T15" s="195">
        <f t="shared" si="8"/>
        <v>0.86999999999999833</v>
      </c>
      <c r="AJ15" s="64">
        <f t="shared" si="9"/>
        <v>315.28282154572406</v>
      </c>
      <c r="AK15" s="64">
        <f t="shared" si="10"/>
        <v>0.86999999999999833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44</v>
      </c>
      <c r="F16" s="44">
        <f t="shared" si="0"/>
        <v>1759.9990098589331</v>
      </c>
      <c r="G16" s="44">
        <f>P!AJ17</f>
        <v>60</v>
      </c>
      <c r="H16" s="44">
        <f>G16*P!AK17</f>
        <v>2400</v>
      </c>
      <c r="I16" s="44">
        <f>S!E15</f>
        <v>24</v>
      </c>
      <c r="J16" s="44">
        <f>I16*S!D15</f>
        <v>959.99810973069009</v>
      </c>
      <c r="K16" s="44">
        <f t="shared" si="1"/>
        <v>40</v>
      </c>
      <c r="L16" s="44">
        <f t="shared" si="2"/>
        <v>1599.9990998717572</v>
      </c>
      <c r="M16" s="45">
        <f>IF(ISERR((J16+H16)/(G16+I16)),P!AK17,(J16+H16)/(G16+I16))</f>
        <v>39.999977496793932</v>
      </c>
      <c r="N16" s="46">
        <f t="shared" si="3"/>
        <v>3359.99810973069</v>
      </c>
      <c r="O16" s="46">
        <f t="shared" si="4"/>
        <v>3359.99810973069</v>
      </c>
      <c r="P16" s="47" t="b">
        <f t="shared" si="5"/>
        <v>1</v>
      </c>
      <c r="Q16" s="204" t="str">
        <f t="shared" si="6"/>
        <v>OK</v>
      </c>
      <c r="S16" s="195">
        <f t="shared" si="7"/>
        <v>39.999977496793932</v>
      </c>
      <c r="T16" s="195">
        <f t="shared" si="8"/>
        <v>40</v>
      </c>
      <c r="AJ16" s="64">
        <f t="shared" si="9"/>
        <v>39.999977496793932</v>
      </c>
      <c r="AK16" s="64">
        <f t="shared" si="10"/>
        <v>40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195">
        <f t="shared" si="7"/>
        <v>66</v>
      </c>
      <c r="T17" s="195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1.6</v>
      </c>
      <c r="F18" s="44">
        <f t="shared" si="0"/>
        <v>720</v>
      </c>
      <c r="G18" s="44">
        <f>P!AJ19</f>
        <v>1.6</v>
      </c>
      <c r="H18" s="44">
        <f>G18*P!AK19</f>
        <v>720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450</v>
      </c>
      <c r="N18" s="46">
        <f t="shared" si="3"/>
        <v>720</v>
      </c>
      <c r="O18" s="46">
        <f t="shared" si="4"/>
        <v>720</v>
      </c>
      <c r="P18" s="47" t="b">
        <f t="shared" si="5"/>
        <v>1</v>
      </c>
      <c r="Q18" s="204" t="str">
        <f t="shared" si="6"/>
        <v>OK</v>
      </c>
      <c r="S18" s="195">
        <f t="shared" si="7"/>
        <v>450</v>
      </c>
      <c r="T18" s="195">
        <f t="shared" si="8"/>
        <v>0</v>
      </c>
      <c r="AJ18" s="64">
        <f t="shared" si="9"/>
        <v>450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195">
        <f t="shared" si="7"/>
        <v>190</v>
      </c>
      <c r="T19" s="195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76</v>
      </c>
      <c r="F20" s="44">
        <f t="shared" si="0"/>
        <v>4559.9999961369158</v>
      </c>
      <c r="G20" s="44">
        <f>P!AJ21</f>
        <v>63</v>
      </c>
      <c r="H20" s="44">
        <f>G20*P!AK21</f>
        <v>3780</v>
      </c>
      <c r="I20" s="44">
        <f>S!E19</f>
        <v>46</v>
      </c>
      <c r="J20" s="44">
        <f>I20*S!D19</f>
        <v>2759.9999944595234</v>
      </c>
      <c r="K20" s="44">
        <f t="shared" si="1"/>
        <v>33</v>
      </c>
      <c r="L20" s="44">
        <f t="shared" si="2"/>
        <v>1979.999998322608</v>
      </c>
      <c r="M20" s="45">
        <f>IF(ISERR((J20+H20)/(G20+I20)),P!AK21,(J20+H20)/(G20+I20))</f>
        <v>59.99999994916994</v>
      </c>
      <c r="N20" s="46">
        <f t="shared" si="3"/>
        <v>6539.9999944595238</v>
      </c>
      <c r="O20" s="46">
        <f t="shared" si="4"/>
        <v>6539.9999944595238</v>
      </c>
      <c r="P20" s="47" t="b">
        <f t="shared" si="5"/>
        <v>1</v>
      </c>
      <c r="Q20" s="204" t="str">
        <f t="shared" si="6"/>
        <v>OK</v>
      </c>
      <c r="S20" s="195">
        <f t="shared" si="7"/>
        <v>59.99999994916994</v>
      </c>
      <c r="T20" s="195">
        <f t="shared" si="8"/>
        <v>33</v>
      </c>
      <c r="AJ20" s="64">
        <f t="shared" si="9"/>
        <v>59.99999994916994</v>
      </c>
      <c r="AK20" s="64">
        <f t="shared" si="10"/>
        <v>33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13.4</v>
      </c>
      <c r="F21" s="44">
        <f t="shared" si="0"/>
        <v>12330.1706746827</v>
      </c>
      <c r="G21" s="44">
        <f>P!AJ22</f>
        <v>14</v>
      </c>
      <c r="H21" s="44">
        <f>G21*P!AK22</f>
        <v>12880</v>
      </c>
      <c r="I21" s="44">
        <f>S!E20</f>
        <v>0.96999999999999975</v>
      </c>
      <c r="J21" s="44">
        <f>I21*S!D20</f>
        <v>894.82499999999982</v>
      </c>
      <c r="K21" s="44">
        <f t="shared" si="1"/>
        <v>1.5699999999999985</v>
      </c>
      <c r="L21" s="44">
        <f t="shared" si="2"/>
        <v>1444.6543253173002</v>
      </c>
      <c r="M21" s="45">
        <f>IF(ISERR((J21+H21)/(G21+I21)),P!AK22,(J21+H21)/(G21+I21))</f>
        <v>920.16199064796274</v>
      </c>
      <c r="N21" s="46">
        <f t="shared" si="3"/>
        <v>13774.825000000001</v>
      </c>
      <c r="O21" s="46">
        <f t="shared" si="4"/>
        <v>13774.825000000001</v>
      </c>
      <c r="P21" s="47" t="b">
        <f t="shared" si="5"/>
        <v>1</v>
      </c>
      <c r="Q21" s="204" t="str">
        <f t="shared" si="6"/>
        <v>OK</v>
      </c>
      <c r="S21" s="195">
        <f t="shared" si="7"/>
        <v>920.16199064796274</v>
      </c>
      <c r="T21" s="195">
        <f t="shared" si="8"/>
        <v>1.5699999999999985</v>
      </c>
      <c r="AJ21" s="64">
        <f t="shared" si="9"/>
        <v>920.16199064796274</v>
      </c>
      <c r="AK21" s="64">
        <f t="shared" si="10"/>
        <v>1.5699999999999985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10</v>
      </c>
      <c r="F22" s="44">
        <f t="shared" si="0"/>
        <v>1978.4722222222222</v>
      </c>
      <c r="G22" s="44">
        <f>P!AJ23</f>
        <v>15</v>
      </c>
      <c r="H22" s="44">
        <f>G22*P!AK23</f>
        <v>2850</v>
      </c>
      <c r="I22" s="44">
        <f>S!E21</f>
        <v>3</v>
      </c>
      <c r="J22" s="44">
        <f>I22*S!D21</f>
        <v>711.25</v>
      </c>
      <c r="K22" s="44">
        <f t="shared" si="1"/>
        <v>8</v>
      </c>
      <c r="L22" s="44">
        <f t="shared" si="2"/>
        <v>1582.7777777777778</v>
      </c>
      <c r="M22" s="45">
        <f>IF(ISERR((J22+H22)/(G22+I22)),P!AK23,(J22+H22)/(G22+I22))</f>
        <v>197.84722222222223</v>
      </c>
      <c r="N22" s="46">
        <f t="shared" si="3"/>
        <v>3561.25</v>
      </c>
      <c r="O22" s="46">
        <f t="shared" si="4"/>
        <v>3561.25</v>
      </c>
      <c r="P22" s="47" t="b">
        <f t="shared" si="5"/>
        <v>1</v>
      </c>
      <c r="Q22" s="204" t="str">
        <f t="shared" si="6"/>
        <v>OK</v>
      </c>
      <c r="S22" s="195">
        <f t="shared" si="7"/>
        <v>197.84722222222223</v>
      </c>
      <c r="T22" s="195">
        <f t="shared" si="8"/>
        <v>8</v>
      </c>
      <c r="AJ22" s="64">
        <f t="shared" si="9"/>
        <v>197.84722222222223</v>
      </c>
      <c r="AK22" s="64">
        <f t="shared" si="10"/>
        <v>8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1175</v>
      </c>
      <c r="F23" s="44">
        <f t="shared" si="0"/>
        <v>3211.9448532585752</v>
      </c>
      <c r="G23" s="44">
        <f>P!AJ24</f>
        <v>2000</v>
      </c>
      <c r="H23" s="44">
        <f>G23*P!AK24</f>
        <v>5400</v>
      </c>
      <c r="I23" s="44">
        <f>S!E22</f>
        <v>632</v>
      </c>
      <c r="J23" s="44">
        <f>I23*S!D22</f>
        <v>1794.7564712992091</v>
      </c>
      <c r="K23" s="44">
        <f t="shared" si="1"/>
        <v>1457</v>
      </c>
      <c r="L23" s="44">
        <f t="shared" si="2"/>
        <v>3982.8116180406332</v>
      </c>
      <c r="M23" s="45">
        <f>IF(ISERR((J23+H23)/(G23+I23)),P!AK24,(J23+H23)/(G23+I23))</f>
        <v>2.7335700878796385</v>
      </c>
      <c r="N23" s="46">
        <f t="shared" si="3"/>
        <v>7194.7564712992089</v>
      </c>
      <c r="O23" s="46">
        <f t="shared" si="4"/>
        <v>7194.756471299208</v>
      </c>
      <c r="P23" s="47" t="b">
        <f t="shared" si="5"/>
        <v>1</v>
      </c>
      <c r="Q23" s="204" t="str">
        <f t="shared" si="6"/>
        <v>OK</v>
      </c>
      <c r="S23" s="195">
        <f t="shared" si="7"/>
        <v>2.7335700878796385</v>
      </c>
      <c r="T23" s="195">
        <f t="shared" si="8"/>
        <v>1457</v>
      </c>
      <c r="AJ23" s="64">
        <f t="shared" si="9"/>
        <v>2.7335700878796385</v>
      </c>
      <c r="AK23" s="64">
        <f t="shared" si="10"/>
        <v>1457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195">
        <f t="shared" si="7"/>
        <v>181.36363636363637</v>
      </c>
      <c r="T24" s="195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195">
        <f t="shared" si="7"/>
        <v>380</v>
      </c>
      <c r="T25" s="195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195">
        <f t="shared" si="7"/>
        <v>245</v>
      </c>
      <c r="T26" s="195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195">
        <f t="shared" si="7"/>
        <v>0</v>
      </c>
      <c r="T27" s="195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195">
        <f t="shared" si="7"/>
        <v>190.9375</v>
      </c>
      <c r="T28" s="195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195">
        <f t="shared" si="7"/>
        <v>117</v>
      </c>
      <c r="T29" s="195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1.4999999999999999E-2</v>
      </c>
      <c r="F30" s="44">
        <f t="shared" si="0"/>
        <v>4500</v>
      </c>
      <c r="G30" s="44">
        <f>P!AJ31</f>
        <v>1.4999999999999999E-2</v>
      </c>
      <c r="H30" s="44">
        <f>G30*P!AK31</f>
        <v>4500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4500</v>
      </c>
      <c r="O30" s="46">
        <f t="shared" si="4"/>
        <v>4500</v>
      </c>
      <c r="P30" s="47" t="b">
        <f t="shared" si="5"/>
        <v>1</v>
      </c>
      <c r="Q30" s="204" t="str">
        <f t="shared" si="6"/>
        <v>OK</v>
      </c>
      <c r="S30" s="195">
        <f t="shared" si="7"/>
        <v>300000</v>
      </c>
      <c r="T30" s="195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0.3</v>
      </c>
      <c r="F31" s="44">
        <f t="shared" si="0"/>
        <v>720</v>
      </c>
      <c r="G31" s="44">
        <f>P!AJ32</f>
        <v>0.3</v>
      </c>
      <c r="H31" s="44">
        <f>G31*P!AK32</f>
        <v>720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720</v>
      </c>
      <c r="O31" s="46">
        <f t="shared" si="4"/>
        <v>720</v>
      </c>
      <c r="P31" s="47" t="b">
        <f t="shared" si="5"/>
        <v>1</v>
      </c>
      <c r="Q31" s="204" t="str">
        <f t="shared" si="6"/>
        <v>OK</v>
      </c>
      <c r="S31" s="195">
        <f t="shared" si="7"/>
        <v>2400</v>
      </c>
      <c r="T31" s="195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1.4</v>
      </c>
      <c r="F32" s="44">
        <f t="shared" si="0"/>
        <v>168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0</v>
      </c>
      <c r="L32" s="44">
        <f t="shared" si="2"/>
        <v>0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</v>
      </c>
      <c r="P32" s="47" t="b">
        <f t="shared" si="5"/>
        <v>1</v>
      </c>
      <c r="Q32" s="204" t="str">
        <f t="shared" si="6"/>
        <v>OK</v>
      </c>
      <c r="S32" s="195">
        <f t="shared" si="7"/>
        <v>120.00000000000001</v>
      </c>
      <c r="T32" s="195">
        <f t="shared" si="8"/>
        <v>0</v>
      </c>
      <c r="AJ32" s="64">
        <f t="shared" si="9"/>
        <v>120.00000000000001</v>
      </c>
      <c r="AK32" s="64">
        <f t="shared" si="10"/>
        <v>0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195">
        <f t="shared" si="7"/>
        <v>130</v>
      </c>
      <c r="T33" s="195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195">
        <f t="shared" si="7"/>
        <v>0</v>
      </c>
      <c r="T34" s="195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25</v>
      </c>
      <c r="F35" s="44">
        <f t="shared" si="0"/>
        <v>3449.9721489556814</v>
      </c>
      <c r="G35" s="44">
        <f>P!AJ36</f>
        <v>74</v>
      </c>
      <c r="H35" s="44">
        <f>G35*P!AK36</f>
        <v>10212</v>
      </c>
      <c r="I35" s="44">
        <f>S!E34</f>
        <v>1</v>
      </c>
      <c r="J35" s="44">
        <f>I35*S!D34</f>
        <v>137.91644686704464</v>
      </c>
      <c r="K35" s="44">
        <f t="shared" si="1"/>
        <v>50</v>
      </c>
      <c r="L35" s="44">
        <f t="shared" si="2"/>
        <v>6899.9442979113628</v>
      </c>
      <c r="M35" s="45">
        <f>IF(ISERR((J35+H35)/(G35+I35)),P!AK36,(J35+H35)/(G35+I35))</f>
        <v>137.99888595822725</v>
      </c>
      <c r="N35" s="46">
        <f t="shared" si="3"/>
        <v>10349.916446867044</v>
      </c>
      <c r="O35" s="46">
        <f t="shared" si="4"/>
        <v>10349.916446867044</v>
      </c>
      <c r="P35" s="47" t="b">
        <f t="shared" si="5"/>
        <v>1</v>
      </c>
      <c r="Q35" s="204" t="str">
        <f t="shared" si="6"/>
        <v>OK</v>
      </c>
      <c r="S35" s="195">
        <f t="shared" si="7"/>
        <v>137.99888595822725</v>
      </c>
      <c r="T35" s="195">
        <f t="shared" si="8"/>
        <v>50</v>
      </c>
      <c r="AJ35" s="64">
        <f t="shared" si="9"/>
        <v>137.99888595822725</v>
      </c>
      <c r="AK35" s="64">
        <f t="shared" si="10"/>
        <v>50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20</v>
      </c>
      <c r="F36" s="44">
        <f t="shared" si="0"/>
        <v>3400</v>
      </c>
      <c r="G36" s="44">
        <f>P!AJ37</f>
        <v>20</v>
      </c>
      <c r="H36" s="44">
        <f>G36*P!AK37</f>
        <v>3400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3400</v>
      </c>
      <c r="O36" s="46">
        <f t="shared" si="4"/>
        <v>3400</v>
      </c>
      <c r="P36" s="47" t="b">
        <f t="shared" si="5"/>
        <v>1</v>
      </c>
      <c r="Q36" s="204" t="str">
        <f t="shared" si="6"/>
        <v>OK</v>
      </c>
      <c r="S36" s="195">
        <f t="shared" si="7"/>
        <v>170</v>
      </c>
      <c r="T36" s="195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4</v>
      </c>
      <c r="F37" s="44">
        <f t="shared" si="0"/>
        <v>2176.3967357187694</v>
      </c>
      <c r="G37" s="44">
        <f>P!AJ38</f>
        <v>4</v>
      </c>
      <c r="H37" s="44">
        <f>G37*P!AK38</f>
        <v>2240</v>
      </c>
      <c r="I37" s="44">
        <f>S!E36</f>
        <v>0.42499999999999982</v>
      </c>
      <c r="J37" s="44">
        <f>I37*S!D36</f>
        <v>167.63888888888883</v>
      </c>
      <c r="K37" s="44">
        <f t="shared" si="1"/>
        <v>0.42499999999999982</v>
      </c>
      <c r="L37" s="44">
        <f t="shared" si="2"/>
        <v>231.24215317011914</v>
      </c>
      <c r="M37" s="45">
        <f>IF(ISERR((J37+H37)/(G37+I37)),P!AK38,(J37+H37)/(G37+I37))</f>
        <v>544.09918392969234</v>
      </c>
      <c r="N37" s="46">
        <f t="shared" si="3"/>
        <v>2407.6388888888887</v>
      </c>
      <c r="O37" s="46">
        <f t="shared" si="4"/>
        <v>2407.6388888888887</v>
      </c>
      <c r="P37" s="47" t="b">
        <f t="shared" si="5"/>
        <v>1</v>
      </c>
      <c r="Q37" s="204" t="str">
        <f t="shared" si="6"/>
        <v>OK</v>
      </c>
      <c r="S37" s="195">
        <f t="shared" si="7"/>
        <v>544.09918392969234</v>
      </c>
      <c r="T37" s="195">
        <f t="shared" si="8"/>
        <v>0.42499999999999982</v>
      </c>
      <c r="AJ37" s="64">
        <f t="shared" si="9"/>
        <v>544.09918392969234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195">
        <f t="shared" si="7"/>
        <v>0</v>
      </c>
      <c r="T38" s="195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9</v>
      </c>
      <c r="F39" s="44">
        <f t="shared" si="0"/>
        <v>1080</v>
      </c>
      <c r="G39" s="44">
        <f>P!AJ40</f>
        <v>9</v>
      </c>
      <c r="H39" s="44">
        <f>G39*P!AK40</f>
        <v>1080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1080</v>
      </c>
      <c r="O39" s="46">
        <f t="shared" si="4"/>
        <v>1080</v>
      </c>
      <c r="P39" s="47" t="b">
        <f t="shared" si="5"/>
        <v>1</v>
      </c>
      <c r="Q39" s="204" t="str">
        <f t="shared" si="6"/>
        <v>OK</v>
      </c>
      <c r="S39" s="195">
        <f t="shared" si="7"/>
        <v>120</v>
      </c>
      <c r="T39" s="195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20</v>
      </c>
      <c r="F40" s="44">
        <f t="shared" si="0"/>
        <v>1600</v>
      </c>
      <c r="G40" s="44">
        <f>P!AJ41</f>
        <v>20</v>
      </c>
      <c r="H40" s="44">
        <f>G40*P!AK41</f>
        <v>1600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</v>
      </c>
      <c r="N40" s="46">
        <f t="shared" si="3"/>
        <v>1600</v>
      </c>
      <c r="O40" s="46">
        <f t="shared" si="4"/>
        <v>1600</v>
      </c>
      <c r="P40" s="47" t="b">
        <f t="shared" si="5"/>
        <v>1</v>
      </c>
      <c r="Q40" s="204" t="str">
        <f t="shared" si="6"/>
        <v>OK</v>
      </c>
      <c r="S40" s="195">
        <f t="shared" si="7"/>
        <v>80</v>
      </c>
      <c r="T40" s="195">
        <f t="shared" si="8"/>
        <v>0</v>
      </c>
      <c r="AJ40" s="64">
        <f t="shared" si="9"/>
        <v>80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12</v>
      </c>
      <c r="F41" s="44">
        <f t="shared" si="0"/>
        <v>1020</v>
      </c>
      <c r="G41" s="44">
        <f>P!AJ42</f>
        <v>12</v>
      </c>
      <c r="H41" s="44">
        <f>G41*P!AK42</f>
        <v>1020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85</v>
      </c>
      <c r="N41" s="46">
        <f t="shared" si="3"/>
        <v>1020</v>
      </c>
      <c r="O41" s="46">
        <f t="shared" si="4"/>
        <v>1020</v>
      </c>
      <c r="P41" s="47" t="b">
        <f t="shared" si="5"/>
        <v>1</v>
      </c>
      <c r="Q41" s="204" t="str">
        <f t="shared" si="6"/>
        <v>OK</v>
      </c>
      <c r="S41" s="195">
        <f t="shared" si="7"/>
        <v>85</v>
      </c>
      <c r="T41" s="195">
        <f t="shared" si="8"/>
        <v>0</v>
      </c>
      <c r="AJ41" s="64">
        <f t="shared" si="9"/>
        <v>85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1500</v>
      </c>
      <c r="F42" s="44">
        <f t="shared" si="0"/>
        <v>12000</v>
      </c>
      <c r="G42" s="44">
        <f>P!AJ43</f>
        <v>2000</v>
      </c>
      <c r="H42" s="44">
        <f>G42*P!AK43</f>
        <v>16000</v>
      </c>
      <c r="I42" s="44">
        <f>S!E41</f>
        <v>105</v>
      </c>
      <c r="J42" s="44">
        <f>I42*S!D41</f>
        <v>840</v>
      </c>
      <c r="K42" s="44">
        <f t="shared" si="1"/>
        <v>605</v>
      </c>
      <c r="L42" s="44">
        <f t="shared" si="2"/>
        <v>4840</v>
      </c>
      <c r="M42" s="45">
        <f>IF(ISERR((J42+H42)/(G42+I42)),P!AK43,(J42+H42)/(G42+I42))</f>
        <v>8</v>
      </c>
      <c r="N42" s="46">
        <f t="shared" si="3"/>
        <v>16840</v>
      </c>
      <c r="O42" s="46">
        <f t="shared" si="4"/>
        <v>16840</v>
      </c>
      <c r="P42" s="47" t="b">
        <f t="shared" si="5"/>
        <v>1</v>
      </c>
      <c r="Q42" s="204" t="str">
        <f t="shared" si="6"/>
        <v>OK</v>
      </c>
      <c r="S42" s="195">
        <f t="shared" si="7"/>
        <v>8</v>
      </c>
      <c r="T42" s="195">
        <f t="shared" si="8"/>
        <v>605</v>
      </c>
      <c r="AJ42" s="64">
        <f t="shared" si="9"/>
        <v>8</v>
      </c>
      <c r="AK42" s="64">
        <f t="shared" si="10"/>
        <v>605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195">
        <f t="shared" si="7"/>
        <v>7.5</v>
      </c>
      <c r="T43" s="195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195">
        <f t="shared" si="7"/>
        <v>0.60014919995395422</v>
      </c>
      <c r="T44" s="195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195">
        <f t="shared" si="7"/>
        <v>20</v>
      </c>
      <c r="T45" s="195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1535</v>
      </c>
      <c r="F46" s="44">
        <f t="shared" si="0"/>
        <v>16595.283108258092</v>
      </c>
      <c r="G46" s="44">
        <f>P!AJ47</f>
        <v>3500</v>
      </c>
      <c r="H46" s="44">
        <f>G46*P!AK47</f>
        <v>38000</v>
      </c>
      <c r="I46" s="44">
        <f>S!E45</f>
        <v>200</v>
      </c>
      <c r="J46" s="44">
        <f>I46*S!D45</f>
        <v>2001.6596094820504</v>
      </c>
      <c r="K46" s="44">
        <f t="shared" si="1"/>
        <v>2165</v>
      </c>
      <c r="L46" s="44">
        <f t="shared" si="2"/>
        <v>23406.376501223956</v>
      </c>
      <c r="M46" s="45">
        <f>IF(ISERR((J46+H46)/(G46+I46)),P!AK47,(J46+H46)/(G46+I46))</f>
        <v>10.811259353914068</v>
      </c>
      <c r="N46" s="46">
        <f t="shared" si="3"/>
        <v>40001.659609482049</v>
      </c>
      <c r="O46" s="46">
        <f t="shared" si="4"/>
        <v>40001.659609482049</v>
      </c>
      <c r="P46" s="47" t="b">
        <f t="shared" si="5"/>
        <v>1</v>
      </c>
      <c r="Q46" s="204" t="str">
        <f t="shared" si="6"/>
        <v>OK</v>
      </c>
      <c r="S46" s="195">
        <f t="shared" si="7"/>
        <v>10.811259353914068</v>
      </c>
      <c r="T46" s="195">
        <f t="shared" si="8"/>
        <v>2165</v>
      </c>
      <c r="AJ46" s="64">
        <f t="shared" si="9"/>
        <v>10.811259353914068</v>
      </c>
      <c r="AK46" s="64">
        <f t="shared" si="10"/>
        <v>2165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195">
        <f t="shared" si="7"/>
        <v>4.5816763532160056</v>
      </c>
      <c r="T47" s="195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195">
        <f t="shared" si="7"/>
        <v>2</v>
      </c>
      <c r="T48" s="195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1500</v>
      </c>
      <c r="F49" s="44">
        <f t="shared" si="0"/>
        <v>7800</v>
      </c>
      <c r="G49" s="44">
        <f>P!AJ50</f>
        <v>1500</v>
      </c>
      <c r="H49" s="44">
        <f>G49*P!AK50</f>
        <v>7800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7800</v>
      </c>
      <c r="O49" s="46">
        <f t="shared" si="4"/>
        <v>7800</v>
      </c>
      <c r="P49" s="47" t="b">
        <f t="shared" si="5"/>
        <v>1</v>
      </c>
      <c r="Q49" s="204" t="str">
        <f t="shared" si="6"/>
        <v>OK</v>
      </c>
      <c r="S49" s="195">
        <f t="shared" si="7"/>
        <v>5.2</v>
      </c>
      <c r="T49" s="195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195">
        <f t="shared" si="7"/>
        <v>0</v>
      </c>
      <c r="T50" s="195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15</v>
      </c>
      <c r="F51" s="44">
        <f t="shared" si="0"/>
        <v>900</v>
      </c>
      <c r="G51" s="44">
        <f>P!AJ52</f>
        <v>20</v>
      </c>
      <c r="H51" s="44">
        <f>G51*P!AK52</f>
        <v>1200</v>
      </c>
      <c r="I51" s="44">
        <f>S!E50</f>
        <v>0</v>
      </c>
      <c r="J51" s="44">
        <f>I51*S!D50</f>
        <v>0</v>
      </c>
      <c r="K51" s="44">
        <f t="shared" si="1"/>
        <v>5</v>
      </c>
      <c r="L51" s="44">
        <f t="shared" si="2"/>
        <v>300</v>
      </c>
      <c r="M51" s="45">
        <f>IF(ISERR((J51+H51)/(G51+I51)),P!AK52,(J51+H51)/(G51+I51))</f>
        <v>60</v>
      </c>
      <c r="N51" s="46">
        <f t="shared" si="3"/>
        <v>1200</v>
      </c>
      <c r="O51" s="46">
        <f t="shared" si="4"/>
        <v>1200</v>
      </c>
      <c r="P51" s="47" t="b">
        <f t="shared" si="5"/>
        <v>1</v>
      </c>
      <c r="Q51" s="204" t="str">
        <f t="shared" si="6"/>
        <v>OK</v>
      </c>
      <c r="S51" s="195">
        <f t="shared" si="7"/>
        <v>60</v>
      </c>
      <c r="T51" s="195">
        <f t="shared" si="8"/>
        <v>5</v>
      </c>
      <c r="AJ51" s="64">
        <f t="shared" si="9"/>
        <v>60</v>
      </c>
      <c r="AK51" s="64">
        <f t="shared" si="10"/>
        <v>5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4</v>
      </c>
      <c r="F52" s="44">
        <f t="shared" si="0"/>
        <v>320</v>
      </c>
      <c r="G52" s="44">
        <f>P!AJ53</f>
        <v>4</v>
      </c>
      <c r="H52" s="44">
        <f>G52*P!AK53</f>
        <v>320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80</v>
      </c>
      <c r="N52" s="46">
        <f t="shared" si="3"/>
        <v>320</v>
      </c>
      <c r="O52" s="46">
        <f t="shared" si="4"/>
        <v>320</v>
      </c>
      <c r="P52" s="47" t="b">
        <f t="shared" si="5"/>
        <v>1</v>
      </c>
      <c r="Q52" s="204" t="str">
        <f t="shared" si="6"/>
        <v>OK</v>
      </c>
      <c r="S52" s="195">
        <f t="shared" si="7"/>
        <v>80</v>
      </c>
      <c r="T52" s="195">
        <f t="shared" si="8"/>
        <v>0</v>
      </c>
      <c r="AJ52" s="64">
        <f t="shared" si="9"/>
        <v>80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195">
        <f t="shared" si="7"/>
        <v>30</v>
      </c>
      <c r="T53" s="195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195">
        <f t="shared" si="7"/>
        <v>0.9</v>
      </c>
      <c r="T54" s="195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3</v>
      </c>
      <c r="F55" s="44">
        <f t="shared" si="0"/>
        <v>2.3920020278229233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15</v>
      </c>
      <c r="L55" s="44">
        <f t="shared" si="2"/>
        <v>11.960010139114615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14.352012166937538</v>
      </c>
      <c r="P55" s="47" t="b">
        <f t="shared" si="5"/>
        <v>1</v>
      </c>
      <c r="Q55" s="204" t="str">
        <f t="shared" si="6"/>
        <v>OK</v>
      </c>
      <c r="S55" s="195">
        <f t="shared" si="7"/>
        <v>0.79733400927430775</v>
      </c>
      <c r="T55" s="195">
        <f t="shared" si="8"/>
        <v>15</v>
      </c>
      <c r="AJ55" s="64">
        <f t="shared" si="9"/>
        <v>0.79733400927430775</v>
      </c>
      <c r="AK55" s="64">
        <f t="shared" si="10"/>
        <v>15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195">
        <f t="shared" si="7"/>
        <v>0.25232142857142859</v>
      </c>
      <c r="T56" s="195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47</v>
      </c>
      <c r="F57" s="44">
        <f t="shared" si="0"/>
        <v>920.41666666666663</v>
      </c>
      <c r="G57" s="44">
        <f>P!AJ58</f>
        <v>46</v>
      </c>
      <c r="H57" s="44">
        <f>G57*P!AK58</f>
        <v>900</v>
      </c>
      <c r="I57" s="44">
        <f>S!E56</f>
        <v>2</v>
      </c>
      <c r="J57" s="44">
        <f>I57*S!D56</f>
        <v>40</v>
      </c>
      <c r="K57" s="44">
        <f t="shared" si="1"/>
        <v>1</v>
      </c>
      <c r="L57" s="44">
        <f t="shared" si="2"/>
        <v>19.583333333333332</v>
      </c>
      <c r="M57" s="45">
        <f>IF(ISERR((J57+H57)/(G57+I57)),P!AK58,(J57+H57)/(G57+I57))</f>
        <v>19.583333333333332</v>
      </c>
      <c r="N57" s="46">
        <f t="shared" si="3"/>
        <v>940</v>
      </c>
      <c r="O57" s="46">
        <f t="shared" si="4"/>
        <v>940</v>
      </c>
      <c r="P57" s="47" t="b">
        <f t="shared" si="5"/>
        <v>1</v>
      </c>
      <c r="Q57" s="204" t="str">
        <f t="shared" si="6"/>
        <v>OK</v>
      </c>
      <c r="S57" s="195">
        <f t="shared" si="7"/>
        <v>19.583333333333332</v>
      </c>
      <c r="T57" s="195">
        <f t="shared" si="8"/>
        <v>1</v>
      </c>
      <c r="AJ57" s="64">
        <f t="shared" si="9"/>
        <v>19.583333333333332</v>
      </c>
      <c r="AK57" s="64">
        <f t="shared" si="10"/>
        <v>1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11</v>
      </c>
      <c r="F58" s="44">
        <f t="shared" si="0"/>
        <v>11040</v>
      </c>
      <c r="G58" s="44">
        <f>P!AJ59</f>
        <v>11</v>
      </c>
      <c r="H58" s="44">
        <f>G58*P!AK59</f>
        <v>11040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1003.6363636363636</v>
      </c>
      <c r="N58" s="46">
        <f t="shared" si="3"/>
        <v>11040</v>
      </c>
      <c r="O58" s="46">
        <f t="shared" si="4"/>
        <v>11040</v>
      </c>
      <c r="P58" s="47" t="b">
        <f t="shared" si="5"/>
        <v>1</v>
      </c>
      <c r="Q58" s="204" t="str">
        <f t="shared" si="6"/>
        <v>OK</v>
      </c>
      <c r="S58" s="195">
        <f t="shared" si="7"/>
        <v>1003.6363636363636</v>
      </c>
      <c r="T58" s="195">
        <f t="shared" si="8"/>
        <v>0</v>
      </c>
      <c r="AJ58" s="64">
        <f t="shared" si="9"/>
        <v>1003.6363636363636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1</v>
      </c>
      <c r="F59" s="44">
        <f t="shared" si="0"/>
        <v>267.55555555555554</v>
      </c>
      <c r="G59" s="44">
        <f>P!AJ60</f>
        <v>5</v>
      </c>
      <c r="H59" s="44">
        <f>G59*P!AK60</f>
        <v>1320</v>
      </c>
      <c r="I59" s="44">
        <f>S!E58</f>
        <v>4</v>
      </c>
      <c r="J59" s="44">
        <f>I59*S!D58</f>
        <v>1088</v>
      </c>
      <c r="K59" s="44">
        <f t="shared" si="1"/>
        <v>8</v>
      </c>
      <c r="L59" s="44">
        <f t="shared" si="2"/>
        <v>2140.4444444444443</v>
      </c>
      <c r="M59" s="45">
        <f>IF(ISERR((J59+H59)/(G59+I59)),P!AK60,(J59+H59)/(G59+I59))</f>
        <v>267.55555555555554</v>
      </c>
      <c r="N59" s="46">
        <f t="shared" si="3"/>
        <v>2408</v>
      </c>
      <c r="O59" s="46">
        <f t="shared" si="4"/>
        <v>2408</v>
      </c>
      <c r="P59" s="47" t="b">
        <f t="shared" si="5"/>
        <v>1</v>
      </c>
      <c r="Q59" s="204" t="str">
        <f t="shared" si="6"/>
        <v>OK</v>
      </c>
      <c r="S59" s="195">
        <f t="shared" si="7"/>
        <v>267.55555555555554</v>
      </c>
      <c r="T59" s="195">
        <f t="shared" si="8"/>
        <v>8</v>
      </c>
      <c r="AJ59" s="64">
        <f t="shared" si="9"/>
        <v>267.55555555555554</v>
      </c>
      <c r="AK59" s="64">
        <f t="shared" si="10"/>
        <v>8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5</v>
      </c>
      <c r="F60" s="44">
        <f t="shared" si="0"/>
        <v>627.08333333333337</v>
      </c>
      <c r="G60" s="44">
        <f>P!AJ61</f>
        <v>5</v>
      </c>
      <c r="H60" s="44">
        <f>G60*P!AK61</f>
        <v>650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125.41666666666667</v>
      </c>
      <c r="M60" s="45">
        <f>IF(ISERR((J60+H60)/(G60+I60)),P!AK61,(J60+H60)/(G60+I60))</f>
        <v>125.41666666666667</v>
      </c>
      <c r="N60" s="46">
        <f t="shared" si="3"/>
        <v>752.5</v>
      </c>
      <c r="O60" s="46">
        <f t="shared" si="4"/>
        <v>752.5</v>
      </c>
      <c r="P60" s="47" t="b">
        <f t="shared" si="5"/>
        <v>1</v>
      </c>
      <c r="Q60" s="204" t="str">
        <f t="shared" si="6"/>
        <v>OK</v>
      </c>
      <c r="S60" s="195">
        <f t="shared" si="7"/>
        <v>125.41666666666667</v>
      </c>
      <c r="T60" s="195">
        <f t="shared" si="8"/>
        <v>1</v>
      </c>
      <c r="AJ60" s="64">
        <f t="shared" si="9"/>
        <v>125.41666666666667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6.3</v>
      </c>
      <c r="F61" s="44">
        <f t="shared" si="0"/>
        <v>693</v>
      </c>
      <c r="G61" s="44">
        <f>P!AJ62</f>
        <v>5</v>
      </c>
      <c r="H61" s="44">
        <f>G61*P!AK62</f>
        <v>550</v>
      </c>
      <c r="I61" s="44">
        <f>S!E60</f>
        <v>1.3000000000000007</v>
      </c>
      <c r="J61" s="44">
        <f>I61*S!D60</f>
        <v>143.00000000000009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</v>
      </c>
      <c r="N61" s="46">
        <f t="shared" si="3"/>
        <v>693.00000000000011</v>
      </c>
      <c r="O61" s="46">
        <f t="shared" si="4"/>
        <v>693</v>
      </c>
      <c r="P61" s="47" t="b">
        <f t="shared" si="5"/>
        <v>1</v>
      </c>
      <c r="Q61" s="204" t="str">
        <f t="shared" si="6"/>
        <v>OK</v>
      </c>
      <c r="S61" s="195">
        <f t="shared" si="7"/>
        <v>110</v>
      </c>
      <c r="T61" s="195">
        <f t="shared" si="8"/>
        <v>0</v>
      </c>
      <c r="AJ61" s="64">
        <f t="shared" si="9"/>
        <v>110</v>
      </c>
      <c r="AK61" s="64">
        <f t="shared" si="10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1.7999999999999998</v>
      </c>
      <c r="F62" s="44">
        <f t="shared" si="0"/>
        <v>1116.0102040816325</v>
      </c>
      <c r="G62" s="44">
        <f>P!AJ63</f>
        <v>1.5</v>
      </c>
      <c r="H62" s="44">
        <f>G62*P!AK63</f>
        <v>930</v>
      </c>
      <c r="I62" s="44">
        <f>S!E61</f>
        <v>0.29999999999999982</v>
      </c>
      <c r="J62" s="44">
        <f>I62*S!D61</f>
        <v>186.01020408163254</v>
      </c>
      <c r="K62" s="44">
        <f t="shared" si="1"/>
        <v>0</v>
      </c>
      <c r="L62" s="44">
        <f t="shared" si="2"/>
        <v>0</v>
      </c>
      <c r="M62" s="45">
        <f>IF(ISERR((J62+H62)/(G62+I62)),P!AK63,(J62+H62)/(G62+I62))</f>
        <v>620.00566893424036</v>
      </c>
      <c r="N62" s="46">
        <f t="shared" si="3"/>
        <v>1116.0102040816325</v>
      </c>
      <c r="O62" s="46">
        <f t="shared" si="4"/>
        <v>1116.0102040816325</v>
      </c>
      <c r="P62" s="47" t="b">
        <f t="shared" si="5"/>
        <v>1</v>
      </c>
      <c r="Q62" s="204" t="str">
        <f t="shared" si="6"/>
        <v>OK</v>
      </c>
      <c r="S62" s="195">
        <f t="shared" si="7"/>
        <v>620.00566893424036</v>
      </c>
      <c r="T62" s="195">
        <f t="shared" si="8"/>
        <v>0</v>
      </c>
      <c r="AJ62" s="64">
        <f t="shared" si="9"/>
        <v>620.00566893424036</v>
      </c>
      <c r="AK62" s="64">
        <f t="shared" si="10"/>
        <v>0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8.4999999999999982</v>
      </c>
      <c r="F63" s="44">
        <f t="shared" si="0"/>
        <v>5440.021519540046</v>
      </c>
      <c r="G63" s="44">
        <f>P!AJ64</f>
        <v>10.5</v>
      </c>
      <c r="H63" s="44">
        <f>G63*P!AK64</f>
        <v>6720</v>
      </c>
      <c r="I63" s="44">
        <f>S!E62</f>
        <v>0.36000000000000032</v>
      </c>
      <c r="J63" s="44">
        <f>I63*S!D62</f>
        <v>230.42749437704762</v>
      </c>
      <c r="K63" s="44">
        <f t="shared" si="1"/>
        <v>2.3600000000000012</v>
      </c>
      <c r="L63" s="44">
        <f t="shared" si="2"/>
        <v>1510.4059748370021</v>
      </c>
      <c r="M63" s="45">
        <f>IF(ISERR((J63+H63)/(G63+I63)),P!AK64,(J63+H63)/(G63+I63))</f>
        <v>640.00253171059376</v>
      </c>
      <c r="N63" s="46">
        <f t="shared" si="3"/>
        <v>6950.4274943770479</v>
      </c>
      <c r="O63" s="46">
        <f t="shared" si="4"/>
        <v>6950.4274943770479</v>
      </c>
      <c r="P63" s="47" t="b">
        <f t="shared" si="5"/>
        <v>1</v>
      </c>
      <c r="Q63" s="204" t="str">
        <f t="shared" si="6"/>
        <v>OK</v>
      </c>
      <c r="S63" s="195">
        <f t="shared" si="7"/>
        <v>640.00253171059376</v>
      </c>
      <c r="T63" s="195">
        <f t="shared" si="8"/>
        <v>2.3600000000000012</v>
      </c>
      <c r="AJ63" s="64">
        <f t="shared" si="9"/>
        <v>640.00253171059376</v>
      </c>
      <c r="AK63" s="64">
        <f t="shared" si="10"/>
        <v>2.3600000000000012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7.4999999999999956E-2</v>
      </c>
      <c r="F64" s="44">
        <f t="shared" si="0"/>
        <v>31.249999999999982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195">
        <f t="shared" si="7"/>
        <v>416.66666666666669</v>
      </c>
      <c r="T64" s="195">
        <f t="shared" si="8"/>
        <v>0</v>
      </c>
      <c r="AJ64" s="64">
        <f t="shared" si="9"/>
        <v>416.66666666666669</v>
      </c>
      <c r="AK64" s="64">
        <f t="shared" si="10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195">
        <f t="shared" si="7"/>
        <v>240</v>
      </c>
      <c r="T65" s="195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1.9200000000000002</v>
      </c>
      <c r="F66" s="44">
        <f t="shared" si="0"/>
        <v>1635.0967741935485</v>
      </c>
      <c r="G66" s="44">
        <f>P!AJ67</f>
        <v>3.1</v>
      </c>
      <c r="H66" s="44">
        <f>G66*P!AK67</f>
        <v>2640</v>
      </c>
      <c r="I66" s="44">
        <f>S!E65</f>
        <v>0</v>
      </c>
      <c r="J66" s="44">
        <f>I66*S!D65</f>
        <v>0</v>
      </c>
      <c r="K66" s="44">
        <f t="shared" si="1"/>
        <v>1.18</v>
      </c>
      <c r="L66" s="44">
        <f t="shared" si="2"/>
        <v>1004.9032258064516</v>
      </c>
      <c r="M66" s="45">
        <f>IF(ISERR((J66+H66)/(G66+I66)),P!AK67,(J66+H66)/(G66+I66))</f>
        <v>851.61290322580646</v>
      </c>
      <c r="N66" s="46">
        <f t="shared" si="3"/>
        <v>2640</v>
      </c>
      <c r="O66" s="46">
        <f t="shared" si="4"/>
        <v>2640</v>
      </c>
      <c r="P66" s="47" t="b">
        <f t="shared" si="5"/>
        <v>1</v>
      </c>
      <c r="Q66" s="204" t="str">
        <f t="shared" si="6"/>
        <v>OK</v>
      </c>
      <c r="S66" s="195">
        <f t="shared" si="7"/>
        <v>851.61290322580646</v>
      </c>
      <c r="T66" s="195">
        <f t="shared" si="8"/>
        <v>1.18</v>
      </c>
      <c r="AJ66" s="64">
        <f t="shared" si="9"/>
        <v>851.61290322580646</v>
      </c>
      <c r="AK66" s="64">
        <f t="shared" si="10"/>
        <v>1.18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24.04</v>
      </c>
      <c r="F67" s="44">
        <f t="shared" si="0"/>
        <v>432.71999999999997</v>
      </c>
      <c r="G67" s="44">
        <f>P!AJ68</f>
        <v>30</v>
      </c>
      <c r="H67" s="44">
        <f>G67*P!AK68</f>
        <v>540</v>
      </c>
      <c r="I67" s="44">
        <f>S!E66</f>
        <v>1</v>
      </c>
      <c r="J67" s="44">
        <f>I67*S!D66</f>
        <v>18</v>
      </c>
      <c r="K67" s="44">
        <f t="shared" si="1"/>
        <v>6.9600000000000009</v>
      </c>
      <c r="L67" s="44">
        <f t="shared" si="2"/>
        <v>125.28000000000002</v>
      </c>
      <c r="M67" s="45">
        <f>IF(ISERR((J67+H67)/(G67+I67)),P!AK68,(J67+H67)/(G67+I67))</f>
        <v>18</v>
      </c>
      <c r="N67" s="46">
        <f t="shared" si="3"/>
        <v>558</v>
      </c>
      <c r="O67" s="46">
        <f t="shared" si="4"/>
        <v>558</v>
      </c>
      <c r="P67" s="47" t="b">
        <f t="shared" si="5"/>
        <v>1</v>
      </c>
      <c r="Q67" s="204" t="str">
        <f t="shared" si="6"/>
        <v>OK</v>
      </c>
      <c r="S67" s="195">
        <f t="shared" si="7"/>
        <v>18</v>
      </c>
      <c r="T67" s="195">
        <f t="shared" si="8"/>
        <v>6.9600000000000009</v>
      </c>
      <c r="AJ67" s="64">
        <f t="shared" si="9"/>
        <v>18</v>
      </c>
      <c r="AK67" s="64">
        <f t="shared" si="10"/>
        <v>6.9600000000000009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24.01</v>
      </c>
      <c r="F68" s="44">
        <f t="shared" si="0"/>
        <v>432.18</v>
      </c>
      <c r="G68" s="44">
        <f>P!AJ69</f>
        <v>30</v>
      </c>
      <c r="H68" s="44">
        <f>G68*P!AK69</f>
        <v>540</v>
      </c>
      <c r="I68" s="44">
        <f>S!E67</f>
        <v>1</v>
      </c>
      <c r="J68" s="44">
        <f>I68*S!D67</f>
        <v>18</v>
      </c>
      <c r="K68" s="44">
        <f t="shared" si="1"/>
        <v>6.9899999999999984</v>
      </c>
      <c r="L68" s="44">
        <f t="shared" si="2"/>
        <v>125.81999999999996</v>
      </c>
      <c r="M68" s="45">
        <f>IF(ISERR((J68+H68)/(G68+I68)),P!AK69,(J68+H68)/(G68+I68))</f>
        <v>18</v>
      </c>
      <c r="N68" s="46">
        <f t="shared" si="3"/>
        <v>558</v>
      </c>
      <c r="O68" s="46">
        <f t="shared" si="4"/>
        <v>558</v>
      </c>
      <c r="P68" s="47" t="b">
        <f t="shared" si="5"/>
        <v>1</v>
      </c>
      <c r="Q68" s="204" t="str">
        <f t="shared" si="6"/>
        <v>OK</v>
      </c>
      <c r="S68" s="195">
        <f t="shared" si="7"/>
        <v>18</v>
      </c>
      <c r="T68" s="195">
        <f t="shared" si="8"/>
        <v>6.9899999999999984</v>
      </c>
      <c r="AJ68" s="64">
        <f t="shared" si="9"/>
        <v>18</v>
      </c>
      <c r="AK68" s="64">
        <f t="shared" si="10"/>
        <v>6.9899999999999984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1.07</v>
      </c>
      <c r="F69" s="44">
        <f t="shared" ref="F69:F132" si="11">E69*M69</f>
        <v>6171.1220630150665</v>
      </c>
      <c r="G69" s="44">
        <f>P!AJ70</f>
        <v>1.1000000000000001</v>
      </c>
      <c r="H69" s="44">
        <f>G69*P!AK70</f>
        <v>6300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8.5714285709999949E-2</v>
      </c>
      <c r="L69" s="44">
        <f t="shared" ref="L69:L132" si="13">K69*M69</f>
        <v>494.34889687902592</v>
      </c>
      <c r="M69" s="45">
        <f>IF(ISERR((J69+H69)/(G69+I69)),P!AK70,(J69+H69)/(G69+I69))</f>
        <v>5767.4037972103424</v>
      </c>
      <c r="N69" s="46">
        <f t="shared" ref="N69:N132" si="14">J69+H69</f>
        <v>6665.4709598940926</v>
      </c>
      <c r="O69" s="46">
        <f t="shared" ref="O69:O132" si="15">L69+F69</f>
        <v>6665.4709598940926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195">
        <f t="shared" ref="S69:S132" si="18">M69</f>
        <v>5767.4037972103424</v>
      </c>
      <c r="T69" s="195">
        <f t="shared" ref="T69:T132" si="19">K69</f>
        <v>8.5714285709999949E-2</v>
      </c>
      <c r="AJ69" s="64">
        <f t="shared" ref="AJ69:AJ132" si="20">M69</f>
        <v>5767.4037972103424</v>
      </c>
      <c r="AK69" s="64">
        <f t="shared" ref="AK69:AK132" si="21">K69</f>
        <v>8.5714285709999949E-2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2.0499999999999998</v>
      </c>
      <c r="F70" s="44">
        <f t="shared" si="11"/>
        <v>1207.5760405172168</v>
      </c>
      <c r="G70" s="44">
        <f>P!AJ71</f>
        <v>2</v>
      </c>
      <c r="H70" s="44">
        <f>G70*P!AK71</f>
        <v>1180</v>
      </c>
      <c r="I70" s="44">
        <f>S!E69</f>
        <v>0.30999999999999961</v>
      </c>
      <c r="J70" s="44">
        <f>I70*S!D69</f>
        <v>180.73202614379062</v>
      </c>
      <c r="K70" s="44">
        <f t="shared" si="12"/>
        <v>0.25999999999999979</v>
      </c>
      <c r="L70" s="44">
        <f t="shared" si="13"/>
        <v>153.15598562657371</v>
      </c>
      <c r="M70" s="45">
        <f>IF(ISERR((J70+H70)/(G70+I70)),P!AK71,(J70+H70)/(G70+I70))</f>
        <v>589.06148317913016</v>
      </c>
      <c r="N70" s="46">
        <f t="shared" si="14"/>
        <v>1360.7320261437906</v>
      </c>
      <c r="O70" s="46">
        <f t="shared" si="15"/>
        <v>1360.7320261437906</v>
      </c>
      <c r="P70" s="47" t="b">
        <f t="shared" si="16"/>
        <v>1</v>
      </c>
      <c r="Q70" s="204" t="str">
        <f t="shared" si="17"/>
        <v>OK</v>
      </c>
      <c r="S70" s="195">
        <f t="shared" si="18"/>
        <v>589.06148317913016</v>
      </c>
      <c r="T70" s="195">
        <f t="shared" si="19"/>
        <v>0.25999999999999979</v>
      </c>
      <c r="AJ70" s="64">
        <f t="shared" si="20"/>
        <v>589.06148317913016</v>
      </c>
      <c r="AK70" s="64">
        <f t="shared" si="21"/>
        <v>0.25999999999999979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0.73</v>
      </c>
      <c r="F71" s="44">
        <f t="shared" si="11"/>
        <v>1254.8066875653083</v>
      </c>
      <c r="G71" s="44">
        <f>P!AJ72</f>
        <v>0.75</v>
      </c>
      <c r="H71" s="44">
        <f>G71*P!AK72</f>
        <v>1280</v>
      </c>
      <c r="I71" s="44">
        <f>S!E70</f>
        <v>0.12000000000000002</v>
      </c>
      <c r="J71" s="44">
        <f>I71*S!D70</f>
        <v>215.45454545454547</v>
      </c>
      <c r="K71" s="44">
        <f t="shared" si="12"/>
        <v>0.14000000000000001</v>
      </c>
      <c r="L71" s="44">
        <f t="shared" si="13"/>
        <v>240.64785788923723</v>
      </c>
      <c r="M71" s="45">
        <f>IF(ISERR((J71+H71)/(G71+I71)),P!AK72,(J71+H71)/(G71+I71))</f>
        <v>1718.9132706374087</v>
      </c>
      <c r="N71" s="46">
        <f t="shared" si="14"/>
        <v>1495.4545454545455</v>
      </c>
      <c r="O71" s="46">
        <f t="shared" si="15"/>
        <v>1495.4545454545455</v>
      </c>
      <c r="P71" s="47" t="b">
        <f t="shared" si="16"/>
        <v>1</v>
      </c>
      <c r="Q71" s="204" t="str">
        <f t="shared" si="17"/>
        <v>OK</v>
      </c>
      <c r="S71" s="195">
        <f t="shared" si="18"/>
        <v>1718.9132706374087</v>
      </c>
      <c r="T71" s="195">
        <f t="shared" si="19"/>
        <v>0.14000000000000001</v>
      </c>
      <c r="AJ71" s="64">
        <f t="shared" si="20"/>
        <v>1718.9132706374087</v>
      </c>
      <c r="AK71" s="64">
        <f t="shared" si="21"/>
        <v>0.14000000000000001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25</v>
      </c>
      <c r="F72" s="44">
        <f t="shared" si="11"/>
        <v>200</v>
      </c>
      <c r="G72" s="44">
        <f>P!AJ73</f>
        <v>40</v>
      </c>
      <c r="H72" s="44">
        <f>G72*P!AK73</f>
        <v>320</v>
      </c>
      <c r="I72" s="44">
        <f>S!E71</f>
        <v>2</v>
      </c>
      <c r="J72" s="44">
        <f>I72*S!D71</f>
        <v>16</v>
      </c>
      <c r="K72" s="44">
        <f t="shared" si="12"/>
        <v>17</v>
      </c>
      <c r="L72" s="44">
        <f t="shared" si="13"/>
        <v>136</v>
      </c>
      <c r="M72" s="45">
        <f>IF(ISERR((J72+H72)/(G72+I72)),P!AK73,(J72+H72)/(G72+I72))</f>
        <v>8</v>
      </c>
      <c r="N72" s="46">
        <f t="shared" si="14"/>
        <v>336</v>
      </c>
      <c r="O72" s="46">
        <f t="shared" si="15"/>
        <v>336</v>
      </c>
      <c r="P72" s="47" t="b">
        <f t="shared" si="16"/>
        <v>1</v>
      </c>
      <c r="Q72" s="204" t="str">
        <f t="shared" si="17"/>
        <v>OK</v>
      </c>
      <c r="S72" s="195">
        <f t="shared" si="18"/>
        <v>8</v>
      </c>
      <c r="T72" s="195">
        <f t="shared" si="19"/>
        <v>17</v>
      </c>
      <c r="AJ72" s="64">
        <f t="shared" si="20"/>
        <v>8</v>
      </c>
      <c r="AK72" s="64">
        <f t="shared" si="21"/>
        <v>17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10</v>
      </c>
      <c r="F73" s="44">
        <f t="shared" si="11"/>
        <v>7100</v>
      </c>
      <c r="G73" s="44">
        <f>P!AJ74</f>
        <v>10</v>
      </c>
      <c r="H73" s="44">
        <f>G73*P!AK74</f>
        <v>7100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710</v>
      </c>
      <c r="N73" s="46">
        <f t="shared" si="14"/>
        <v>7100</v>
      </c>
      <c r="O73" s="46">
        <f t="shared" si="15"/>
        <v>7100</v>
      </c>
      <c r="P73" s="47" t="b">
        <f t="shared" si="16"/>
        <v>1</v>
      </c>
      <c r="Q73" s="204" t="str">
        <f t="shared" si="17"/>
        <v>OK</v>
      </c>
      <c r="S73" s="195">
        <f t="shared" si="18"/>
        <v>710</v>
      </c>
      <c r="T73" s="195">
        <f t="shared" si="19"/>
        <v>0</v>
      </c>
      <c r="AJ73" s="64">
        <f t="shared" si="20"/>
        <v>710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10</v>
      </c>
      <c r="F74" s="44">
        <f t="shared" si="11"/>
        <v>6400</v>
      </c>
      <c r="G74" s="44">
        <f>P!AJ75</f>
        <v>10</v>
      </c>
      <c r="H74" s="44">
        <f>G74*P!AK75</f>
        <v>6400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640</v>
      </c>
      <c r="N74" s="46">
        <f t="shared" si="14"/>
        <v>6400</v>
      </c>
      <c r="O74" s="46">
        <f t="shared" si="15"/>
        <v>6400</v>
      </c>
      <c r="P74" s="47" t="b">
        <f t="shared" si="16"/>
        <v>1</v>
      </c>
      <c r="Q74" s="204" t="str">
        <f t="shared" si="17"/>
        <v>OK</v>
      </c>
      <c r="S74" s="195">
        <f t="shared" si="18"/>
        <v>640</v>
      </c>
      <c r="T74" s="195">
        <f t="shared" si="19"/>
        <v>0</v>
      </c>
      <c r="AJ74" s="64">
        <f t="shared" si="20"/>
        <v>640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195">
        <f t="shared" si="18"/>
        <v>0</v>
      </c>
      <c r="T75" s="195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12.45</v>
      </c>
      <c r="F76" s="44">
        <f t="shared" si="11"/>
        <v>21065.036496350363</v>
      </c>
      <c r="G76" s="44">
        <f>P!AJ77</f>
        <v>13.7</v>
      </c>
      <c r="H76" s="44">
        <f>G76*P!AK77</f>
        <v>23180</v>
      </c>
      <c r="I76" s="44">
        <f>S!E75</f>
        <v>0</v>
      </c>
      <c r="J76" s="44">
        <f>I76*S!D75</f>
        <v>0</v>
      </c>
      <c r="K76" s="44">
        <f t="shared" si="12"/>
        <v>1.25</v>
      </c>
      <c r="L76" s="44">
        <f t="shared" si="13"/>
        <v>2114.9635036496352</v>
      </c>
      <c r="M76" s="45">
        <f>IF(ISERR((J76+H76)/(G76+I76)),P!AK77,(J76+H76)/(G76+I76))</f>
        <v>1691.9708029197081</v>
      </c>
      <c r="N76" s="46">
        <f t="shared" si="14"/>
        <v>23180</v>
      </c>
      <c r="O76" s="46">
        <f t="shared" si="15"/>
        <v>23180</v>
      </c>
      <c r="P76" s="47" t="b">
        <f t="shared" si="16"/>
        <v>1</v>
      </c>
      <c r="Q76" s="204" t="str">
        <f t="shared" si="17"/>
        <v>OK</v>
      </c>
      <c r="S76" s="195">
        <f t="shared" si="18"/>
        <v>1691.9708029197081</v>
      </c>
      <c r="T76" s="195">
        <f t="shared" si="19"/>
        <v>1.25</v>
      </c>
      <c r="AJ76" s="64">
        <f t="shared" si="20"/>
        <v>1691.9708029197081</v>
      </c>
      <c r="AK76" s="64">
        <f t="shared" si="21"/>
        <v>1.25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195">
        <f t="shared" si="18"/>
        <v>1825</v>
      </c>
      <c r="T77" s="195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0.5</v>
      </c>
      <c r="F78" s="44">
        <f t="shared" si="11"/>
        <v>1696.6189729235891</v>
      </c>
      <c r="G78" s="44">
        <f>P!AJ79</f>
        <v>0.5</v>
      </c>
      <c r="H78" s="44">
        <f>G78*P!AK79</f>
        <v>1700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101.79713837541544</v>
      </c>
      <c r="M78" s="45">
        <f>IF(ISERR((J78+H78)/(G78+I78)),P!AK79,(J78+H78)/(G78+I78))</f>
        <v>3393.2379458471783</v>
      </c>
      <c r="N78" s="46">
        <f t="shared" si="14"/>
        <v>1798.4161112990046</v>
      </c>
      <c r="O78" s="46">
        <f t="shared" si="15"/>
        <v>1798.4161112990046</v>
      </c>
      <c r="P78" s="47" t="b">
        <f t="shared" si="16"/>
        <v>1</v>
      </c>
      <c r="Q78" s="204" t="str">
        <f t="shared" si="17"/>
        <v>OK</v>
      </c>
      <c r="S78" s="195">
        <f t="shared" si="18"/>
        <v>3393.2379458471783</v>
      </c>
      <c r="T78" s="195">
        <f t="shared" si="19"/>
        <v>3.0000000000000027E-2</v>
      </c>
      <c r="AJ78" s="64">
        <f t="shared" si="20"/>
        <v>3393.2379458471783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0.48</v>
      </c>
      <c r="F79" s="44">
        <f t="shared" si="11"/>
        <v>274</v>
      </c>
      <c r="G79" s="44">
        <f>P!AJ80</f>
        <v>0.4</v>
      </c>
      <c r="H79" s="44">
        <f>G79*P!AK80</f>
        <v>230</v>
      </c>
      <c r="I79" s="44">
        <f>S!E78</f>
        <v>7.999999999999996E-2</v>
      </c>
      <c r="J79" s="44">
        <f>I79*S!D78</f>
        <v>43.999999999999979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570.83333333333337</v>
      </c>
      <c r="N79" s="46">
        <f t="shared" si="14"/>
        <v>274</v>
      </c>
      <c r="O79" s="46">
        <f t="shared" si="15"/>
        <v>274</v>
      </c>
      <c r="P79" s="47" t="b">
        <f t="shared" si="16"/>
        <v>1</v>
      </c>
      <c r="Q79" s="204" t="str">
        <f t="shared" si="17"/>
        <v>OK</v>
      </c>
      <c r="S79" s="195">
        <f t="shared" si="18"/>
        <v>570.83333333333337</v>
      </c>
      <c r="T79" s="195">
        <f t="shared" si="19"/>
        <v>0</v>
      </c>
      <c r="AJ79" s="64">
        <f t="shared" si="20"/>
        <v>570.83333333333337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0.2</v>
      </c>
      <c r="F80" s="44">
        <f t="shared" si="11"/>
        <v>60</v>
      </c>
      <c r="G80" s="44">
        <f>P!AJ81</f>
        <v>0.2</v>
      </c>
      <c r="H80" s="44">
        <f>G80*P!AK81</f>
        <v>60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60</v>
      </c>
      <c r="O80" s="46">
        <f t="shared" si="15"/>
        <v>60</v>
      </c>
      <c r="P80" s="47" t="b">
        <f t="shared" si="16"/>
        <v>1</v>
      </c>
      <c r="Q80" s="204" t="str">
        <f t="shared" si="17"/>
        <v>OK</v>
      </c>
      <c r="S80" s="195">
        <f t="shared" si="18"/>
        <v>300</v>
      </c>
      <c r="T80" s="195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22.5</v>
      </c>
      <c r="F81" s="44">
        <f t="shared" si="11"/>
        <v>3843.5049158986258</v>
      </c>
      <c r="G81" s="44">
        <f>P!AJ82</f>
        <v>25.5</v>
      </c>
      <c r="H81" s="44">
        <f>G81*P!AK82</f>
        <v>4350</v>
      </c>
      <c r="I81" s="44">
        <f>S!E80</f>
        <v>0.64999999999999858</v>
      </c>
      <c r="J81" s="44">
        <f>I81*S!D80</f>
        <v>117.00682447773558</v>
      </c>
      <c r="K81" s="44">
        <f t="shared" si="12"/>
        <v>3.6499999999999986</v>
      </c>
      <c r="L81" s="44">
        <f t="shared" si="13"/>
        <v>623.50190857911014</v>
      </c>
      <c r="M81" s="45">
        <f>IF(ISERR((J81+H81)/(G81+I81)),P!AK82,(J81+H81)/(G81+I81))</f>
        <v>170.82244070660559</v>
      </c>
      <c r="N81" s="46">
        <f t="shared" si="14"/>
        <v>4467.0068244777358</v>
      </c>
      <c r="O81" s="46">
        <f t="shared" si="15"/>
        <v>4467.0068244777358</v>
      </c>
      <c r="P81" s="47" t="b">
        <f t="shared" si="16"/>
        <v>1</v>
      </c>
      <c r="Q81" s="204" t="str">
        <f t="shared" si="17"/>
        <v>OK</v>
      </c>
      <c r="S81" s="195">
        <f t="shared" si="18"/>
        <v>170.82244070660559</v>
      </c>
      <c r="T81" s="195">
        <f t="shared" si="19"/>
        <v>3.6499999999999986</v>
      </c>
      <c r="AJ81" s="64">
        <f t="shared" si="20"/>
        <v>170.82244070660559</v>
      </c>
      <c r="AK81" s="64">
        <f t="shared" si="21"/>
        <v>3.6499999999999986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195">
        <f t="shared" si="18"/>
        <v>1200</v>
      </c>
      <c r="T82" s="195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195">
        <f t="shared" si="18"/>
        <v>160</v>
      </c>
      <c r="T83" s="195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195">
        <f t="shared" si="18"/>
        <v>2900</v>
      </c>
      <c r="T84" s="195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0.4</v>
      </c>
      <c r="F85" s="44">
        <f t="shared" si="11"/>
        <v>1184</v>
      </c>
      <c r="G85" s="44">
        <f>P!AJ86</f>
        <v>0.4</v>
      </c>
      <c r="H85" s="44">
        <f>G85*P!AK86</f>
        <v>1200</v>
      </c>
      <c r="I85" s="44">
        <f>S!E84</f>
        <v>0.1</v>
      </c>
      <c r="J85" s="44">
        <f>I85*S!D84</f>
        <v>280</v>
      </c>
      <c r="K85" s="44">
        <f t="shared" si="12"/>
        <v>9.9999999999999978E-2</v>
      </c>
      <c r="L85" s="44">
        <f t="shared" si="13"/>
        <v>295.99999999999994</v>
      </c>
      <c r="M85" s="45">
        <f>IF(ISERR((J85+H85)/(G85+I85)),P!AK86,(J85+H85)/(G85+I85))</f>
        <v>2960</v>
      </c>
      <c r="N85" s="46">
        <f t="shared" si="14"/>
        <v>1480</v>
      </c>
      <c r="O85" s="46">
        <f t="shared" si="15"/>
        <v>1480</v>
      </c>
      <c r="P85" s="47" t="b">
        <f t="shared" si="16"/>
        <v>1</v>
      </c>
      <c r="Q85" s="204" t="str">
        <f t="shared" si="17"/>
        <v>OK</v>
      </c>
      <c r="S85" s="195">
        <f t="shared" si="18"/>
        <v>2960</v>
      </c>
      <c r="T85" s="195">
        <f t="shared" si="19"/>
        <v>9.9999999999999978E-2</v>
      </c>
      <c r="AJ85" s="64">
        <f t="shared" si="20"/>
        <v>2960</v>
      </c>
      <c r="AK85" s="64">
        <f t="shared" si="21"/>
        <v>9.9999999999999978E-2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195">
        <f t="shared" si="18"/>
        <v>225</v>
      </c>
      <c r="T86" s="195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0.22</v>
      </c>
      <c r="F87" s="44">
        <f t="shared" si="11"/>
        <v>395.98169224980694</v>
      </c>
      <c r="G87" s="44">
        <f>P!AJ88</f>
        <v>0.7</v>
      </c>
      <c r="H87" s="44">
        <f>G87*P!AK88</f>
        <v>1260</v>
      </c>
      <c r="I87" s="44">
        <f>S!E86</f>
        <v>0.20000000000000023</v>
      </c>
      <c r="J87" s="44">
        <f>I87*S!D86</f>
        <v>359.92510465830151</v>
      </c>
      <c r="K87" s="44">
        <f t="shared" si="12"/>
        <v>0.68000000000000016</v>
      </c>
      <c r="L87" s="44">
        <f t="shared" si="13"/>
        <v>1223.9434124084944</v>
      </c>
      <c r="M87" s="45">
        <f>IF(ISERR((J87+H87)/(G87+I87)),P!AK88,(J87+H87)/(G87+I87))</f>
        <v>1799.916782953668</v>
      </c>
      <c r="N87" s="46">
        <f t="shared" si="14"/>
        <v>1619.9251046583015</v>
      </c>
      <c r="O87" s="46">
        <f t="shared" si="15"/>
        <v>1619.9251046583013</v>
      </c>
      <c r="P87" s="47" t="b">
        <f t="shared" si="16"/>
        <v>1</v>
      </c>
      <c r="Q87" s="204" t="str">
        <f t="shared" si="17"/>
        <v>OK</v>
      </c>
      <c r="S87" s="195">
        <f t="shared" si="18"/>
        <v>1799.916782953668</v>
      </c>
      <c r="T87" s="195">
        <f t="shared" si="19"/>
        <v>0.68000000000000016</v>
      </c>
      <c r="AJ87" s="64">
        <f t="shared" si="20"/>
        <v>1799.916782953668</v>
      </c>
      <c r="AK87" s="64">
        <f t="shared" si="21"/>
        <v>0.68000000000000016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45.5</v>
      </c>
      <c r="F88" s="44">
        <f t="shared" si="11"/>
        <v>3048.4999816441896</v>
      </c>
      <c r="G88" s="44">
        <f>P!AJ89</f>
        <v>72</v>
      </c>
      <c r="H88" s="44">
        <f>G88*P!AK89</f>
        <v>4824</v>
      </c>
      <c r="I88" s="44">
        <f>S!E87</f>
        <v>6.9999999999999964</v>
      </c>
      <c r="J88" s="44">
        <f>I88*S!D87</f>
        <v>468.99996812947109</v>
      </c>
      <c r="K88" s="44">
        <f t="shared" si="12"/>
        <v>33.5</v>
      </c>
      <c r="L88" s="44">
        <f t="shared" si="13"/>
        <v>2244.4999864852825</v>
      </c>
      <c r="M88" s="45">
        <f>IF(ISERR((J88+H88)/(G88+I88)),P!AK89,(J88+H88)/(G88+I88))</f>
        <v>66.999999596575591</v>
      </c>
      <c r="N88" s="46">
        <f t="shared" si="14"/>
        <v>5292.9999681294712</v>
      </c>
      <c r="O88" s="46">
        <f t="shared" si="15"/>
        <v>5292.9999681294721</v>
      </c>
      <c r="P88" s="47" t="b">
        <f t="shared" si="16"/>
        <v>1</v>
      </c>
      <c r="Q88" s="204" t="str">
        <f t="shared" si="17"/>
        <v>OK</v>
      </c>
      <c r="S88" s="195">
        <f t="shared" si="18"/>
        <v>66.999999596575591</v>
      </c>
      <c r="T88" s="195">
        <f t="shared" si="19"/>
        <v>33.5</v>
      </c>
      <c r="AJ88" s="64">
        <f t="shared" si="20"/>
        <v>66.999999596575591</v>
      </c>
      <c r="AK88" s="64">
        <f t="shared" si="21"/>
        <v>33.5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14</v>
      </c>
      <c r="F89" s="44">
        <f t="shared" si="11"/>
        <v>1610.0976462597462</v>
      </c>
      <c r="G89" s="44">
        <f>P!AJ90</f>
        <v>20</v>
      </c>
      <c r="H89" s="44">
        <f>G89*P!AK90</f>
        <v>2300</v>
      </c>
      <c r="I89" s="44">
        <f>S!E88</f>
        <v>2.9999999999999893</v>
      </c>
      <c r="J89" s="44">
        <f>I89*S!D88</f>
        <v>345.16041885529614</v>
      </c>
      <c r="K89" s="44">
        <f t="shared" si="12"/>
        <v>8.9999999999999893</v>
      </c>
      <c r="L89" s="44">
        <f t="shared" si="13"/>
        <v>1035.0627725955499</v>
      </c>
      <c r="M89" s="45">
        <f>IF(ISERR((J89+H89)/(G89+I89)),P!AK90,(J89+H89)/(G89+I89))</f>
        <v>115.00697473283901</v>
      </c>
      <c r="N89" s="46">
        <f t="shared" si="14"/>
        <v>2645.160418855296</v>
      </c>
      <c r="O89" s="46">
        <f t="shared" si="15"/>
        <v>2645.160418855296</v>
      </c>
      <c r="P89" s="47" t="b">
        <f t="shared" si="16"/>
        <v>1</v>
      </c>
      <c r="Q89" s="204" t="str">
        <f t="shared" si="17"/>
        <v>OK</v>
      </c>
      <c r="S89" s="195">
        <f t="shared" si="18"/>
        <v>115.00697473283901</v>
      </c>
      <c r="T89" s="195">
        <f t="shared" si="19"/>
        <v>8.9999999999999893</v>
      </c>
      <c r="AJ89" s="64">
        <f t="shared" si="20"/>
        <v>115.00697473283901</v>
      </c>
      <c r="AK89" s="64">
        <f t="shared" si="21"/>
        <v>8.9999999999999893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823</v>
      </c>
      <c r="F90" s="44">
        <f t="shared" si="11"/>
        <v>9260.7379227053152</v>
      </c>
      <c r="G90" s="44">
        <f>P!AJ91</f>
        <v>828</v>
      </c>
      <c r="H90" s="44">
        <f>G90*P!AK91</f>
        <v>9317</v>
      </c>
      <c r="I90" s="44">
        <f>S!E89</f>
        <v>0</v>
      </c>
      <c r="J90" s="44">
        <f>I90*S!D89</f>
        <v>0</v>
      </c>
      <c r="K90" s="44">
        <f t="shared" si="12"/>
        <v>5</v>
      </c>
      <c r="L90" s="44">
        <f t="shared" si="13"/>
        <v>56.262077294685994</v>
      </c>
      <c r="M90" s="45">
        <f>IF(ISERR((J90+H90)/(G90+I90)),P!AK91,(J90+H90)/(G90+I90))</f>
        <v>11.252415458937199</v>
      </c>
      <c r="N90" s="46">
        <f t="shared" si="14"/>
        <v>9317</v>
      </c>
      <c r="O90" s="46">
        <f t="shared" si="15"/>
        <v>9317.0000000000018</v>
      </c>
      <c r="P90" s="47" t="b">
        <f t="shared" si="16"/>
        <v>1</v>
      </c>
      <c r="Q90" s="204" t="str">
        <f t="shared" si="17"/>
        <v>OK</v>
      </c>
      <c r="S90" s="195">
        <f t="shared" si="18"/>
        <v>11.252415458937199</v>
      </c>
      <c r="T90" s="195">
        <f t="shared" si="19"/>
        <v>5</v>
      </c>
      <c r="AJ90" s="64">
        <f t="shared" si="20"/>
        <v>11.252415458937199</v>
      </c>
      <c r="AK90" s="64">
        <f t="shared" si="21"/>
        <v>5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195">
        <f t="shared" si="18"/>
        <v>20</v>
      </c>
      <c r="T91" s="195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195">
        <f t="shared" si="18"/>
        <v>347.5</v>
      </c>
      <c r="T92" s="195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2</v>
      </c>
      <c r="F93" s="44">
        <f t="shared" si="11"/>
        <v>440</v>
      </c>
      <c r="G93" s="44">
        <f>P!AJ94</f>
        <v>3</v>
      </c>
      <c r="H93" s="44">
        <f>G93*P!AK94</f>
        <v>660</v>
      </c>
      <c r="I93" s="44">
        <f>S!E92</f>
        <v>0</v>
      </c>
      <c r="J93" s="44">
        <f>I93*S!D92</f>
        <v>0</v>
      </c>
      <c r="K93" s="44">
        <f t="shared" si="12"/>
        <v>1</v>
      </c>
      <c r="L93" s="44">
        <f t="shared" si="13"/>
        <v>220</v>
      </c>
      <c r="M93" s="45">
        <f>IF(ISERR((J93+H93)/(G93+I93)),P!AK94,(J93+H93)/(G93+I93))</f>
        <v>220</v>
      </c>
      <c r="N93" s="46">
        <f t="shared" si="14"/>
        <v>660</v>
      </c>
      <c r="O93" s="46">
        <f t="shared" si="15"/>
        <v>660</v>
      </c>
      <c r="P93" s="47" t="b">
        <f t="shared" si="16"/>
        <v>1</v>
      </c>
      <c r="Q93" s="204" t="str">
        <f t="shared" si="17"/>
        <v>OK</v>
      </c>
      <c r="S93" s="195">
        <f t="shared" si="18"/>
        <v>220</v>
      </c>
      <c r="T93" s="195">
        <f t="shared" si="19"/>
        <v>1</v>
      </c>
      <c r="AJ93" s="64">
        <f t="shared" si="20"/>
        <v>220</v>
      </c>
      <c r="AK93" s="64">
        <f t="shared" si="21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195">
        <f t="shared" si="18"/>
        <v>0</v>
      </c>
      <c r="T94" s="195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195">
        <f t="shared" si="18"/>
        <v>100</v>
      </c>
      <c r="T95" s="195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12</v>
      </c>
      <c r="F96" s="44">
        <f t="shared" si="11"/>
        <v>1015.1999999999999</v>
      </c>
      <c r="G96" s="44">
        <f>P!AJ97</f>
        <v>11</v>
      </c>
      <c r="H96" s="44">
        <f>G96*P!AK97</f>
        <v>930</v>
      </c>
      <c r="I96" s="44">
        <f>S!E95</f>
        <v>1.5</v>
      </c>
      <c r="J96" s="44">
        <f>I96*S!D95</f>
        <v>127.5</v>
      </c>
      <c r="K96" s="44">
        <f t="shared" si="12"/>
        <v>0.5</v>
      </c>
      <c r="L96" s="44">
        <f t="shared" si="13"/>
        <v>42.3</v>
      </c>
      <c r="M96" s="45">
        <f>IF(ISERR((J96+H96)/(G96+I96)),P!AK97,(J96+H96)/(G96+I96))</f>
        <v>84.6</v>
      </c>
      <c r="N96" s="46">
        <f t="shared" si="14"/>
        <v>1057.5</v>
      </c>
      <c r="O96" s="46">
        <f t="shared" si="15"/>
        <v>1057.5</v>
      </c>
      <c r="P96" s="47" t="b">
        <f t="shared" si="16"/>
        <v>1</v>
      </c>
      <c r="Q96" s="204" t="str">
        <f t="shared" si="17"/>
        <v>OK</v>
      </c>
      <c r="S96" s="195">
        <f t="shared" si="18"/>
        <v>84.6</v>
      </c>
      <c r="T96" s="195">
        <f t="shared" si="19"/>
        <v>0.5</v>
      </c>
      <c r="AJ96" s="64">
        <f t="shared" si="20"/>
        <v>84.6</v>
      </c>
      <c r="AK96" s="64">
        <f t="shared" si="21"/>
        <v>0.5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195">
        <f t="shared" si="18"/>
        <v>370</v>
      </c>
      <c r="T97" s="195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0.5</v>
      </c>
      <c r="F98" s="44">
        <f t="shared" si="11"/>
        <v>260</v>
      </c>
      <c r="G98" s="44">
        <f>P!AJ99</f>
        <v>0.5</v>
      </c>
      <c r="H98" s="44">
        <f>G98*P!AK99</f>
        <v>260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4" t="str">
        <f t="shared" si="17"/>
        <v>OK</v>
      </c>
      <c r="S98" s="195">
        <f t="shared" si="18"/>
        <v>520</v>
      </c>
      <c r="T98" s="195">
        <f t="shared" si="19"/>
        <v>0</v>
      </c>
      <c r="AJ98" s="64">
        <f t="shared" si="20"/>
        <v>520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6</v>
      </c>
      <c r="F99" s="44">
        <f t="shared" si="11"/>
        <v>1058.2352941176471</v>
      </c>
      <c r="G99" s="44">
        <f>P!AJ100</f>
        <v>7</v>
      </c>
      <c r="H99" s="44">
        <f>G99*P!AK100</f>
        <v>1170</v>
      </c>
      <c r="I99" s="44">
        <f>S!E98</f>
        <v>2</v>
      </c>
      <c r="J99" s="44">
        <f>I99*S!D98</f>
        <v>417.35294117647061</v>
      </c>
      <c r="K99" s="44">
        <f t="shared" si="12"/>
        <v>3</v>
      </c>
      <c r="L99" s="44">
        <f t="shared" si="13"/>
        <v>529.11764705882354</v>
      </c>
      <c r="M99" s="45">
        <f>IF(ISERR((J99+H99)/(G99+I99)),P!AK100,(J99+H99)/(G99+I99))</f>
        <v>176.37254901960785</v>
      </c>
      <c r="N99" s="46">
        <f t="shared" si="14"/>
        <v>1587.3529411764707</v>
      </c>
      <c r="O99" s="46">
        <f t="shared" si="15"/>
        <v>1587.3529411764707</v>
      </c>
      <c r="P99" s="47" t="b">
        <f t="shared" si="16"/>
        <v>1</v>
      </c>
      <c r="Q99" s="204" t="str">
        <f t="shared" si="17"/>
        <v>OK</v>
      </c>
      <c r="S99" s="195">
        <f t="shared" si="18"/>
        <v>176.37254901960785</v>
      </c>
      <c r="T99" s="195">
        <f t="shared" si="19"/>
        <v>3</v>
      </c>
      <c r="AJ99" s="64">
        <f t="shared" si="20"/>
        <v>176.37254901960785</v>
      </c>
      <c r="AK99" s="64">
        <f t="shared" si="21"/>
        <v>3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195">
        <f t="shared" si="18"/>
        <v>552.37835527790901</v>
      </c>
      <c r="T100" s="195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195">
        <f t="shared" si="18"/>
        <v>170</v>
      </c>
      <c r="T101" s="195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195">
        <f t="shared" si="18"/>
        <v>65</v>
      </c>
      <c r="T102" s="195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195">
        <f t="shared" si="18"/>
        <v>0</v>
      </c>
      <c r="T103" s="195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195">
        <f t="shared" si="18"/>
        <v>230</v>
      </c>
      <c r="T104" s="195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17</v>
      </c>
      <c r="F105" s="44">
        <f t="shared" si="11"/>
        <v>2747.1428571428573</v>
      </c>
      <c r="G105" s="44">
        <f>P!AJ106</f>
        <v>14</v>
      </c>
      <c r="H105" s="44">
        <f>G105*P!AK106</f>
        <v>2250</v>
      </c>
      <c r="I105" s="44">
        <f>S!E104</f>
        <v>3</v>
      </c>
      <c r="J105" s="44">
        <f>I105*S!D104</f>
        <v>497.14285714285717</v>
      </c>
      <c r="K105" s="44">
        <f t="shared" si="12"/>
        <v>0</v>
      </c>
      <c r="L105" s="44">
        <f t="shared" si="13"/>
        <v>0</v>
      </c>
      <c r="M105" s="45">
        <f>IF(ISERR((J105+H105)/(G105+I105)),P!AK106,(J105+H105)/(G105+I105))</f>
        <v>161.59663865546219</v>
      </c>
      <c r="N105" s="46">
        <f t="shared" si="14"/>
        <v>2747.1428571428573</v>
      </c>
      <c r="O105" s="46">
        <f t="shared" si="15"/>
        <v>2747.1428571428573</v>
      </c>
      <c r="P105" s="47" t="b">
        <f t="shared" si="16"/>
        <v>1</v>
      </c>
      <c r="Q105" s="204" t="str">
        <f t="shared" si="17"/>
        <v>OK</v>
      </c>
      <c r="S105" s="195">
        <f t="shared" si="18"/>
        <v>161.59663865546219</v>
      </c>
      <c r="T105" s="195">
        <f t="shared" si="19"/>
        <v>0</v>
      </c>
      <c r="AJ105" s="64">
        <f t="shared" si="20"/>
        <v>161.59663865546219</v>
      </c>
      <c r="AK105" s="64">
        <f t="shared" si="21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195">
        <f t="shared" si="18"/>
        <v>168.33333333333334</v>
      </c>
      <c r="T106" s="195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195">
        <f t="shared" si="18"/>
        <v>180</v>
      </c>
      <c r="T107" s="195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195">
        <f t="shared" si="18"/>
        <v>572.5019166879631</v>
      </c>
      <c r="T108" s="195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195">
        <f t="shared" si="18"/>
        <v>475</v>
      </c>
      <c r="T109" s="195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1</v>
      </c>
      <c r="F110" s="44">
        <f t="shared" si="11"/>
        <v>266.88888888888886</v>
      </c>
      <c r="G110" s="44">
        <f>P!AJ111</f>
        <v>2</v>
      </c>
      <c r="H110" s="44">
        <f>G110*P!AK111</f>
        <v>540</v>
      </c>
      <c r="I110" s="44">
        <f>S!E109</f>
        <v>1</v>
      </c>
      <c r="J110" s="44">
        <f>I110*S!D109</f>
        <v>260.66666666666663</v>
      </c>
      <c r="K110" s="44">
        <f t="shared" si="12"/>
        <v>2</v>
      </c>
      <c r="L110" s="44">
        <f t="shared" si="13"/>
        <v>533.77777777777771</v>
      </c>
      <c r="M110" s="45">
        <f>IF(ISERR((J110+H110)/(G110+I110)),P!AK111,(J110+H110)/(G110+I110))</f>
        <v>266.88888888888886</v>
      </c>
      <c r="N110" s="46">
        <f t="shared" si="14"/>
        <v>800.66666666666663</v>
      </c>
      <c r="O110" s="46">
        <f t="shared" si="15"/>
        <v>800.66666666666652</v>
      </c>
      <c r="P110" s="47" t="b">
        <f t="shared" si="16"/>
        <v>1</v>
      </c>
      <c r="Q110" s="204" t="str">
        <f t="shared" si="17"/>
        <v>OK</v>
      </c>
      <c r="S110" s="195">
        <f t="shared" si="18"/>
        <v>266.88888888888886</v>
      </c>
      <c r="T110" s="195">
        <f t="shared" si="19"/>
        <v>2</v>
      </c>
      <c r="AJ110" s="64">
        <f t="shared" si="20"/>
        <v>266.88888888888886</v>
      </c>
      <c r="AK110" s="64">
        <f t="shared" si="21"/>
        <v>2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195">
        <f t="shared" si="18"/>
        <v>860</v>
      </c>
      <c r="T111" s="195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195">
        <f t="shared" si="18"/>
        <v>9</v>
      </c>
      <c r="T112" s="195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1</v>
      </c>
      <c r="F113" s="44">
        <f t="shared" si="11"/>
        <v>2242.2222222222222</v>
      </c>
      <c r="G113" s="44">
        <f>P!AJ114</f>
        <v>2.25</v>
      </c>
      <c r="H113" s="44">
        <f>G113*P!AK114</f>
        <v>5045</v>
      </c>
      <c r="I113" s="44">
        <f>S!E112</f>
        <v>0</v>
      </c>
      <c r="J113" s="44">
        <f>I113*S!D112</f>
        <v>0</v>
      </c>
      <c r="K113" s="44">
        <f t="shared" si="12"/>
        <v>1.25</v>
      </c>
      <c r="L113" s="44">
        <f t="shared" si="13"/>
        <v>2802.7777777777778</v>
      </c>
      <c r="M113" s="45">
        <f>IF(ISERR((J113+H113)/(G113+I113)),P!AK114,(J113+H113)/(G113+I113))</f>
        <v>2242.2222222222222</v>
      </c>
      <c r="N113" s="46">
        <f t="shared" si="14"/>
        <v>5045</v>
      </c>
      <c r="O113" s="46">
        <f t="shared" si="15"/>
        <v>5045</v>
      </c>
      <c r="P113" s="47" t="b">
        <f t="shared" si="16"/>
        <v>1</v>
      </c>
      <c r="Q113" s="204" t="str">
        <f t="shared" si="17"/>
        <v>OK</v>
      </c>
      <c r="S113" s="195">
        <f t="shared" si="18"/>
        <v>2242.2222222222222</v>
      </c>
      <c r="T113" s="195">
        <f t="shared" si="19"/>
        <v>1.25</v>
      </c>
      <c r="AJ113" s="64">
        <f t="shared" si="20"/>
        <v>2242.2222222222222</v>
      </c>
      <c r="AK113" s="64">
        <f t="shared" si="21"/>
        <v>1.25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195">
        <f t="shared" si="18"/>
        <v>3450</v>
      </c>
      <c r="T114" s="195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195">
        <f t="shared" si="18"/>
        <v>560</v>
      </c>
      <c r="T115" s="195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195">
        <f t="shared" si="18"/>
        <v>300</v>
      </c>
      <c r="T116" s="195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147</v>
      </c>
      <c r="F117" s="44">
        <f t="shared" si="11"/>
        <v>1284.4952752701627</v>
      </c>
      <c r="G117" s="44">
        <f>P!AJ118</f>
        <v>144</v>
      </c>
      <c r="H117" s="44">
        <f>G117*P!AK118</f>
        <v>1260</v>
      </c>
      <c r="I117" s="44">
        <f>S!E116</f>
        <v>30</v>
      </c>
      <c r="J117" s="44">
        <f>I117*S!D116</f>
        <v>260.42297889121289</v>
      </c>
      <c r="K117" s="44">
        <f t="shared" si="12"/>
        <v>27</v>
      </c>
      <c r="L117" s="44">
        <f t="shared" si="13"/>
        <v>235.92770362105028</v>
      </c>
      <c r="M117" s="45">
        <f>IF(ISERR((J117+H117)/(G117+I117)),P!AK118,(J117+H117)/(G117+I117))</f>
        <v>8.738063097075937</v>
      </c>
      <c r="N117" s="46">
        <f t="shared" si="14"/>
        <v>1520.422978891213</v>
      </c>
      <c r="O117" s="46">
        <f t="shared" si="15"/>
        <v>1520.422978891213</v>
      </c>
      <c r="P117" s="47" t="b">
        <f t="shared" si="16"/>
        <v>1</v>
      </c>
      <c r="Q117" s="204" t="str">
        <f t="shared" si="17"/>
        <v>OK</v>
      </c>
      <c r="S117" s="195">
        <f t="shared" si="18"/>
        <v>8.738063097075937</v>
      </c>
      <c r="T117" s="195">
        <f t="shared" si="19"/>
        <v>27</v>
      </c>
      <c r="AJ117" s="64">
        <f t="shared" si="20"/>
        <v>8.738063097075937</v>
      </c>
      <c r="AK117" s="64">
        <f t="shared" si="21"/>
        <v>27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195">
        <f t="shared" si="18"/>
        <v>520</v>
      </c>
      <c r="T118" s="195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195">
        <f t="shared" si="18"/>
        <v>180</v>
      </c>
      <c r="T119" s="195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195">
        <f t="shared" si="18"/>
        <v>25</v>
      </c>
      <c r="T120" s="195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195">
        <f t="shared" si="18"/>
        <v>145.1795332136445</v>
      </c>
      <c r="T121" s="195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195">
        <f t="shared" si="18"/>
        <v>113.81194022010349</v>
      </c>
      <c r="T122" s="195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195">
        <f t="shared" si="18"/>
        <v>6.583333333333333</v>
      </c>
      <c r="T123" s="195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195">
        <f t="shared" si="18"/>
        <v>1316.5097911933353</v>
      </c>
      <c r="T124" s="195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325</v>
      </c>
      <c r="F125" s="44">
        <f t="shared" si="11"/>
        <v>3250</v>
      </c>
      <c r="G125" s="44">
        <f>P!AJ126</f>
        <v>325</v>
      </c>
      <c r="H125" s="44">
        <f>G125*P!AK126</f>
        <v>3250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3250</v>
      </c>
      <c r="O125" s="46">
        <f t="shared" si="15"/>
        <v>3250</v>
      </c>
      <c r="P125" s="47" t="b">
        <f t="shared" si="16"/>
        <v>1</v>
      </c>
      <c r="Q125" s="204" t="str">
        <f t="shared" si="17"/>
        <v>OK</v>
      </c>
      <c r="S125" s="195">
        <f t="shared" si="18"/>
        <v>10</v>
      </c>
      <c r="T125" s="195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195">
        <f t="shared" si="18"/>
        <v>340</v>
      </c>
      <c r="T126" s="195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12.5</v>
      </c>
      <c r="F127" s="44">
        <f t="shared" si="11"/>
        <v>1512</v>
      </c>
      <c r="G127" s="44">
        <f>P!AJ128</f>
        <v>12.5</v>
      </c>
      <c r="H127" s="44">
        <f>G127*P!AK128</f>
        <v>1512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120.96</v>
      </c>
      <c r="N127" s="46">
        <f t="shared" si="14"/>
        <v>1512</v>
      </c>
      <c r="O127" s="46">
        <f t="shared" si="15"/>
        <v>1512</v>
      </c>
      <c r="P127" s="47" t="b">
        <f t="shared" si="16"/>
        <v>1</v>
      </c>
      <c r="Q127" s="204" t="str">
        <f t="shared" si="17"/>
        <v>OK</v>
      </c>
      <c r="S127" s="195">
        <f t="shared" si="18"/>
        <v>120.96</v>
      </c>
      <c r="T127" s="195">
        <f t="shared" si="19"/>
        <v>0</v>
      </c>
      <c r="AJ127" s="64">
        <f t="shared" si="20"/>
        <v>120.96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195">
        <f t="shared" si="18"/>
        <v>379.92420623547019</v>
      </c>
      <c r="T128" s="195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</v>
      </c>
      <c r="F129" s="44">
        <f t="shared" si="11"/>
        <v>400</v>
      </c>
      <c r="G129" s="44">
        <f>P!AJ130</f>
        <v>1</v>
      </c>
      <c r="H129" s="44">
        <f>G129*P!AK130</f>
        <v>400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400</v>
      </c>
      <c r="N129" s="46">
        <f t="shared" si="14"/>
        <v>400</v>
      </c>
      <c r="O129" s="46">
        <f t="shared" si="15"/>
        <v>400</v>
      </c>
      <c r="P129" s="47" t="b">
        <f t="shared" si="16"/>
        <v>1</v>
      </c>
      <c r="Q129" s="204" t="str">
        <f t="shared" si="17"/>
        <v>OK</v>
      </c>
      <c r="S129" s="195">
        <f t="shared" si="18"/>
        <v>400</v>
      </c>
      <c r="T129" s="195">
        <f t="shared" si="19"/>
        <v>0</v>
      </c>
      <c r="AJ129" s="64">
        <f t="shared" si="20"/>
        <v>400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195">
        <f t="shared" si="18"/>
        <v>429.99999999999994</v>
      </c>
      <c r="T130" s="195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1.8</v>
      </c>
      <c r="F131" s="44">
        <f t="shared" si="11"/>
        <v>180</v>
      </c>
      <c r="G131" s="44">
        <f>P!AJ132</f>
        <v>1.8</v>
      </c>
      <c r="H131" s="44">
        <f>G131*P!AK132</f>
        <v>180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100</v>
      </c>
      <c r="N131" s="46">
        <f t="shared" si="14"/>
        <v>180</v>
      </c>
      <c r="O131" s="46">
        <f t="shared" si="15"/>
        <v>180</v>
      </c>
      <c r="P131" s="47" t="b">
        <f t="shared" si="16"/>
        <v>1</v>
      </c>
      <c r="Q131" s="204" t="str">
        <f t="shared" si="17"/>
        <v>OK</v>
      </c>
      <c r="S131" s="195">
        <f t="shared" si="18"/>
        <v>100</v>
      </c>
      <c r="T131" s="195">
        <f t="shared" si="19"/>
        <v>0</v>
      </c>
      <c r="AJ131" s="64">
        <f t="shared" si="20"/>
        <v>100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195">
        <f t="shared" si="18"/>
        <v>150</v>
      </c>
      <c r="T132" s="195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31.549999999999997</v>
      </c>
      <c r="F133" s="44">
        <f t="shared" ref="F133:F196" si="22">E133*M133</f>
        <v>5911</v>
      </c>
      <c r="G133" s="44">
        <f>P!AJ134</f>
        <v>31.549999999999997</v>
      </c>
      <c r="H133" s="44">
        <f>G133*P!AK134</f>
        <v>5911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187.35340729001587</v>
      </c>
      <c r="N133" s="46">
        <f t="shared" ref="N133:N196" si="25">J133+H133</f>
        <v>5911</v>
      </c>
      <c r="O133" s="46">
        <f t="shared" ref="O133:O196" si="26">L133+F133</f>
        <v>5911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OK</v>
      </c>
      <c r="S133" s="195">
        <f t="shared" ref="S133:S196" si="29">M133</f>
        <v>187.35340729001587</v>
      </c>
      <c r="T133" s="195">
        <f t="shared" ref="T133:T196" si="30">K133</f>
        <v>0</v>
      </c>
      <c r="AJ133" s="64">
        <f t="shared" ref="AJ133:AJ196" si="31">M133</f>
        <v>187.35340729001587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5</v>
      </c>
      <c r="F134" s="44">
        <f t="shared" si="22"/>
        <v>900</v>
      </c>
      <c r="G134" s="44">
        <f>P!AJ135</f>
        <v>5</v>
      </c>
      <c r="H134" s="44">
        <f>G134*P!AK135</f>
        <v>900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180</v>
      </c>
      <c r="N134" s="46">
        <f t="shared" si="25"/>
        <v>900</v>
      </c>
      <c r="O134" s="46">
        <f t="shared" si="26"/>
        <v>900</v>
      </c>
      <c r="P134" s="47" t="b">
        <f t="shared" si="27"/>
        <v>1</v>
      </c>
      <c r="Q134" s="204" t="str">
        <f t="shared" si="28"/>
        <v>OK</v>
      </c>
      <c r="S134" s="195">
        <f t="shared" si="29"/>
        <v>180</v>
      </c>
      <c r="T134" s="195">
        <f t="shared" si="30"/>
        <v>0</v>
      </c>
      <c r="AJ134" s="64">
        <f t="shared" si="31"/>
        <v>180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195">
        <f t="shared" si="29"/>
        <v>35</v>
      </c>
      <c r="T135" s="195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0.5</v>
      </c>
      <c r="F136" s="44">
        <f t="shared" si="22"/>
        <v>100</v>
      </c>
      <c r="G136" s="44">
        <f>P!AJ137</f>
        <v>0.5</v>
      </c>
      <c r="H136" s="44">
        <f>G136*P!AK137</f>
        <v>100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100</v>
      </c>
      <c r="O136" s="46">
        <f t="shared" si="26"/>
        <v>100</v>
      </c>
      <c r="P136" s="47" t="b">
        <f t="shared" si="27"/>
        <v>1</v>
      </c>
      <c r="Q136" s="204" t="str">
        <f t="shared" si="28"/>
        <v>OK</v>
      </c>
      <c r="S136" s="195">
        <f t="shared" si="29"/>
        <v>200</v>
      </c>
      <c r="T136" s="195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195">
        <f t="shared" si="29"/>
        <v>330</v>
      </c>
      <c r="T137" s="195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195">
        <f t="shared" si="29"/>
        <v>65</v>
      </c>
      <c r="T138" s="195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195">
        <f t="shared" si="29"/>
        <v>25</v>
      </c>
      <c r="T139" s="195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195">
        <f t="shared" si="29"/>
        <v>21.714285714285715</v>
      </c>
      <c r="T140" s="195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195">
        <f t="shared" si="29"/>
        <v>0</v>
      </c>
      <c r="T141" s="195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1591</v>
      </c>
      <c r="F142" s="44">
        <f t="shared" si="22"/>
        <v>29033.980735551668</v>
      </c>
      <c r="G142" s="44">
        <f>P!AJ143</f>
        <v>1584</v>
      </c>
      <c r="H142" s="44">
        <f>G142*P!AK143</f>
        <v>28879.000000000004</v>
      </c>
      <c r="I142" s="44">
        <f>S!E141</f>
        <v>7</v>
      </c>
      <c r="J142" s="44">
        <f>I142*S!D141</f>
        <v>154.98073555166374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18.248887954463651</v>
      </c>
      <c r="N142" s="46">
        <f t="shared" si="25"/>
        <v>29033.980735551668</v>
      </c>
      <c r="O142" s="46">
        <f t="shared" si="26"/>
        <v>29033.980735551668</v>
      </c>
      <c r="P142" s="47" t="b">
        <f t="shared" si="27"/>
        <v>1</v>
      </c>
      <c r="Q142" s="204" t="str">
        <f t="shared" si="28"/>
        <v>OK</v>
      </c>
      <c r="S142" s="195">
        <f t="shared" si="29"/>
        <v>18.248887954463651</v>
      </c>
      <c r="T142" s="195">
        <f t="shared" si="30"/>
        <v>0</v>
      </c>
      <c r="AJ142" s="64">
        <f t="shared" si="31"/>
        <v>18.248887954463651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195">
        <f t="shared" si="29"/>
        <v>62.8</v>
      </c>
      <c r="T143" s="195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316</v>
      </c>
      <c r="F144" s="44">
        <f t="shared" si="22"/>
        <v>347900</v>
      </c>
      <c r="G144" s="44">
        <f>P!AJ145</f>
        <v>316</v>
      </c>
      <c r="H144" s="44">
        <f>G144*P!AK145</f>
        <v>347900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1100.9493670886077</v>
      </c>
      <c r="N144" s="46">
        <f t="shared" si="25"/>
        <v>347900</v>
      </c>
      <c r="O144" s="46">
        <f t="shared" si="26"/>
        <v>347900</v>
      </c>
      <c r="P144" s="47" t="b">
        <f t="shared" si="27"/>
        <v>1</v>
      </c>
      <c r="Q144" s="204" t="str">
        <f t="shared" si="28"/>
        <v>OK</v>
      </c>
      <c r="S144" s="195">
        <f t="shared" si="29"/>
        <v>1100.9493670886077</v>
      </c>
      <c r="T144" s="195">
        <f t="shared" si="30"/>
        <v>0</v>
      </c>
      <c r="AJ144" s="64">
        <f t="shared" si="31"/>
        <v>1100.9493670886077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195">
        <f t="shared" si="29"/>
        <v>35</v>
      </c>
      <c r="T145" s="195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1</v>
      </c>
      <c r="F146" s="44">
        <f t="shared" si="22"/>
        <v>800</v>
      </c>
      <c r="G146" s="44">
        <f>P!AJ147</f>
        <v>1</v>
      </c>
      <c r="H146" s="44">
        <f>G146*P!AK147</f>
        <v>800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800</v>
      </c>
      <c r="O146" s="46">
        <f t="shared" si="26"/>
        <v>800</v>
      </c>
      <c r="P146" s="47" t="b">
        <f t="shared" si="27"/>
        <v>1</v>
      </c>
      <c r="Q146" s="204" t="str">
        <f t="shared" si="28"/>
        <v>OK</v>
      </c>
      <c r="S146" s="195">
        <f t="shared" si="29"/>
        <v>800</v>
      </c>
      <c r="T146" s="195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28</v>
      </c>
      <c r="F147" s="44">
        <f t="shared" si="22"/>
        <v>33600</v>
      </c>
      <c r="G147" s="44">
        <f>P!AJ148</f>
        <v>28</v>
      </c>
      <c r="H147" s="44">
        <f>G147*P!AK148</f>
        <v>33600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1200</v>
      </c>
      <c r="N147" s="46">
        <f t="shared" si="25"/>
        <v>33600</v>
      </c>
      <c r="O147" s="46">
        <f t="shared" si="26"/>
        <v>33600</v>
      </c>
      <c r="P147" s="47" t="b">
        <f t="shared" si="27"/>
        <v>1</v>
      </c>
      <c r="Q147" s="204" t="str">
        <f t="shared" si="28"/>
        <v>OK</v>
      </c>
      <c r="S147" s="195">
        <f t="shared" si="29"/>
        <v>1200</v>
      </c>
      <c r="T147" s="195">
        <f t="shared" si="30"/>
        <v>0</v>
      </c>
      <c r="AJ147" s="64">
        <f t="shared" si="31"/>
        <v>1200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195">
        <f t="shared" si="29"/>
        <v>750</v>
      </c>
      <c r="T148" s="195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195">
        <f t="shared" si="29"/>
        <v>598.25436408977555</v>
      </c>
      <c r="T149" s="195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195">
        <f t="shared" si="29"/>
        <v>656.66666666666663</v>
      </c>
      <c r="T150" s="195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76.5</v>
      </c>
      <c r="F151" s="44">
        <f t="shared" si="22"/>
        <v>20666.71767548527</v>
      </c>
      <c r="G151" s="44">
        <f>P!AJ152</f>
        <v>98</v>
      </c>
      <c r="H151" s="44">
        <f>G151*P!AK152</f>
        <v>26523.000000000004</v>
      </c>
      <c r="I151" s="44">
        <f>S!E150</f>
        <v>6.9900000000002365</v>
      </c>
      <c r="J151" s="44">
        <f>I151*S!D150</f>
        <v>1840.3815522771642</v>
      </c>
      <c r="K151" s="44">
        <f t="shared" si="23"/>
        <v>28.490000000000236</v>
      </c>
      <c r="L151" s="44">
        <f t="shared" si="24"/>
        <v>7696.6638767918985</v>
      </c>
      <c r="M151" s="45">
        <f>IF(ISERR((J151+H151)/(G151+I151)),P!AK152,(J151+H151)/(G151+I151))</f>
        <v>270.15317222856561</v>
      </c>
      <c r="N151" s="46">
        <f t="shared" si="25"/>
        <v>28363.381552277169</v>
      </c>
      <c r="O151" s="46">
        <f t="shared" si="26"/>
        <v>28363.381552277169</v>
      </c>
      <c r="P151" s="47" t="b">
        <f t="shared" si="27"/>
        <v>1</v>
      </c>
      <c r="Q151" s="204" t="str">
        <f t="shared" si="28"/>
        <v>OK</v>
      </c>
      <c r="S151" s="195">
        <f t="shared" si="29"/>
        <v>270.15317222856561</v>
      </c>
      <c r="T151" s="195">
        <f t="shared" si="30"/>
        <v>28.490000000000236</v>
      </c>
      <c r="AJ151" s="64">
        <f t="shared" si="31"/>
        <v>270.15317222856561</v>
      </c>
      <c r="AK151" s="64">
        <f t="shared" si="32"/>
        <v>28.490000000000236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195">
        <f t="shared" si="29"/>
        <v>110.76923076923077</v>
      </c>
      <c r="T152" s="195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2.4</v>
      </c>
      <c r="F153" s="44">
        <f t="shared" si="22"/>
        <v>442.33896141912049</v>
      </c>
      <c r="G153" s="44">
        <f>P!AJ154</f>
        <v>2.4</v>
      </c>
      <c r="H153" s="44">
        <f>G153*P!AK154</f>
        <v>384</v>
      </c>
      <c r="I153" s="44">
        <f>S!E152</f>
        <v>2.3999999999999844</v>
      </c>
      <c r="J153" s="44">
        <f>I153*S!D152</f>
        <v>500.67792283823815</v>
      </c>
      <c r="K153" s="44">
        <f t="shared" si="23"/>
        <v>2.3999999999999848</v>
      </c>
      <c r="L153" s="44">
        <f t="shared" si="24"/>
        <v>442.33896141911771</v>
      </c>
      <c r="M153" s="45">
        <f>IF(ISERR((J153+H153)/(G153+I153)),P!AK154,(J153+H153)/(G153+I153))</f>
        <v>184.30790059130021</v>
      </c>
      <c r="N153" s="46">
        <f t="shared" si="25"/>
        <v>884.67792283823815</v>
      </c>
      <c r="O153" s="46">
        <f t="shared" si="26"/>
        <v>884.67792283823815</v>
      </c>
      <c r="P153" s="47" t="b">
        <f t="shared" si="27"/>
        <v>1</v>
      </c>
      <c r="Q153" s="204" t="str">
        <f t="shared" si="28"/>
        <v>OK</v>
      </c>
      <c r="S153" s="195">
        <f t="shared" si="29"/>
        <v>184.30790059130021</v>
      </c>
      <c r="T153" s="195">
        <f t="shared" si="30"/>
        <v>2.3999999999999848</v>
      </c>
      <c r="AJ153" s="64">
        <f t="shared" si="31"/>
        <v>184.30790059130021</v>
      </c>
      <c r="AK153" s="64">
        <f t="shared" si="32"/>
        <v>2.3999999999999848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45.42</v>
      </c>
      <c r="F154" s="44">
        <f t="shared" si="22"/>
        <v>18240.75267066366</v>
      </c>
      <c r="G154" s="44">
        <f>P!AJ155</f>
        <v>45.2</v>
      </c>
      <c r="H154" s="44">
        <f>G154*P!AK155</f>
        <v>18284</v>
      </c>
      <c r="I154" s="44">
        <f>S!E153</f>
        <v>7.2000000000000313</v>
      </c>
      <c r="J154" s="44">
        <f>I154*S!D153</f>
        <v>2759.9330678726601</v>
      </c>
      <c r="K154" s="44">
        <f t="shared" si="23"/>
        <v>6.9800000000000324</v>
      </c>
      <c r="L154" s="44">
        <f t="shared" si="24"/>
        <v>2803.1803972090033</v>
      </c>
      <c r="M154" s="45">
        <f>IF(ISERR((J154+H154)/(G154+I154)),P!AK155,(J154+H154)/(G154+I154))</f>
        <v>401.60177610443986</v>
      </c>
      <c r="N154" s="46">
        <f t="shared" si="25"/>
        <v>21043.933067872662</v>
      </c>
      <c r="O154" s="46">
        <f t="shared" si="26"/>
        <v>21043.933067872662</v>
      </c>
      <c r="P154" s="47" t="b">
        <f t="shared" si="27"/>
        <v>1</v>
      </c>
      <c r="Q154" s="204" t="str">
        <f t="shared" si="28"/>
        <v>OK</v>
      </c>
      <c r="S154" s="195">
        <f t="shared" si="29"/>
        <v>401.60177610443986</v>
      </c>
      <c r="T154" s="195">
        <f t="shared" si="30"/>
        <v>6.9800000000000324</v>
      </c>
      <c r="AJ154" s="64">
        <f t="shared" si="31"/>
        <v>401.60177610443986</v>
      </c>
      <c r="AK154" s="64">
        <f t="shared" si="32"/>
        <v>6.9800000000000324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8.3000000000000007</v>
      </c>
      <c r="F155" s="44">
        <f t="shared" si="22"/>
        <v>3521.5714285714294</v>
      </c>
      <c r="G155" s="44">
        <f>P!AJ156</f>
        <v>11.2</v>
      </c>
      <c r="H155" s="44">
        <f>G155*P!AK156</f>
        <v>4752</v>
      </c>
      <c r="I155" s="44">
        <f>S!E154</f>
        <v>0</v>
      </c>
      <c r="J155" s="44">
        <f>I155*S!D154</f>
        <v>0</v>
      </c>
      <c r="K155" s="44">
        <f t="shared" si="23"/>
        <v>2.8999999999999986</v>
      </c>
      <c r="L155" s="44">
        <f t="shared" si="24"/>
        <v>1230.4285714285709</v>
      </c>
      <c r="M155" s="45">
        <f>IF(ISERR((J155+H155)/(G155+I155)),P!AK156,(J155+H155)/(G155+I155))</f>
        <v>424.28571428571433</v>
      </c>
      <c r="N155" s="46">
        <f t="shared" si="25"/>
        <v>4752</v>
      </c>
      <c r="O155" s="46">
        <f t="shared" si="26"/>
        <v>4752</v>
      </c>
      <c r="P155" s="47" t="b">
        <f t="shared" si="27"/>
        <v>1</v>
      </c>
      <c r="Q155" s="204" t="str">
        <f t="shared" si="28"/>
        <v>OK</v>
      </c>
      <c r="S155" s="195">
        <f t="shared" si="29"/>
        <v>424.28571428571433</v>
      </c>
      <c r="T155" s="195">
        <f t="shared" si="30"/>
        <v>2.8999999999999986</v>
      </c>
      <c r="AJ155" s="64">
        <f t="shared" si="31"/>
        <v>424.28571428571433</v>
      </c>
      <c r="AK155" s="64">
        <f t="shared" si="32"/>
        <v>2.8999999999999986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195">
        <f t="shared" si="29"/>
        <v>2253.7623762376234</v>
      </c>
      <c r="T156" s="195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195">
        <f t="shared" si="29"/>
        <v>1160</v>
      </c>
      <c r="T157" s="195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195">
        <f t="shared" si="29"/>
        <v>0</v>
      </c>
      <c r="T158" s="195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195">
        <f t="shared" si="29"/>
        <v>620</v>
      </c>
      <c r="T159" s="195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195">
        <f t="shared" si="29"/>
        <v>0</v>
      </c>
      <c r="T160" s="195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2</v>
      </c>
      <c r="F161" s="44">
        <f t="shared" si="22"/>
        <v>1400</v>
      </c>
      <c r="G161" s="44">
        <f>P!AJ162</f>
        <v>2</v>
      </c>
      <c r="H161" s="44">
        <f>G161*P!AK162</f>
        <v>1400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700</v>
      </c>
      <c r="N161" s="46">
        <f t="shared" si="25"/>
        <v>1400</v>
      </c>
      <c r="O161" s="46">
        <f t="shared" si="26"/>
        <v>1400</v>
      </c>
      <c r="P161" s="47" t="b">
        <f t="shared" si="27"/>
        <v>1</v>
      </c>
      <c r="Q161" s="204" t="str">
        <f t="shared" si="28"/>
        <v>OK</v>
      </c>
      <c r="S161" s="195">
        <f t="shared" si="29"/>
        <v>700</v>
      </c>
      <c r="T161" s="195">
        <f t="shared" si="30"/>
        <v>0</v>
      </c>
      <c r="AJ161" s="64">
        <f t="shared" si="31"/>
        <v>700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0.5</v>
      </c>
      <c r="F162" s="44">
        <f t="shared" si="22"/>
        <v>350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195">
        <f t="shared" si="29"/>
        <v>700</v>
      </c>
      <c r="T162" s="195">
        <f t="shared" si="30"/>
        <v>0</v>
      </c>
      <c r="AJ162" s="64">
        <f t="shared" si="31"/>
        <v>700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195">
        <f t="shared" si="29"/>
        <v>1200</v>
      </c>
      <c r="T163" s="195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195">
        <f t="shared" si="29"/>
        <v>150</v>
      </c>
      <c r="T164" s="195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195">
        <f t="shared" si="29"/>
        <v>180</v>
      </c>
      <c r="T165" s="195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195">
        <f t="shared" si="29"/>
        <v>0</v>
      </c>
      <c r="T166" s="195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195">
        <f t="shared" si="29"/>
        <v>0</v>
      </c>
      <c r="T167" s="195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195">
        <f t="shared" si="29"/>
        <v>376.66666666666669</v>
      </c>
      <c r="T168" s="195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4</v>
      </c>
      <c r="F169" s="44">
        <f t="shared" si="22"/>
        <v>3063.3333333333335</v>
      </c>
      <c r="G169" s="44">
        <f>P!AJ170</f>
        <v>3</v>
      </c>
      <c r="H169" s="44">
        <f>G169*P!AK170</f>
        <v>2340</v>
      </c>
      <c r="I169" s="44">
        <f>S!E168</f>
        <v>1</v>
      </c>
      <c r="J169" s="44">
        <f>I169*S!D168</f>
        <v>723.33333333333337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765.83333333333337</v>
      </c>
      <c r="N169" s="46">
        <f t="shared" si="25"/>
        <v>3063.3333333333335</v>
      </c>
      <c r="O169" s="46">
        <f t="shared" si="26"/>
        <v>3063.3333333333335</v>
      </c>
      <c r="P169" s="47" t="b">
        <f t="shared" si="27"/>
        <v>1</v>
      </c>
      <c r="Q169" s="204" t="str">
        <f t="shared" si="28"/>
        <v>OK</v>
      </c>
      <c r="S169" s="195">
        <f t="shared" si="29"/>
        <v>765.83333333333337</v>
      </c>
      <c r="T169" s="195">
        <f t="shared" si="30"/>
        <v>0</v>
      </c>
      <c r="AJ169" s="64">
        <f t="shared" si="31"/>
        <v>765.83333333333337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5</v>
      </c>
      <c r="F170" s="44">
        <f t="shared" si="22"/>
        <v>2200</v>
      </c>
      <c r="G170" s="44">
        <f>P!AJ171</f>
        <v>5</v>
      </c>
      <c r="H170" s="44">
        <f>G170*P!AK171</f>
        <v>2200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2200</v>
      </c>
      <c r="O170" s="46">
        <f t="shared" si="26"/>
        <v>2200</v>
      </c>
      <c r="P170" s="47" t="b">
        <f t="shared" si="27"/>
        <v>1</v>
      </c>
      <c r="Q170" s="204" t="str">
        <f t="shared" si="28"/>
        <v>OK</v>
      </c>
      <c r="S170" s="195">
        <f t="shared" si="29"/>
        <v>440</v>
      </c>
      <c r="T170" s="195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195">
        <f t="shared" si="29"/>
        <v>420</v>
      </c>
      <c r="T171" s="195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195">
        <f t="shared" si="29"/>
        <v>0</v>
      </c>
      <c r="T172" s="195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195">
        <f t="shared" si="29"/>
        <v>820.00000000000011</v>
      </c>
      <c r="T173" s="195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195">
        <f t="shared" si="29"/>
        <v>739.60396039603961</v>
      </c>
      <c r="T174" s="195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195">
        <f t="shared" si="29"/>
        <v>0</v>
      </c>
      <c r="T175" s="195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195">
        <f t="shared" si="29"/>
        <v>340</v>
      </c>
      <c r="T176" s="195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195">
        <f t="shared" si="29"/>
        <v>550</v>
      </c>
      <c r="T177" s="195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173</v>
      </c>
      <c r="F178" s="44">
        <f t="shared" si="22"/>
        <v>3875</v>
      </c>
      <c r="G178" s="44">
        <f>P!AJ179</f>
        <v>173</v>
      </c>
      <c r="H178" s="44">
        <f>G178*P!AK179</f>
        <v>3875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22.398843930635838</v>
      </c>
      <c r="N178" s="46">
        <f t="shared" si="25"/>
        <v>3875</v>
      </c>
      <c r="O178" s="46">
        <f t="shared" si="26"/>
        <v>3875</v>
      </c>
      <c r="P178" s="47" t="b">
        <f t="shared" si="27"/>
        <v>1</v>
      </c>
      <c r="Q178" s="204" t="str">
        <f t="shared" si="28"/>
        <v>OK</v>
      </c>
      <c r="S178" s="195">
        <f t="shared" si="29"/>
        <v>22.398843930635838</v>
      </c>
      <c r="T178" s="195">
        <f t="shared" si="30"/>
        <v>0</v>
      </c>
      <c r="AJ178" s="64">
        <f t="shared" si="31"/>
        <v>22.398843930635838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110</v>
      </c>
      <c r="F179" s="44">
        <f t="shared" si="22"/>
        <v>8267</v>
      </c>
      <c r="G179" s="44">
        <f>P!AJ180</f>
        <v>110</v>
      </c>
      <c r="H179" s="44">
        <f>G179*P!AK180</f>
        <v>8267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75.154545454545456</v>
      </c>
      <c r="N179" s="46">
        <f t="shared" si="25"/>
        <v>8267</v>
      </c>
      <c r="O179" s="46">
        <f t="shared" si="26"/>
        <v>8267</v>
      </c>
      <c r="P179" s="47" t="b">
        <f t="shared" si="27"/>
        <v>1</v>
      </c>
      <c r="Q179" s="204" t="str">
        <f t="shared" si="28"/>
        <v>OK</v>
      </c>
      <c r="S179" s="195">
        <f t="shared" si="29"/>
        <v>75.154545454545456</v>
      </c>
      <c r="T179" s="195">
        <f t="shared" si="30"/>
        <v>0</v>
      </c>
      <c r="AJ179" s="64">
        <f t="shared" si="31"/>
        <v>75.154545454545456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23.5</v>
      </c>
      <c r="F180" s="44">
        <f t="shared" si="22"/>
        <v>5875</v>
      </c>
      <c r="G180" s="44">
        <f>P!AJ181</f>
        <v>23.5</v>
      </c>
      <c r="H180" s="44">
        <f>G180*P!AK181</f>
        <v>5875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250</v>
      </c>
      <c r="N180" s="46">
        <f t="shared" si="25"/>
        <v>5875</v>
      </c>
      <c r="O180" s="46">
        <f t="shared" si="26"/>
        <v>5875</v>
      </c>
      <c r="P180" s="47" t="b">
        <f t="shared" si="27"/>
        <v>1</v>
      </c>
      <c r="Q180" s="204" t="str">
        <f t="shared" si="28"/>
        <v>OK</v>
      </c>
      <c r="S180" s="195">
        <f t="shared" si="29"/>
        <v>250</v>
      </c>
      <c r="T180" s="195">
        <f t="shared" si="30"/>
        <v>0</v>
      </c>
      <c r="AJ180" s="64">
        <f t="shared" si="31"/>
        <v>250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19.8</v>
      </c>
      <c r="F181" s="44">
        <f t="shared" si="22"/>
        <v>3480</v>
      </c>
      <c r="G181" s="44">
        <f>P!AJ182</f>
        <v>19.8</v>
      </c>
      <c r="H181" s="44">
        <f>G181*P!AK182</f>
        <v>3480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175.75757575757575</v>
      </c>
      <c r="N181" s="46">
        <f t="shared" si="25"/>
        <v>3480</v>
      </c>
      <c r="O181" s="46">
        <f t="shared" si="26"/>
        <v>3480</v>
      </c>
      <c r="P181" s="47" t="b">
        <f t="shared" si="27"/>
        <v>1</v>
      </c>
      <c r="Q181" s="204" t="str">
        <f t="shared" si="28"/>
        <v>OK</v>
      </c>
      <c r="S181" s="195">
        <f t="shared" si="29"/>
        <v>175.75757575757575</v>
      </c>
      <c r="T181" s="195">
        <f t="shared" si="30"/>
        <v>0</v>
      </c>
      <c r="AJ181" s="64">
        <f t="shared" si="31"/>
        <v>175.75757575757575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25</v>
      </c>
      <c r="F182" s="44">
        <f t="shared" si="22"/>
        <v>4110</v>
      </c>
      <c r="G182" s="44">
        <f>P!AJ183</f>
        <v>25</v>
      </c>
      <c r="H182" s="44">
        <f>G182*P!AK183</f>
        <v>4110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164.4</v>
      </c>
      <c r="N182" s="46">
        <f t="shared" si="25"/>
        <v>4110</v>
      </c>
      <c r="O182" s="46">
        <f t="shared" si="26"/>
        <v>4110</v>
      </c>
      <c r="P182" s="47" t="b">
        <f t="shared" si="27"/>
        <v>1</v>
      </c>
      <c r="Q182" s="204" t="str">
        <f t="shared" si="28"/>
        <v>OK</v>
      </c>
      <c r="S182" s="195">
        <f t="shared" si="29"/>
        <v>164.4</v>
      </c>
      <c r="T182" s="195">
        <f t="shared" si="30"/>
        <v>0</v>
      </c>
      <c r="AJ182" s="64">
        <f t="shared" si="31"/>
        <v>164.4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382</v>
      </c>
      <c r="F183" s="44">
        <f t="shared" si="22"/>
        <v>2343</v>
      </c>
      <c r="G183" s="44">
        <f>P!AJ184</f>
        <v>382</v>
      </c>
      <c r="H183" s="44">
        <f>G183*P!AK184</f>
        <v>2343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6.1335078534031418</v>
      </c>
      <c r="N183" s="46">
        <f t="shared" si="25"/>
        <v>2343</v>
      </c>
      <c r="O183" s="46">
        <f t="shared" si="26"/>
        <v>2343</v>
      </c>
      <c r="P183" s="47" t="b">
        <f t="shared" si="27"/>
        <v>1</v>
      </c>
      <c r="Q183" s="204" t="str">
        <f t="shared" si="28"/>
        <v>OK</v>
      </c>
      <c r="S183" s="195">
        <f t="shared" si="29"/>
        <v>6.1335078534031418</v>
      </c>
      <c r="T183" s="195">
        <f t="shared" si="30"/>
        <v>0</v>
      </c>
      <c r="AJ183" s="64">
        <f t="shared" si="31"/>
        <v>6.1335078534031418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75</v>
      </c>
      <c r="F184" s="44">
        <f t="shared" si="22"/>
        <v>4722</v>
      </c>
      <c r="G184" s="44">
        <f>P!AJ185</f>
        <v>75</v>
      </c>
      <c r="H184" s="44">
        <f>G184*P!AK185</f>
        <v>4722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62.96</v>
      </c>
      <c r="N184" s="46">
        <f t="shared" si="25"/>
        <v>4722</v>
      </c>
      <c r="O184" s="46">
        <f t="shared" si="26"/>
        <v>4722</v>
      </c>
      <c r="P184" s="47" t="b">
        <f t="shared" si="27"/>
        <v>1</v>
      </c>
      <c r="Q184" s="204" t="str">
        <f t="shared" si="28"/>
        <v>OK</v>
      </c>
      <c r="S184" s="195">
        <f t="shared" si="29"/>
        <v>62.96</v>
      </c>
      <c r="T184" s="195">
        <f t="shared" si="30"/>
        <v>0</v>
      </c>
      <c r="AJ184" s="64">
        <f t="shared" si="31"/>
        <v>62.96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25</v>
      </c>
      <c r="F185" s="44">
        <f t="shared" si="22"/>
        <v>2120</v>
      </c>
      <c r="G185" s="44">
        <f>P!AJ186</f>
        <v>25</v>
      </c>
      <c r="H185" s="44">
        <f>G185*P!AK186</f>
        <v>2120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84.8</v>
      </c>
      <c r="N185" s="46">
        <f t="shared" si="25"/>
        <v>2120</v>
      </c>
      <c r="O185" s="46">
        <f t="shared" si="26"/>
        <v>2120</v>
      </c>
      <c r="P185" s="47" t="b">
        <f t="shared" si="27"/>
        <v>1</v>
      </c>
      <c r="Q185" s="204" t="str">
        <f t="shared" si="28"/>
        <v>OK</v>
      </c>
      <c r="S185" s="195">
        <f t="shared" si="29"/>
        <v>84.8</v>
      </c>
      <c r="T185" s="195">
        <f t="shared" si="30"/>
        <v>0</v>
      </c>
      <c r="AJ185" s="64">
        <f t="shared" si="31"/>
        <v>84.8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6</v>
      </c>
      <c r="F186" s="44">
        <f t="shared" si="22"/>
        <v>420</v>
      </c>
      <c r="G186" s="44">
        <f>P!AJ187</f>
        <v>6</v>
      </c>
      <c r="H186" s="44">
        <f>G186*P!AK187</f>
        <v>420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70</v>
      </c>
      <c r="N186" s="46">
        <f t="shared" si="25"/>
        <v>420</v>
      </c>
      <c r="O186" s="46">
        <f t="shared" si="26"/>
        <v>420</v>
      </c>
      <c r="P186" s="47" t="b">
        <f t="shared" si="27"/>
        <v>1</v>
      </c>
      <c r="Q186" s="204" t="str">
        <f t="shared" si="28"/>
        <v>OK</v>
      </c>
      <c r="S186" s="195">
        <f t="shared" si="29"/>
        <v>70</v>
      </c>
      <c r="T186" s="195">
        <f t="shared" si="30"/>
        <v>0</v>
      </c>
      <c r="AJ186" s="64">
        <f t="shared" si="31"/>
        <v>70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33</v>
      </c>
      <c r="F187" s="44">
        <f t="shared" si="22"/>
        <v>4475</v>
      </c>
      <c r="G187" s="44">
        <f>P!AJ188</f>
        <v>33</v>
      </c>
      <c r="H187" s="44">
        <f>G187*P!AK188</f>
        <v>4475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135.60606060606059</v>
      </c>
      <c r="N187" s="46">
        <f t="shared" si="25"/>
        <v>4475</v>
      </c>
      <c r="O187" s="46">
        <f t="shared" si="26"/>
        <v>4475</v>
      </c>
      <c r="P187" s="47" t="b">
        <f t="shared" si="27"/>
        <v>1</v>
      </c>
      <c r="Q187" s="204" t="str">
        <f t="shared" si="28"/>
        <v>OK</v>
      </c>
      <c r="S187" s="195">
        <f t="shared" si="29"/>
        <v>135.60606060606059</v>
      </c>
      <c r="T187" s="195">
        <f t="shared" si="30"/>
        <v>0</v>
      </c>
      <c r="AJ187" s="64">
        <f t="shared" si="31"/>
        <v>135.60606060606059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34</v>
      </c>
      <c r="F188" s="44">
        <f t="shared" si="22"/>
        <v>1955</v>
      </c>
      <c r="G188" s="44">
        <f>P!AJ189</f>
        <v>34</v>
      </c>
      <c r="H188" s="44">
        <f>G188*P!AK189</f>
        <v>1955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57.5</v>
      </c>
      <c r="N188" s="46">
        <f t="shared" si="25"/>
        <v>1955</v>
      </c>
      <c r="O188" s="46">
        <f t="shared" si="26"/>
        <v>1955</v>
      </c>
      <c r="P188" s="47" t="b">
        <f t="shared" si="27"/>
        <v>1</v>
      </c>
      <c r="Q188" s="204" t="str">
        <f t="shared" si="28"/>
        <v>OK</v>
      </c>
      <c r="S188" s="195">
        <f t="shared" si="29"/>
        <v>57.5</v>
      </c>
      <c r="T188" s="195">
        <f t="shared" si="30"/>
        <v>0</v>
      </c>
      <c r="AJ188" s="64">
        <f t="shared" si="31"/>
        <v>57.5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144</v>
      </c>
      <c r="F189" s="44">
        <f t="shared" si="22"/>
        <v>864</v>
      </c>
      <c r="G189" s="44">
        <f>P!AJ190</f>
        <v>144</v>
      </c>
      <c r="H189" s="44">
        <f>G189*P!AK190</f>
        <v>864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864</v>
      </c>
      <c r="O189" s="46">
        <f t="shared" si="26"/>
        <v>864</v>
      </c>
      <c r="P189" s="47" t="b">
        <f t="shared" si="27"/>
        <v>1</v>
      </c>
      <c r="Q189" s="204" t="str">
        <f t="shared" si="28"/>
        <v>OK</v>
      </c>
      <c r="S189" s="195">
        <f t="shared" si="29"/>
        <v>6</v>
      </c>
      <c r="T189" s="195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195">
        <f t="shared" si="29"/>
        <v>60</v>
      </c>
      <c r="T190" s="195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30</v>
      </c>
      <c r="F191" s="44">
        <f t="shared" si="22"/>
        <v>300</v>
      </c>
      <c r="G191" s="44">
        <f>P!AJ192</f>
        <v>30</v>
      </c>
      <c r="H191" s="44">
        <f>G191*P!AK192</f>
        <v>300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10</v>
      </c>
      <c r="N191" s="46">
        <f t="shared" si="25"/>
        <v>300</v>
      </c>
      <c r="O191" s="46">
        <f t="shared" si="26"/>
        <v>300</v>
      </c>
      <c r="P191" s="47" t="b">
        <f t="shared" si="27"/>
        <v>1</v>
      </c>
      <c r="Q191" s="204" t="str">
        <f t="shared" si="28"/>
        <v>OK</v>
      </c>
      <c r="S191" s="195">
        <f t="shared" si="29"/>
        <v>10</v>
      </c>
      <c r="T191" s="195">
        <f t="shared" si="30"/>
        <v>0</v>
      </c>
      <c r="AJ191" s="64">
        <f t="shared" si="31"/>
        <v>10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195">
        <f t="shared" si="29"/>
        <v>30</v>
      </c>
      <c r="T192" s="195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195">
        <f t="shared" si="29"/>
        <v>140</v>
      </c>
      <c r="T193" s="195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24</v>
      </c>
      <c r="F194" s="44">
        <f t="shared" si="22"/>
        <v>1000</v>
      </c>
      <c r="G194" s="44">
        <f>P!AJ195</f>
        <v>24</v>
      </c>
      <c r="H194" s="44">
        <f>G194*P!AK195</f>
        <v>1000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41.666666666666664</v>
      </c>
      <c r="N194" s="46">
        <f t="shared" si="25"/>
        <v>1000</v>
      </c>
      <c r="O194" s="46">
        <f t="shared" si="26"/>
        <v>1000</v>
      </c>
      <c r="P194" s="47" t="b">
        <f t="shared" si="27"/>
        <v>1</v>
      </c>
      <c r="Q194" s="204" t="str">
        <f t="shared" si="28"/>
        <v>OK</v>
      </c>
      <c r="S194" s="195">
        <f t="shared" si="29"/>
        <v>41.666666666666664</v>
      </c>
      <c r="T194" s="195">
        <f t="shared" si="30"/>
        <v>0</v>
      </c>
      <c r="AJ194" s="64">
        <f t="shared" si="31"/>
        <v>41.666666666666664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</v>
      </c>
      <c r="F195" s="44">
        <f t="shared" si="22"/>
        <v>160</v>
      </c>
      <c r="G195" s="44">
        <f>P!AJ196</f>
        <v>6</v>
      </c>
      <c r="H195" s="44">
        <f>G195*P!AK196</f>
        <v>160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26.666666666666668</v>
      </c>
      <c r="N195" s="46">
        <f t="shared" si="25"/>
        <v>160</v>
      </c>
      <c r="O195" s="46">
        <f t="shared" si="26"/>
        <v>160</v>
      </c>
      <c r="P195" s="47" t="b">
        <f t="shared" si="27"/>
        <v>1</v>
      </c>
      <c r="Q195" s="204" t="str">
        <f t="shared" si="28"/>
        <v>OK</v>
      </c>
      <c r="S195" s="195">
        <f t="shared" si="29"/>
        <v>26.666666666666668</v>
      </c>
      <c r="T195" s="195">
        <f t="shared" si="30"/>
        <v>0</v>
      </c>
      <c r="AJ195" s="64">
        <f t="shared" si="31"/>
        <v>26.666666666666668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19</v>
      </c>
      <c r="F196" s="44">
        <f t="shared" si="22"/>
        <v>460</v>
      </c>
      <c r="G196" s="44">
        <f>P!AJ197</f>
        <v>19</v>
      </c>
      <c r="H196" s="44">
        <f>G196*P!AK197</f>
        <v>460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24.210526315789473</v>
      </c>
      <c r="N196" s="46">
        <f t="shared" si="25"/>
        <v>460</v>
      </c>
      <c r="O196" s="46">
        <f t="shared" si="26"/>
        <v>460</v>
      </c>
      <c r="P196" s="47" t="b">
        <f t="shared" si="27"/>
        <v>1</v>
      </c>
      <c r="Q196" s="204" t="str">
        <f t="shared" si="28"/>
        <v>OK</v>
      </c>
      <c r="S196" s="195">
        <f t="shared" si="29"/>
        <v>24.210526315789473</v>
      </c>
      <c r="T196" s="195">
        <f t="shared" si="30"/>
        <v>0</v>
      </c>
      <c r="AJ196" s="64">
        <f t="shared" si="31"/>
        <v>24.210526315789473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2</v>
      </c>
      <c r="F197" s="44">
        <f t="shared" ref="F197:F253" si="33">E197*M197</f>
        <v>60</v>
      </c>
      <c r="G197" s="44">
        <f>P!AJ198</f>
        <v>2</v>
      </c>
      <c r="H197" s="44">
        <f>G197*P!AK198</f>
        <v>60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60</v>
      </c>
      <c r="O197" s="46">
        <f t="shared" ref="O197:O253" si="36">L197+F197</f>
        <v>60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OK</v>
      </c>
      <c r="S197" s="195">
        <f t="shared" ref="S197:S253" si="39">M197</f>
        <v>30</v>
      </c>
      <c r="T197" s="195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11</v>
      </c>
      <c r="F198" s="44">
        <f t="shared" si="33"/>
        <v>1620</v>
      </c>
      <c r="G198" s="44">
        <f>P!AJ199</f>
        <v>11</v>
      </c>
      <c r="H198" s="44">
        <f>G198*P!AK199</f>
        <v>1620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147.27272727272728</v>
      </c>
      <c r="N198" s="46">
        <f t="shared" si="35"/>
        <v>1620</v>
      </c>
      <c r="O198" s="46">
        <f t="shared" si="36"/>
        <v>1620</v>
      </c>
      <c r="P198" s="47" t="b">
        <f t="shared" si="37"/>
        <v>1</v>
      </c>
      <c r="Q198" s="204" t="str">
        <f t="shared" si="38"/>
        <v>OK</v>
      </c>
      <c r="S198" s="195">
        <f t="shared" si="39"/>
        <v>147.27272727272728</v>
      </c>
      <c r="T198" s="195">
        <f t="shared" si="40"/>
        <v>0</v>
      </c>
      <c r="AJ198" s="64">
        <f t="shared" si="41"/>
        <v>147.27272727272728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14.4</v>
      </c>
      <c r="F199" s="44">
        <f t="shared" si="33"/>
        <v>1060</v>
      </c>
      <c r="G199" s="44">
        <f>P!AJ200</f>
        <v>14.4</v>
      </c>
      <c r="H199" s="44">
        <f>G199*P!AK200</f>
        <v>1060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73.611111111111114</v>
      </c>
      <c r="N199" s="46">
        <f t="shared" si="35"/>
        <v>1060</v>
      </c>
      <c r="O199" s="46">
        <f t="shared" si="36"/>
        <v>1060</v>
      </c>
      <c r="P199" s="47" t="b">
        <f t="shared" si="37"/>
        <v>1</v>
      </c>
      <c r="Q199" s="204" t="str">
        <f t="shared" si="38"/>
        <v>OK</v>
      </c>
      <c r="S199" s="195">
        <f t="shared" si="39"/>
        <v>73.611111111111114</v>
      </c>
      <c r="T199" s="195">
        <f t="shared" si="40"/>
        <v>0</v>
      </c>
      <c r="AJ199" s="64">
        <f t="shared" si="41"/>
        <v>73.611111111111114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5</v>
      </c>
      <c r="F200" s="44">
        <f t="shared" si="33"/>
        <v>1250</v>
      </c>
      <c r="G200" s="44">
        <f>P!AJ201</f>
        <v>5</v>
      </c>
      <c r="H200" s="44">
        <f>G200*P!AK201</f>
        <v>1250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250</v>
      </c>
      <c r="N200" s="46">
        <f t="shared" si="35"/>
        <v>1250</v>
      </c>
      <c r="O200" s="46">
        <f t="shared" si="36"/>
        <v>1250</v>
      </c>
      <c r="P200" s="47" t="b">
        <f t="shared" si="37"/>
        <v>1</v>
      </c>
      <c r="Q200" s="204" t="str">
        <f t="shared" si="38"/>
        <v>OK</v>
      </c>
      <c r="S200" s="195">
        <f t="shared" si="39"/>
        <v>250</v>
      </c>
      <c r="T200" s="195">
        <f t="shared" si="40"/>
        <v>0</v>
      </c>
      <c r="AJ200" s="64">
        <f t="shared" si="41"/>
        <v>250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195">
        <f t="shared" si="39"/>
        <v>600</v>
      </c>
      <c r="T201" s="195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195">
        <f t="shared" si="39"/>
        <v>450</v>
      </c>
      <c r="T202" s="195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195">
        <f t="shared" si="39"/>
        <v>60</v>
      </c>
      <c r="T203" s="195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9</v>
      </c>
      <c r="F204" s="44">
        <f t="shared" si="33"/>
        <v>390</v>
      </c>
      <c r="G204" s="44">
        <f>P!AJ205</f>
        <v>9</v>
      </c>
      <c r="H204" s="44">
        <f>G204*P!AK205</f>
        <v>390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43.333333333333336</v>
      </c>
      <c r="N204" s="46">
        <f t="shared" si="35"/>
        <v>390</v>
      </c>
      <c r="O204" s="46">
        <f t="shared" si="36"/>
        <v>390</v>
      </c>
      <c r="P204" s="47" t="b">
        <f t="shared" si="37"/>
        <v>1</v>
      </c>
      <c r="Q204" s="204" t="str">
        <f t="shared" si="38"/>
        <v>OK</v>
      </c>
      <c r="S204" s="195">
        <f t="shared" si="39"/>
        <v>43.333333333333336</v>
      </c>
      <c r="T204" s="195">
        <f t="shared" si="40"/>
        <v>0</v>
      </c>
      <c r="AJ204" s="64">
        <f t="shared" si="41"/>
        <v>43.333333333333336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195">
        <f t="shared" si="39"/>
        <v>30</v>
      </c>
      <c r="T205" s="195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195">
        <f t="shared" si="39"/>
        <v>100</v>
      </c>
      <c r="T206" s="195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12</v>
      </c>
      <c r="F207" s="44">
        <f t="shared" si="33"/>
        <v>620</v>
      </c>
      <c r="G207" s="44">
        <f>P!AJ208</f>
        <v>12</v>
      </c>
      <c r="H207" s="44">
        <f>G207*P!AK208</f>
        <v>620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51.666666666666664</v>
      </c>
      <c r="N207" s="46">
        <f t="shared" si="35"/>
        <v>620</v>
      </c>
      <c r="O207" s="46">
        <f t="shared" si="36"/>
        <v>620</v>
      </c>
      <c r="P207" s="47" t="b">
        <f t="shared" si="37"/>
        <v>1</v>
      </c>
      <c r="Q207" s="204" t="str">
        <f t="shared" si="38"/>
        <v>OK</v>
      </c>
      <c r="S207" s="195">
        <f t="shared" si="39"/>
        <v>51.666666666666664</v>
      </c>
      <c r="T207" s="195">
        <f t="shared" si="40"/>
        <v>0</v>
      </c>
      <c r="AJ207" s="64">
        <f t="shared" si="41"/>
        <v>51.666666666666664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7</v>
      </c>
      <c r="F208" s="44">
        <f t="shared" si="33"/>
        <v>560</v>
      </c>
      <c r="G208" s="44">
        <f>P!AJ209</f>
        <v>7</v>
      </c>
      <c r="H208" s="44">
        <f>G208*P!AK209</f>
        <v>560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80</v>
      </c>
      <c r="N208" s="46">
        <f t="shared" si="35"/>
        <v>560</v>
      </c>
      <c r="O208" s="46">
        <f t="shared" si="36"/>
        <v>560</v>
      </c>
      <c r="P208" s="47" t="b">
        <f t="shared" si="37"/>
        <v>1</v>
      </c>
      <c r="Q208" s="204" t="str">
        <f t="shared" si="38"/>
        <v>OK</v>
      </c>
      <c r="S208" s="195">
        <f t="shared" si="39"/>
        <v>80</v>
      </c>
      <c r="T208" s="195">
        <f t="shared" si="40"/>
        <v>0</v>
      </c>
      <c r="AJ208" s="64">
        <f t="shared" si="41"/>
        <v>80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195">
        <f t="shared" si="39"/>
        <v>0</v>
      </c>
      <c r="T209" s="195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195">
        <f t="shared" si="39"/>
        <v>80</v>
      </c>
      <c r="T210" s="195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195">
        <f t="shared" si="39"/>
        <v>150</v>
      </c>
      <c r="T211" s="195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33"/>
        <v>755</v>
      </c>
      <c r="G212" s="44">
        <f>P!AJ213</f>
        <v>15</v>
      </c>
      <c r="H212" s="44">
        <f>G212*P!AK213</f>
        <v>755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50.333333333333336</v>
      </c>
      <c r="N212" s="46">
        <f t="shared" si="35"/>
        <v>755</v>
      </c>
      <c r="O212" s="46">
        <f t="shared" si="36"/>
        <v>755</v>
      </c>
      <c r="P212" s="47" t="b">
        <f t="shared" si="37"/>
        <v>1</v>
      </c>
      <c r="Q212" s="204" t="str">
        <f t="shared" si="38"/>
        <v>OK</v>
      </c>
      <c r="S212" s="195">
        <f t="shared" si="39"/>
        <v>50.333333333333336</v>
      </c>
      <c r="T212" s="195">
        <f t="shared" si="40"/>
        <v>0</v>
      </c>
      <c r="AJ212" s="64">
        <f t="shared" si="41"/>
        <v>50.333333333333336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195">
        <f t="shared" si="39"/>
        <v>272.72727272727269</v>
      </c>
      <c r="T213" s="195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195">
        <f t="shared" si="39"/>
        <v>40</v>
      </c>
      <c r="T214" s="195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35</v>
      </c>
      <c r="F215" s="44">
        <f t="shared" si="33"/>
        <v>2642</v>
      </c>
      <c r="G215" s="44">
        <f>P!AJ216</f>
        <v>35</v>
      </c>
      <c r="H215" s="44">
        <f>G215*P!AK216</f>
        <v>2642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75.48571428571428</v>
      </c>
      <c r="N215" s="46">
        <f t="shared" si="35"/>
        <v>2642</v>
      </c>
      <c r="O215" s="46">
        <f t="shared" si="36"/>
        <v>2642</v>
      </c>
      <c r="P215" s="47" t="b">
        <f t="shared" si="37"/>
        <v>1</v>
      </c>
      <c r="Q215" s="204" t="str">
        <f t="shared" si="38"/>
        <v>OK</v>
      </c>
      <c r="S215" s="195">
        <f t="shared" si="39"/>
        <v>75.48571428571428</v>
      </c>
      <c r="T215" s="195">
        <f t="shared" si="40"/>
        <v>0</v>
      </c>
      <c r="AJ215" s="64">
        <f t="shared" si="41"/>
        <v>75.48571428571428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195">
        <f t="shared" si="39"/>
        <v>291.76923076923077</v>
      </c>
      <c r="T216" s="195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195">
        <f t="shared" si="39"/>
        <v>300</v>
      </c>
      <c r="T217" s="195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195">
        <f t="shared" si="39"/>
        <v>140</v>
      </c>
      <c r="T218" s="195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195">
        <f t="shared" si="39"/>
        <v>130</v>
      </c>
      <c r="T219" s="195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195">
        <f t="shared" si="39"/>
        <v>0</v>
      </c>
      <c r="T220" s="195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195">
        <f t="shared" si="39"/>
        <v>0</v>
      </c>
      <c r="T221" s="195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195">
        <f t="shared" si="39"/>
        <v>245</v>
      </c>
      <c r="T222" s="195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195">
        <f t="shared" si="39"/>
        <v>0</v>
      </c>
      <c r="T223" s="195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195">
        <f t="shared" si="39"/>
        <v>0</v>
      </c>
      <c r="T224" s="195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195">
        <f t="shared" si="39"/>
        <v>0</v>
      </c>
      <c r="T225" s="195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195">
        <f t="shared" si="39"/>
        <v>0</v>
      </c>
      <c r="T226" s="195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195">
        <f t="shared" si="39"/>
        <v>0</v>
      </c>
      <c r="T227" s="195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195">
        <f t="shared" si="39"/>
        <v>0</v>
      </c>
      <c r="T228" s="195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195">
        <f t="shared" si="39"/>
        <v>400</v>
      </c>
      <c r="T229" s="195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10.350000000000001</v>
      </c>
      <c r="F230" s="44">
        <f t="shared" si="33"/>
        <v>7038.0000000000009</v>
      </c>
      <c r="G230" s="44">
        <f>P!AJ231</f>
        <v>10.35</v>
      </c>
      <c r="H230" s="44">
        <f>G230*P!AK231</f>
        <v>7038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680</v>
      </c>
      <c r="N230" s="46">
        <f t="shared" si="35"/>
        <v>7038</v>
      </c>
      <c r="O230" s="46">
        <f t="shared" si="36"/>
        <v>7038.0000000000009</v>
      </c>
      <c r="P230" s="47" t="b">
        <f t="shared" si="37"/>
        <v>1</v>
      </c>
      <c r="Q230" s="204" t="str">
        <f t="shared" si="38"/>
        <v>OK</v>
      </c>
      <c r="S230" s="195">
        <f t="shared" si="39"/>
        <v>680</v>
      </c>
      <c r="T230" s="195">
        <f t="shared" si="40"/>
        <v>0</v>
      </c>
      <c r="AJ230" s="64">
        <f t="shared" si="41"/>
        <v>680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29.5</v>
      </c>
      <c r="F231" s="44">
        <f t="shared" si="33"/>
        <v>27218.471151947706</v>
      </c>
      <c r="G231" s="44">
        <f>P!AJ232</f>
        <v>36</v>
      </c>
      <c r="H231" s="44">
        <f>G231*P!AK232</f>
        <v>34200</v>
      </c>
      <c r="I231" s="44">
        <f>S!E230</f>
        <v>35.949999999999989</v>
      </c>
      <c r="J231" s="44">
        <f>I231*S!D230</f>
        <v>32185.389809580927</v>
      </c>
      <c r="K231" s="44">
        <f t="shared" si="34"/>
        <v>42.449999999999989</v>
      </c>
      <c r="L231" s="44">
        <f t="shared" si="43"/>
        <v>39166.918657633214</v>
      </c>
      <c r="M231" s="45">
        <f>IF(ISERR((J231+H231)/(G231+I231)),P!AK232,(J231+H231)/(G231+I231))</f>
        <v>922.66003904907484</v>
      </c>
      <c r="N231" s="46">
        <f t="shared" si="35"/>
        <v>66385.389809580927</v>
      </c>
      <c r="O231" s="46">
        <f t="shared" si="36"/>
        <v>66385.389809580927</v>
      </c>
      <c r="P231" s="47" t="b">
        <f t="shared" si="37"/>
        <v>1</v>
      </c>
      <c r="Q231" s="204" t="str">
        <f t="shared" si="38"/>
        <v>OK</v>
      </c>
      <c r="S231" s="195">
        <f t="shared" si="39"/>
        <v>922.66003904907484</v>
      </c>
      <c r="T231" s="195">
        <f t="shared" si="40"/>
        <v>42.449999999999989</v>
      </c>
      <c r="AJ231" s="64">
        <f t="shared" si="41"/>
        <v>922.66003904907484</v>
      </c>
      <c r="AK231" s="64">
        <f t="shared" si="42"/>
        <v>42.449999999999989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2400</v>
      </c>
      <c r="F232" s="44">
        <f t="shared" si="33"/>
        <v>3360.0090737775927</v>
      </c>
      <c r="G232" s="44">
        <f>P!AJ233</f>
        <v>4000</v>
      </c>
      <c r="H232" s="44">
        <f>G232*P!AK233</f>
        <v>5600</v>
      </c>
      <c r="I232" s="44">
        <f>S!E231</f>
        <v>2370</v>
      </c>
      <c r="J232" s="44">
        <f>I232*S!D231</f>
        <v>3318.0240833180274</v>
      </c>
      <c r="K232" s="44">
        <f t="shared" si="34"/>
        <v>3970</v>
      </c>
      <c r="L232" s="44">
        <f t="shared" si="43"/>
        <v>5558.0150095404342</v>
      </c>
      <c r="M232" s="45">
        <f>IF(ISERR((J232+H232)/(G232+I232)),P!AK233,(J232+H232)/(G232+I232))</f>
        <v>1.4000037807406636</v>
      </c>
      <c r="N232" s="46">
        <f t="shared" si="35"/>
        <v>8918.0240833180269</v>
      </c>
      <c r="O232" s="46">
        <f t="shared" si="36"/>
        <v>8918.0240833180269</v>
      </c>
      <c r="P232" s="47" t="b">
        <f t="shared" si="37"/>
        <v>1</v>
      </c>
      <c r="Q232" s="204" t="str">
        <f t="shared" si="38"/>
        <v>OK</v>
      </c>
      <c r="S232" s="195">
        <f t="shared" si="39"/>
        <v>1.4000037807406636</v>
      </c>
      <c r="T232" s="195">
        <f t="shared" si="40"/>
        <v>3970</v>
      </c>
      <c r="AJ232" s="64">
        <f t="shared" si="41"/>
        <v>1.4000037807406636</v>
      </c>
      <c r="AK232" s="64">
        <f t="shared" si="42"/>
        <v>3970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156</v>
      </c>
      <c r="F233" s="44">
        <f t="shared" si="33"/>
        <v>4119.2301885366833</v>
      </c>
      <c r="G233" s="44">
        <f>P!AJ234</f>
        <v>131</v>
      </c>
      <c r="H233" s="44">
        <f>G233*P!AK234</f>
        <v>3480</v>
      </c>
      <c r="I233" s="44">
        <f>S!E232</f>
        <v>25</v>
      </c>
      <c r="J233" s="44">
        <f>I233*S!D232</f>
        <v>639.23018853668361</v>
      </c>
      <c r="K233" s="44">
        <f t="shared" si="34"/>
        <v>0</v>
      </c>
      <c r="L233" s="44">
        <f t="shared" si="43"/>
        <v>0</v>
      </c>
      <c r="M233" s="45">
        <f>IF(ISERR((J233+H233)/(G233+I233)),P!AK234,(J233+H233)/(G233+I233))</f>
        <v>26.405321721388994</v>
      </c>
      <c r="N233" s="46">
        <f t="shared" si="35"/>
        <v>4119.2301885366833</v>
      </c>
      <c r="O233" s="46">
        <f t="shared" si="36"/>
        <v>4119.2301885366833</v>
      </c>
      <c r="P233" s="47" t="b">
        <f t="shared" si="37"/>
        <v>1</v>
      </c>
      <c r="Q233" s="204" t="str">
        <f t="shared" si="38"/>
        <v>OK</v>
      </c>
      <c r="S233" s="195">
        <f t="shared" si="39"/>
        <v>26.405321721388994</v>
      </c>
      <c r="T233" s="195">
        <f t="shared" si="40"/>
        <v>0</v>
      </c>
      <c r="AJ233" s="64">
        <f t="shared" si="41"/>
        <v>26.405321721388994</v>
      </c>
      <c r="AK233" s="64">
        <f t="shared" si="42"/>
        <v>0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195">
        <f t="shared" si="39"/>
        <v>489.58333333333337</v>
      </c>
      <c r="T234" s="195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195">
        <f t="shared" si="39"/>
        <v>600</v>
      </c>
      <c r="T235" s="195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195">
        <f t="shared" si="39"/>
        <v>480</v>
      </c>
      <c r="T236" s="195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195">
        <f t="shared" si="39"/>
        <v>380</v>
      </c>
      <c r="T237" s="195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195">
        <f t="shared" si="39"/>
        <v>380</v>
      </c>
      <c r="T238" s="195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195">
        <f t="shared" si="39"/>
        <v>474.54545454545456</v>
      </c>
      <c r="T239" s="195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54</v>
      </c>
      <c r="F240" s="44">
        <f t="shared" si="33"/>
        <v>20520</v>
      </c>
      <c r="G240" s="44">
        <f>P!AJ241</f>
        <v>54</v>
      </c>
      <c r="H240" s="44">
        <f>G240*P!AK241</f>
        <v>20520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20520</v>
      </c>
      <c r="O240" s="46">
        <f t="shared" si="36"/>
        <v>20520</v>
      </c>
      <c r="P240" s="47" t="b">
        <f t="shared" si="37"/>
        <v>1</v>
      </c>
      <c r="Q240" s="204" t="str">
        <f t="shared" si="38"/>
        <v>OK</v>
      </c>
      <c r="S240" s="195">
        <f t="shared" si="39"/>
        <v>380</v>
      </c>
      <c r="T240" s="195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195">
        <f t="shared" si="39"/>
        <v>270</v>
      </c>
      <c r="T241" s="195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195">
        <f t="shared" si="39"/>
        <v>0</v>
      </c>
      <c r="T242" s="195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2</v>
      </c>
      <c r="F243" s="44">
        <f t="shared" si="33"/>
        <v>560</v>
      </c>
      <c r="G243" s="44">
        <f>P!AJ244</f>
        <v>2</v>
      </c>
      <c r="H243" s="44">
        <f>G243*P!AK244</f>
        <v>560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560</v>
      </c>
      <c r="O243" s="46">
        <f t="shared" si="36"/>
        <v>560</v>
      </c>
      <c r="P243" s="47" t="b">
        <f t="shared" si="37"/>
        <v>1</v>
      </c>
      <c r="Q243" s="204" t="str">
        <f t="shared" si="38"/>
        <v>OK</v>
      </c>
      <c r="S243" s="195">
        <f t="shared" si="39"/>
        <v>280</v>
      </c>
      <c r="T243" s="195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615</v>
      </c>
      <c r="F244" s="44">
        <f t="shared" si="33"/>
        <v>5810</v>
      </c>
      <c r="G244" s="44">
        <f>P!AJ245</f>
        <v>615</v>
      </c>
      <c r="H244" s="44">
        <f>G244*P!AK245</f>
        <v>5810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9.4471544715447155</v>
      </c>
      <c r="N244" s="46">
        <f t="shared" si="35"/>
        <v>5810</v>
      </c>
      <c r="O244" s="46">
        <f t="shared" si="36"/>
        <v>5810</v>
      </c>
      <c r="P244" s="47" t="b">
        <f t="shared" si="37"/>
        <v>1</v>
      </c>
      <c r="Q244" s="204" t="str">
        <f t="shared" si="38"/>
        <v>OK</v>
      </c>
      <c r="S244" s="195">
        <f t="shared" si="39"/>
        <v>9.4471544715447155</v>
      </c>
      <c r="T244" s="195">
        <f t="shared" si="40"/>
        <v>0</v>
      </c>
      <c r="AJ244" s="64">
        <f t="shared" si="41"/>
        <v>9.4471544715447155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195">
        <f t="shared" si="39"/>
        <v>338.66666666666669</v>
      </c>
      <c r="T245" s="195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2.5</v>
      </c>
      <c r="F246" s="44">
        <f t="shared" si="33"/>
        <v>874.99707781853078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6.75</v>
      </c>
      <c r="L246" s="44">
        <f t="shared" si="43"/>
        <v>2362.4921101100331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195">
        <f t="shared" si="39"/>
        <v>349.9988311274123</v>
      </c>
      <c r="T246" s="195">
        <f t="shared" si="40"/>
        <v>6.75</v>
      </c>
      <c r="AJ246" s="64">
        <f t="shared" si="41"/>
        <v>349.9988311274123</v>
      </c>
      <c r="AK246" s="64">
        <f t="shared" si="42"/>
        <v>6.75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1500</v>
      </c>
      <c r="F247" s="44">
        <f t="shared" si="33"/>
        <v>30000</v>
      </c>
      <c r="G247" s="44">
        <f>P!AJ248</f>
        <v>1500</v>
      </c>
      <c r="H247" s="44">
        <f>G247*P!AK248</f>
        <v>30000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30000</v>
      </c>
      <c r="O247" s="46">
        <f t="shared" si="36"/>
        <v>30000</v>
      </c>
      <c r="P247" s="47" t="b">
        <f t="shared" si="37"/>
        <v>1</v>
      </c>
      <c r="Q247" s="204" t="str">
        <f t="shared" si="38"/>
        <v>OK</v>
      </c>
      <c r="S247" s="195">
        <f t="shared" si="39"/>
        <v>20</v>
      </c>
      <c r="T247" s="195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21" t="str">
        <f>P!C249</f>
        <v>টাকা</v>
      </c>
      <c r="E248" s="218">
        <f>S!AN247</f>
        <v>44530</v>
      </c>
      <c r="F248" s="218">
        <f t="shared" si="33"/>
        <v>44530</v>
      </c>
      <c r="G248" s="218">
        <f>P!AJ249</f>
        <v>44530</v>
      </c>
      <c r="H248" s="218">
        <f>G248*P!AK249</f>
        <v>44530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44530</v>
      </c>
      <c r="O248" s="298">
        <f t="shared" si="36"/>
        <v>44530</v>
      </c>
      <c r="P248" s="299" t="b">
        <f t="shared" si="37"/>
        <v>1</v>
      </c>
      <c r="Q248" s="220" t="str">
        <f t="shared" si="38"/>
        <v>OK</v>
      </c>
      <c r="S248" s="195">
        <f t="shared" si="39"/>
        <v>1</v>
      </c>
      <c r="T248" s="195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880</v>
      </c>
      <c r="F249" s="44">
        <f t="shared" si="33"/>
        <v>880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880</v>
      </c>
      <c r="O249" s="46">
        <f t="shared" si="36"/>
        <v>880</v>
      </c>
      <c r="P249" s="47" t="b">
        <f t="shared" si="37"/>
        <v>1</v>
      </c>
      <c r="Q249" s="204" t="str">
        <f t="shared" si="38"/>
        <v>OK</v>
      </c>
      <c r="S249" s="195">
        <f t="shared" si="39"/>
        <v>1</v>
      </c>
      <c r="T249" s="195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37000</v>
      </c>
      <c r="F250" s="44">
        <f t="shared" si="33"/>
        <v>37000</v>
      </c>
      <c r="G250" s="44">
        <f>P!AJ251</f>
        <v>37000</v>
      </c>
      <c r="H250" s="44">
        <f>G250*P!AK251</f>
        <v>37000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37000</v>
      </c>
      <c r="O250" s="46">
        <f t="shared" si="36"/>
        <v>37000</v>
      </c>
      <c r="P250" s="47" t="b">
        <f t="shared" si="37"/>
        <v>1</v>
      </c>
      <c r="Q250" s="204" t="str">
        <f t="shared" si="38"/>
        <v>OK</v>
      </c>
      <c r="S250" s="195">
        <f t="shared" si="39"/>
        <v>1</v>
      </c>
      <c r="T250" s="195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820</v>
      </c>
      <c r="F251" s="44">
        <f t="shared" si="33"/>
        <v>820</v>
      </c>
      <c r="G251" s="44">
        <f>P!AJ252</f>
        <v>820</v>
      </c>
      <c r="H251" s="44">
        <f>G251*P!AK252</f>
        <v>820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820</v>
      </c>
      <c r="O251" s="46">
        <f t="shared" si="36"/>
        <v>820</v>
      </c>
      <c r="P251" s="47" t="b">
        <f t="shared" si="37"/>
        <v>1</v>
      </c>
      <c r="Q251" s="204" t="str">
        <f t="shared" si="38"/>
        <v>OK</v>
      </c>
      <c r="S251" s="195">
        <f t="shared" si="39"/>
        <v>1</v>
      </c>
      <c r="T251" s="195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5330</v>
      </c>
      <c r="F252" s="44">
        <f t="shared" si="33"/>
        <v>5330</v>
      </c>
      <c r="G252" s="44">
        <f>P!AJ253</f>
        <v>5330</v>
      </c>
      <c r="H252" s="44">
        <f>G252*P!AK253</f>
        <v>5330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5330</v>
      </c>
      <c r="O252" s="46">
        <f t="shared" si="36"/>
        <v>5330</v>
      </c>
      <c r="P252" s="47" t="b">
        <f t="shared" si="37"/>
        <v>1</v>
      </c>
      <c r="Q252" s="204" t="str">
        <f t="shared" si="38"/>
        <v>OK</v>
      </c>
      <c r="S252" s="195">
        <f t="shared" si="39"/>
        <v>1</v>
      </c>
      <c r="T252" s="195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46600</v>
      </c>
      <c r="F253" s="44">
        <f t="shared" si="33"/>
        <v>46600</v>
      </c>
      <c r="G253" s="44">
        <f>P!AJ254</f>
        <v>46600</v>
      </c>
      <c r="H253" s="44">
        <f>G253*P!AK254</f>
        <v>46600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46600</v>
      </c>
      <c r="O253" s="46">
        <f t="shared" si="36"/>
        <v>46600</v>
      </c>
      <c r="P253" s="47" t="b">
        <f t="shared" si="37"/>
        <v>1</v>
      </c>
      <c r="Q253" s="204" t="str">
        <f t="shared" si="38"/>
        <v>OK</v>
      </c>
      <c r="S253" s="195">
        <f t="shared" si="39"/>
        <v>1</v>
      </c>
      <c r="T253" s="195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1031605.9761945554</v>
      </c>
      <c r="G254" s="145"/>
      <c r="H254" s="144">
        <f>SUM(H4:H253)</f>
        <v>1108064</v>
      </c>
      <c r="I254" s="145"/>
      <c r="J254" s="144">
        <f>SUM(J4:J253)</f>
        <v>92019.842601439232</v>
      </c>
      <c r="K254" s="146"/>
      <c r="L254" s="144">
        <f>SUM(L4:L253)</f>
        <v>168477.86640688396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4"/>
      <c r="D283" s="444"/>
      <c r="E283" s="444"/>
      <c r="F283" s="444"/>
    </row>
    <row r="284" spans="3:6" ht="20.25" customHeight="1">
      <c r="C284" s="54"/>
      <c r="D284" s="55"/>
      <c r="E284" s="441"/>
      <c r="F284" s="441"/>
    </row>
    <row r="285" spans="3:6" ht="20.25" customHeight="1">
      <c r="C285" s="56"/>
      <c r="D285" s="55"/>
      <c r="E285" s="441"/>
      <c r="F285" s="441"/>
    </row>
    <row r="286" spans="3:6" ht="20.25" customHeight="1">
      <c r="C286" s="56"/>
      <c r="D286" s="55"/>
      <c r="E286" s="441"/>
      <c r="F286" s="441"/>
    </row>
    <row r="287" spans="3:6" ht="20.25" customHeight="1">
      <c r="C287" s="56"/>
      <c r="D287" s="55"/>
      <c r="E287" s="441"/>
      <c r="F287" s="441"/>
    </row>
    <row r="288" spans="3:6" ht="20.25" customHeight="1">
      <c r="C288" s="56"/>
      <c r="D288" s="55"/>
      <c r="E288" s="441"/>
      <c r="F288" s="441"/>
    </row>
    <row r="289" spans="3:6" ht="20.25" customHeight="1">
      <c r="C289" s="56"/>
      <c r="D289" s="55"/>
      <c r="E289" s="441"/>
      <c r="F289" s="441"/>
    </row>
    <row r="290" spans="3:6" ht="20.25" customHeight="1">
      <c r="C290" s="56"/>
      <c r="D290" s="55"/>
      <c r="E290" s="445"/>
      <c r="F290" s="445"/>
    </row>
    <row r="291" spans="3:6" ht="20.25" customHeight="1">
      <c r="C291" s="56"/>
      <c r="D291" s="55"/>
      <c r="E291" s="441"/>
      <c r="F291" s="441"/>
    </row>
    <row r="292" spans="3:6" ht="20.25" customHeight="1">
      <c r="C292" s="56"/>
      <c r="D292" s="55"/>
      <c r="E292" s="441"/>
      <c r="F292" s="441"/>
    </row>
    <row r="294" spans="3:6" ht="20.25" customHeight="1">
      <c r="C294" s="56"/>
      <c r="D294" s="441"/>
      <c r="E294" s="441"/>
      <c r="F294" s="441"/>
    </row>
    <row r="295" spans="3:6" ht="20.25" customHeight="1">
      <c r="C295" s="56"/>
      <c r="D295" s="441"/>
      <c r="E295" s="441"/>
      <c r="F295" s="441"/>
    </row>
    <row r="296" spans="3:6" ht="20.25" customHeight="1">
      <c r="C296" s="56"/>
      <c r="D296" s="441"/>
      <c r="E296" s="441"/>
      <c r="F296" s="441"/>
    </row>
    <row r="297" spans="3:6" ht="20.25" customHeight="1">
      <c r="C297" s="57"/>
      <c r="D297" s="441"/>
      <c r="E297" s="441"/>
      <c r="F297" s="441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P!F3</f>
        <v>45871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10</v>
      </c>
      <c r="E5" s="192">
        <f>P!F7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2</v>
      </c>
      <c r="E8" s="192">
        <f>P!F10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2</v>
      </c>
      <c r="E10" s="192">
        <f>P!F12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4</v>
      </c>
      <c r="E13" s="192">
        <f>P!F15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0.2</v>
      </c>
      <c r="E14" s="192">
        <f>P!F16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1</v>
      </c>
      <c r="E15" s="192">
        <f>P!F17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3</v>
      </c>
      <c r="E19" s="192">
        <f>P!F21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1</v>
      </c>
      <c r="E34" s="192">
        <f>P!F36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3</v>
      </c>
      <c r="E56" s="192">
        <f>P!F58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1</v>
      </c>
      <c r="E58" s="192">
        <f>P!F60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1</v>
      </c>
      <c r="E60" s="192">
        <f>P!F62</f>
        <v>5</v>
      </c>
      <c r="F60" s="287" t="str">
        <f t="shared" si="0"/>
        <v>হ্যা</v>
      </c>
      <c r="G60" s="309" t="str">
        <f t="shared" si="1"/>
        <v>++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0.2</v>
      </c>
      <c r="E61" s="192">
        <f>P!F63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0.2</v>
      </c>
      <c r="E62" s="192">
        <f>P!F64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0.05</v>
      </c>
      <c r="E65" s="192">
        <f>P!F67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0.01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0.02</v>
      </c>
      <c r="E69" s="192">
        <f>P!F71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0.1</v>
      </c>
      <c r="E78" s="192">
        <f>P!F80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0.5</v>
      </c>
      <c r="E80" s="192">
        <f>P!F82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1</v>
      </c>
      <c r="E88" s="192">
        <f>P!F90</f>
        <v>20</v>
      </c>
      <c r="F88" s="287" t="str">
        <f t="shared" si="2"/>
        <v>হ্যা</v>
      </c>
      <c r="G88" s="309" t="str">
        <f t="shared" si="3"/>
        <v>++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40</v>
      </c>
      <c r="E89" s="192">
        <f>P!F91</f>
        <v>38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1</v>
      </c>
      <c r="E95" s="192">
        <f>P!F97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64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7.4</v>
      </c>
      <c r="F132" s="287" t="str">
        <f t="shared" ref="F132:F195" si="4">IF(AND(D132=0,E132&lt;&gt;0),"নাই","হ্যা")</f>
        <v>নাই</v>
      </c>
      <c r="G132" s="309" t="str">
        <f t="shared" ref="G132:G195" si="5">IF(D132 = E132, "OK", IF((D132 - E132) &lt; 0, "++", "--"))</f>
        <v>++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6</v>
      </c>
      <c r="F143" s="287" t="str">
        <f t="shared" si="4"/>
        <v>নাই</v>
      </c>
      <c r="G143" s="309" t="str">
        <f t="shared" si="5"/>
        <v>++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1</v>
      </c>
      <c r="F145" s="287" t="str">
        <f t="shared" si="4"/>
        <v>নাই</v>
      </c>
      <c r="G145" s="309" t="str">
        <f t="shared" si="5"/>
        <v>++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8</v>
      </c>
      <c r="E150" s="192">
        <f>P!F152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5</v>
      </c>
      <c r="E153" s="192">
        <f>P!F155</f>
        <v>0</v>
      </c>
      <c r="F153" s="287" t="str">
        <f t="shared" si="4"/>
        <v>হ্যা</v>
      </c>
      <c r="G153" s="309" t="str">
        <f t="shared" si="5"/>
        <v>--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2</v>
      </c>
      <c r="F160" s="287" t="str">
        <f t="shared" si="4"/>
        <v>নাই</v>
      </c>
      <c r="G160" s="309" t="str">
        <f t="shared" si="5"/>
        <v>++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6</v>
      </c>
      <c r="E177" s="192">
        <f>P!F179</f>
        <v>6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4</v>
      </c>
      <c r="E178" s="192">
        <f>P!F180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0.5</v>
      </c>
      <c r="E179" s="192">
        <f>P!F181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0.5</v>
      </c>
      <c r="E180" s="192">
        <f>P!F182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0.5</v>
      </c>
      <c r="E181" s="192">
        <f>P!F183</f>
        <v>1</v>
      </c>
      <c r="F181" s="287" t="str">
        <f t="shared" si="4"/>
        <v>হ্যা</v>
      </c>
      <c r="G181" s="309" t="str">
        <f t="shared" si="5"/>
        <v>++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8</v>
      </c>
      <c r="E182" s="192">
        <f>P!F184</f>
        <v>8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2</v>
      </c>
      <c r="E183" s="192">
        <f>P!F185</f>
        <v>4</v>
      </c>
      <c r="F183" s="287" t="str">
        <f t="shared" si="4"/>
        <v>হ্যা</v>
      </c>
      <c r="G183" s="309" t="str">
        <f t="shared" si="5"/>
        <v>++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1</v>
      </c>
      <c r="E184" s="192">
        <f>P!F186</f>
        <v>2</v>
      </c>
      <c r="F184" s="287" t="str">
        <f t="shared" si="4"/>
        <v>হ্যা</v>
      </c>
      <c r="G184" s="309" t="str">
        <f t="shared" si="5"/>
        <v>++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25</v>
      </c>
      <c r="E188" s="192">
        <f>P!F190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5</v>
      </c>
      <c r="F194" s="287" t="str">
        <f t="shared" si="4"/>
        <v>নাই</v>
      </c>
      <c r="G194" s="309" t="str">
        <f t="shared" si="5"/>
        <v>++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5</v>
      </c>
      <c r="E195" s="192">
        <f>P!F197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1</v>
      </c>
      <c r="E197" s="192">
        <f>P!F199</f>
        <v>2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0.5</v>
      </c>
      <c r="E198" s="192">
        <f>P!F200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5</v>
      </c>
      <c r="F206" s="287" t="str">
        <f t="shared" si="6"/>
        <v>নাই</v>
      </c>
      <c r="G206" s="309" t="str">
        <f t="shared" si="7"/>
        <v>++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5</v>
      </c>
      <c r="E211" s="192">
        <f>P!F213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2</v>
      </c>
      <c r="F214" s="287" t="str">
        <f t="shared" si="6"/>
        <v>নাই</v>
      </c>
      <c r="G214" s="309" t="str">
        <f t="shared" si="7"/>
        <v>++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1.9</v>
      </c>
      <c r="F229" s="287" t="str">
        <f t="shared" si="6"/>
        <v>নাই</v>
      </c>
      <c r="G229" s="309" t="str">
        <f t="shared" si="7"/>
        <v>++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0.5</v>
      </c>
      <c r="E230" s="192">
        <f>P!F232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30</v>
      </c>
      <c r="E231" s="192">
        <f>P!F233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30</v>
      </c>
      <c r="E232" s="192">
        <f>P!F234</f>
        <v>90</v>
      </c>
      <c r="F232" s="287" t="str">
        <f t="shared" si="6"/>
        <v>হ্যা</v>
      </c>
      <c r="G232" s="309" t="str">
        <f t="shared" si="7"/>
        <v>++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105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S!J247</f>
        <v>0</v>
      </c>
      <c r="E247" s="334">
        <f>P!F249</f>
        <v>3060</v>
      </c>
      <c r="F247" s="333"/>
      <c r="G247" s="335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40</v>
      </c>
      <c r="F248" s="333"/>
      <c r="G248" s="335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50</v>
      </c>
      <c r="F250" s="333"/>
      <c r="G250" s="335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370</v>
      </c>
      <c r="F251" s="333"/>
      <c r="G251" s="335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2800</v>
      </c>
      <c r="F252" s="333"/>
      <c r="G252" s="335" t="str">
        <f t="shared" si="7"/>
        <v>++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8"/>
      <c r="B1" s="529"/>
      <c r="C1" s="530"/>
      <c r="D1" s="531">
        <f>P!D3+2</f>
        <v>45872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14</v>
      </c>
      <c r="E5" s="192">
        <f>P!H7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S!L6</f>
        <v>3</v>
      </c>
      <c r="E6" s="192">
        <f>P!H8</f>
        <v>0</v>
      </c>
      <c r="F6" s="287" t="str">
        <f t="shared" si="0"/>
        <v>হ্যা</v>
      </c>
      <c r="G6" s="309" t="str">
        <f t="shared" si="1"/>
        <v>--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4</v>
      </c>
      <c r="E8" s="192">
        <f>P!H10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2</v>
      </c>
      <c r="E9" s="192">
        <f>P!H11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8</v>
      </c>
      <c r="E13" s="192">
        <f>P!H15</f>
        <v>10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0.5</v>
      </c>
      <c r="E14" s="192">
        <f>P!H16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1</v>
      </c>
      <c r="E15" s="192">
        <f>P!H17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8</v>
      </c>
      <c r="E19" s="192">
        <f>P!H21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0.2</v>
      </c>
      <c r="E20" s="192">
        <f>P!H22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70</v>
      </c>
      <c r="E22" s="192">
        <f>P!H24</f>
        <v>0</v>
      </c>
      <c r="F22" s="287" t="str">
        <f t="shared" si="0"/>
        <v>হ্যা</v>
      </c>
      <c r="G22" s="309" t="str">
        <f t="shared" si="1"/>
        <v>--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2</v>
      </c>
      <c r="E34" s="192">
        <f>P!H36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4</v>
      </c>
      <c r="E56" s="192">
        <f>P!H58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1</v>
      </c>
      <c r="E58" s="192">
        <f>P!H60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1</v>
      </c>
      <c r="E60" s="192">
        <f>P!H62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0.2</v>
      </c>
      <c r="E61" s="192">
        <f>P!H63</f>
        <v>0.5</v>
      </c>
      <c r="F61" s="287" t="str">
        <f t="shared" si="0"/>
        <v>হ্যা</v>
      </c>
      <c r="G61" s="309" t="str">
        <f t="shared" si="1"/>
        <v>++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0.3</v>
      </c>
      <c r="E62" s="192">
        <f>P!H64</f>
        <v>0.5</v>
      </c>
      <c r="F62" s="287" t="str">
        <f t="shared" si="0"/>
        <v>হ্যা</v>
      </c>
      <c r="G62" s="309" t="str">
        <f t="shared" si="1"/>
        <v>++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0.1</v>
      </c>
      <c r="E63" s="192">
        <f>P!H65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0.1</v>
      </c>
      <c r="E65" s="192">
        <f>P!H67</f>
        <v>0.1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0.02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0.05</v>
      </c>
      <c r="E69" s="192">
        <f>P!H71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0.01</v>
      </c>
      <c r="E70" s="192">
        <f>P!H72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0.2</v>
      </c>
      <c r="E75" s="192">
        <f>P!H77</f>
        <v>0.2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0.1</v>
      </c>
      <c r="E78" s="192">
        <f>P!H80</f>
        <v>0.1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0.5</v>
      </c>
      <c r="E80" s="192">
        <f>P!H82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3</v>
      </c>
      <c r="E87" s="192">
        <f>P!H89</f>
        <v>24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1</v>
      </c>
      <c r="E88" s="192">
        <f>P!H90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50</v>
      </c>
      <c r="E89" s="192">
        <f>P!H91</f>
        <v>60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1</v>
      </c>
      <c r="E92" s="192">
        <f>P!H94</f>
        <v>1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2</v>
      </c>
      <c r="E95" s="192">
        <f>P!H97</f>
        <v>2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1</v>
      </c>
      <c r="E98" s="192">
        <f>P!H100</f>
        <v>4</v>
      </c>
      <c r="F98" s="287" t="str">
        <f t="shared" si="2"/>
        <v>হ্যা</v>
      </c>
      <c r="G98" s="309" t="str">
        <f t="shared" si="3"/>
        <v>++</v>
      </c>
      <c r="H98" s="152" t="s">
        <v>417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3</v>
      </c>
      <c r="E104" s="192">
        <f>P!H106</f>
        <v>0</v>
      </c>
      <c r="F104" s="287" t="str">
        <f t="shared" si="2"/>
        <v>হ্যা</v>
      </c>
      <c r="G104" s="309" t="str">
        <f t="shared" si="3"/>
        <v>--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1</v>
      </c>
      <c r="E109" s="192">
        <f>P!H111</f>
        <v>0</v>
      </c>
      <c r="F109" s="287" t="str">
        <f t="shared" si="2"/>
        <v>হ্যা</v>
      </c>
      <c r="G109" s="309" t="str">
        <f t="shared" si="3"/>
        <v>--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0.5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32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2.5</v>
      </c>
      <c r="F126" s="287" t="str">
        <f t="shared" si="2"/>
        <v>নাই</v>
      </c>
      <c r="G126" s="309" t="str">
        <f t="shared" si="3"/>
        <v>++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1</v>
      </c>
      <c r="F128" s="287" t="str">
        <f t="shared" si="2"/>
        <v>নাই</v>
      </c>
      <c r="G128" s="309" t="str">
        <f t="shared" si="3"/>
        <v>++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417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12</v>
      </c>
      <c r="E132" s="192">
        <f>P!H134</f>
        <v>12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417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10</v>
      </c>
      <c r="E133" s="192">
        <f>P!H135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0.5</v>
      </c>
      <c r="E135" s="192">
        <f>P!H137</f>
        <v>0.5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14</v>
      </c>
      <c r="E150" s="192">
        <f>P!H152</f>
        <v>14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2.5</v>
      </c>
      <c r="E152" s="192">
        <f>P!H154</f>
        <v>2.4</v>
      </c>
      <c r="F152" s="287" t="str">
        <f t="shared" si="4"/>
        <v>হ্যা</v>
      </c>
      <c r="G152" s="309" t="str">
        <f t="shared" si="5"/>
        <v>--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5</v>
      </c>
      <c r="E154" s="192">
        <f>P!H156</f>
        <v>6.2</v>
      </c>
      <c r="F154" s="287" t="str">
        <f t="shared" si="4"/>
        <v>হ্যা</v>
      </c>
      <c r="G154" s="309" t="str">
        <f t="shared" si="5"/>
        <v>++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418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418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3</v>
      </c>
      <c r="E177" s="192">
        <f>P!H179</f>
        <v>3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5</v>
      </c>
      <c r="E178" s="192">
        <f>P!H180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0.5</v>
      </c>
      <c r="E179" s="192">
        <f>P!H181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7</v>
      </c>
      <c r="E180" s="192">
        <f>P!H182</f>
        <v>7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1</v>
      </c>
      <c r="E181" s="192">
        <f>P!H183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16</v>
      </c>
      <c r="E182" s="192">
        <f>P!H184</f>
        <v>16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3</v>
      </c>
      <c r="E183" s="192">
        <f>P!H185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1</v>
      </c>
      <c r="E184" s="192">
        <f>P!H186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15</v>
      </c>
      <c r="E187" s="192">
        <f>P!H189</f>
        <v>15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1</v>
      </c>
      <c r="E197" s="192">
        <f>P!H199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0.5</v>
      </c>
      <c r="E198" s="192">
        <f>P!H200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3</v>
      </c>
      <c r="E203" s="192">
        <f>P!H205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3</v>
      </c>
      <c r="E214" s="192">
        <f>P!H216</f>
        <v>3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70</v>
      </c>
      <c r="E227" s="192">
        <f>P!H229</f>
        <v>0</v>
      </c>
      <c r="F227" s="287" t="str">
        <f t="shared" si="6"/>
        <v>হ্যা</v>
      </c>
      <c r="G227" s="309" t="str">
        <f t="shared" si="7"/>
        <v>--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72</v>
      </c>
      <c r="E229" s="192">
        <f>P!H231</f>
        <v>5.25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2</v>
      </c>
      <c r="E230" s="192">
        <f>P!H232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100</v>
      </c>
      <c r="E231" s="192">
        <f>P!H233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30</v>
      </c>
      <c r="E232" s="192">
        <f>P!H234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418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40</v>
      </c>
      <c r="F248" s="333"/>
      <c r="G248" s="309" t="str">
        <f t="shared" si="7"/>
        <v>++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60</v>
      </c>
      <c r="F250" s="333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320</v>
      </c>
      <c r="F251" s="333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4700</v>
      </c>
      <c r="F252" s="333"/>
      <c r="G252" s="309" t="str">
        <f t="shared" si="7"/>
        <v>++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P!D3+3</f>
        <v>45873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10</v>
      </c>
      <c r="E5" s="192">
        <f>P!J7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2</v>
      </c>
      <c r="E8" s="192">
        <f>P!J10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2</v>
      </c>
      <c r="E10" s="192">
        <f>P!J12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3</v>
      </c>
      <c r="E13" s="192">
        <f>P!J15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0.2</v>
      </c>
      <c r="E14" s="192">
        <f>P!J16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1</v>
      </c>
      <c r="E15" s="192">
        <f>P!J17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4</v>
      </c>
      <c r="E19" s="192">
        <f>P!J21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1</v>
      </c>
      <c r="E34" s="192">
        <f>P!J36</f>
        <v>10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4</v>
      </c>
      <c r="E56" s="192">
        <f>P!J58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1</v>
      </c>
      <c r="E58" s="192">
        <f>P!J60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1</v>
      </c>
      <c r="E60" s="192">
        <f>P!J62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0.2</v>
      </c>
      <c r="E61" s="192">
        <f>P!J63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0.2</v>
      </c>
      <c r="E62" s="192">
        <f>P!J64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0.1</v>
      </c>
      <c r="E63" s="192">
        <f>P!J65</f>
        <v>0</v>
      </c>
      <c r="F63" s="287" t="str">
        <f t="shared" si="0"/>
        <v>হ্যা</v>
      </c>
      <c r="G63" s="309" t="str">
        <f t="shared" si="1"/>
        <v>--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0.05</v>
      </c>
      <c r="E65" s="192">
        <f>P!J67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0.01</v>
      </c>
      <c r="E68" s="192">
        <f>P!J70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0.02</v>
      </c>
      <c r="E69" s="192">
        <f>P!J71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0.1</v>
      </c>
      <c r="E78" s="192">
        <f>P!J80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0.5</v>
      </c>
      <c r="E80" s="192">
        <f>P!J82</f>
        <v>0.5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1</v>
      </c>
      <c r="E88" s="192">
        <f>P!J90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70</v>
      </c>
      <c r="E89" s="192">
        <f>P!J91</f>
        <v>70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1</v>
      </c>
      <c r="E95" s="192">
        <f>P!J97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29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10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4</v>
      </c>
      <c r="E150" s="192">
        <f>P!J152</f>
        <v>8</v>
      </c>
      <c r="F150" s="287" t="str">
        <f t="shared" si="4"/>
        <v>হ্যা</v>
      </c>
      <c r="G150" s="309" t="str">
        <f t="shared" si="5"/>
        <v>++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5</v>
      </c>
      <c r="E153" s="192">
        <f>P!J155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2</v>
      </c>
      <c r="E177" s="192">
        <f>P!J179</f>
        <v>2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4</v>
      </c>
      <c r="E178" s="192">
        <f>P!J180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0.5</v>
      </c>
      <c r="E179" s="192">
        <f>P!J181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0.5</v>
      </c>
      <c r="E180" s="192">
        <f>P!J182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0.5</v>
      </c>
      <c r="E181" s="192">
        <f>P!J183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10</v>
      </c>
      <c r="E182" s="192">
        <f>P!J184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2</v>
      </c>
      <c r="E183" s="192">
        <f>P!J185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1</v>
      </c>
      <c r="E184" s="192">
        <f>P!J186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32</v>
      </c>
      <c r="E188" s="192">
        <f>P!J190</f>
        <v>32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8</v>
      </c>
      <c r="E193" s="192">
        <f>P!J195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2</v>
      </c>
      <c r="E194" s="192">
        <f>P!J196</f>
        <v>1</v>
      </c>
      <c r="F194" s="287" t="str">
        <f t="shared" si="4"/>
        <v>হ্যা</v>
      </c>
      <c r="G194" s="309" t="str">
        <f t="shared" si="5"/>
        <v>--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2</v>
      </c>
      <c r="E195" s="192">
        <f>P!J197</f>
        <v>0</v>
      </c>
      <c r="F195" s="287" t="str">
        <f t="shared" si="4"/>
        <v>হ্যা</v>
      </c>
      <c r="G195" s="309" t="str">
        <f t="shared" si="5"/>
        <v>--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2</v>
      </c>
      <c r="F196" s="287" t="str">
        <f t="shared" ref="F196:F245" si="6">IF(AND(D196=0,E196&lt;&gt;0),"নাই","হ্যা")</f>
        <v>নাই</v>
      </c>
      <c r="G196" s="309" t="str">
        <f t="shared" ref="G196:G252" si="7">IF(D196 = E196, "OK", IF((D196 - E196) &lt; 0, "++", "--"))</f>
        <v>++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1</v>
      </c>
      <c r="E197" s="192">
        <f>P!J199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0.5</v>
      </c>
      <c r="E198" s="192">
        <f>P!J200</f>
        <v>0.4</v>
      </c>
      <c r="F198" s="287" t="str">
        <f t="shared" si="6"/>
        <v>হ্যা</v>
      </c>
      <c r="G198" s="309" t="str">
        <f t="shared" si="7"/>
        <v>--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2</v>
      </c>
      <c r="E206" s="192">
        <f>P!J208</f>
        <v>2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0.5</v>
      </c>
      <c r="E230" s="192">
        <f>P!J232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30</v>
      </c>
      <c r="E231" s="192">
        <f>P!J233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30</v>
      </c>
      <c r="E232" s="192">
        <f>P!J234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79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 ht="58.5">
      <c r="A247" s="287">
        <f>P!A249</f>
        <v>245</v>
      </c>
      <c r="B247" s="29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250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7600</v>
      </c>
      <c r="F252" s="287"/>
      <c r="G252" s="309" t="str">
        <f t="shared" si="7"/>
        <v>++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P!D3+4</f>
        <v>45874</v>
      </c>
      <c r="E1" s="531"/>
      <c r="F1" s="531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10</v>
      </c>
      <c r="E5" s="192">
        <f>P!L7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2</v>
      </c>
      <c r="E8" s="192">
        <f>P!L10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2</v>
      </c>
      <c r="E9" s="192">
        <f>P!L11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4</v>
      </c>
      <c r="E13" s="192">
        <f>P!L15</f>
        <v>5</v>
      </c>
      <c r="F13" s="287" t="str">
        <f t="shared" si="0"/>
        <v>হ্যা</v>
      </c>
      <c r="G13" s="309" t="str">
        <f t="shared" si="1"/>
        <v>++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0.2</v>
      </c>
      <c r="E14" s="192">
        <f>P!L16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1</v>
      </c>
      <c r="E15" s="192">
        <f>P!L17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3</v>
      </c>
      <c r="E19" s="192">
        <f>P!L21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0.2</v>
      </c>
      <c r="E20" s="192">
        <f>P!L22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1</v>
      </c>
      <c r="E34" s="192">
        <f>P!L36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2</v>
      </c>
      <c r="E38" s="192">
        <f>P!L40</f>
        <v>4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3</v>
      </c>
      <c r="E56" s="192">
        <f>P!L58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1</v>
      </c>
      <c r="E58" s="192">
        <f>P!L60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1</v>
      </c>
      <c r="E60" s="192">
        <f>P!L62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0.5</v>
      </c>
      <c r="E80" s="192">
        <f>P!L82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1</v>
      </c>
      <c r="E88" s="192">
        <f>P!L90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40</v>
      </c>
      <c r="E89" s="192">
        <f>P!L91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1</v>
      </c>
      <c r="E95" s="192">
        <f>P!L97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8</v>
      </c>
      <c r="E150" s="192">
        <f>P!L152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5</v>
      </c>
      <c r="E153" s="192">
        <f>P!L155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0.5</v>
      </c>
      <c r="E161" s="192">
        <f>P!L163</f>
        <v>0</v>
      </c>
      <c r="F161" s="287" t="str">
        <f t="shared" si="4"/>
        <v>হ্যা</v>
      </c>
      <c r="G161" s="309" t="str">
        <f t="shared" si="5"/>
        <v>--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5</v>
      </c>
      <c r="E177" s="192">
        <f>P!L179</f>
        <v>5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4</v>
      </c>
      <c r="E178" s="192">
        <f>P!L180</f>
        <v>4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0.5</v>
      </c>
      <c r="E179" s="192">
        <f>P!L181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0.3</v>
      </c>
      <c r="E180" s="192">
        <f>P!L182</f>
        <v>0.3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0.5</v>
      </c>
      <c r="E181" s="192">
        <f>P!L183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10</v>
      </c>
      <c r="E182" s="192">
        <f>P!L184</f>
        <v>10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2</v>
      </c>
      <c r="E183" s="192">
        <f>P!L185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1</v>
      </c>
      <c r="E184" s="192">
        <f>P!L186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3</v>
      </c>
      <c r="E185" s="192">
        <f>P!L187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7</v>
      </c>
      <c r="E187" s="192">
        <f>P!L189</f>
        <v>7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0.5</v>
      </c>
      <c r="E197" s="192">
        <f>P!L199</f>
        <v>0.5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0.5</v>
      </c>
      <c r="E198" s="192">
        <f>P!L200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3</v>
      </c>
      <c r="E203" s="192">
        <f>P!L205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419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0.5</v>
      </c>
      <c r="E230" s="192">
        <f>P!L232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30</v>
      </c>
      <c r="E231" s="192">
        <f>P!L233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63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200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2800</v>
      </c>
      <c r="F252" s="287"/>
      <c r="G252" s="309" t="str">
        <f t="shared" si="7"/>
        <v>++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P!D3+5</f>
        <v>45875</v>
      </c>
      <c r="E1" s="531"/>
      <c r="F1" s="531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14</v>
      </c>
      <c r="E5" s="192">
        <f>P!N7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2</v>
      </c>
      <c r="E8" s="192">
        <f>P!N10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2</v>
      </c>
      <c r="E10" s="192">
        <f>P!N12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5</v>
      </c>
      <c r="E13" s="192">
        <f>P!N15</f>
        <v>5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0.2</v>
      </c>
      <c r="E14" s="192">
        <f>P!N16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1</v>
      </c>
      <c r="E15" s="192">
        <f>P!N17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4</v>
      </c>
      <c r="E19" s="192">
        <f>P!N21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0.2</v>
      </c>
      <c r="E20" s="192">
        <f>P!N22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1</v>
      </c>
      <c r="E34" s="192">
        <f>P!N36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2</v>
      </c>
      <c r="F38" s="287" t="str">
        <f t="shared" si="0"/>
        <v>নাই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4</v>
      </c>
      <c r="E56" s="192">
        <f>P!N58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1</v>
      </c>
      <c r="E58" s="192">
        <f>P!N60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1</v>
      </c>
      <c r="E60" s="192">
        <f>P!N62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0.2</v>
      </c>
      <c r="E61" s="192">
        <f>P!N63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0.3</v>
      </c>
      <c r="E62" s="192">
        <f>P!N64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0.05</v>
      </c>
      <c r="E65" s="192">
        <f>P!N67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0.01</v>
      </c>
      <c r="E68" s="192">
        <f>P!N70</f>
        <v>0.05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++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0.02</v>
      </c>
      <c r="E69" s="192">
        <f>P!N71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0.05</v>
      </c>
      <c r="F70" s="287" t="str">
        <f t="shared" si="2"/>
        <v>নাই</v>
      </c>
      <c r="G70" s="309" t="str">
        <f t="shared" si="3"/>
        <v>++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0.1</v>
      </c>
      <c r="E78" s="192">
        <f>P!N80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0.5</v>
      </c>
      <c r="E80" s="192">
        <f>P!N82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1</v>
      </c>
      <c r="E88" s="192">
        <f>P!N90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40</v>
      </c>
      <c r="E89" s="192">
        <f>P!N91</f>
        <v>30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1</v>
      </c>
      <c r="E94" s="192">
        <f>P!N96</f>
        <v>0</v>
      </c>
      <c r="F94" s="287" t="str">
        <f t="shared" si="2"/>
        <v>হ্যা</v>
      </c>
      <c r="G94" s="309" t="str">
        <f t="shared" si="3"/>
        <v>--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144</v>
      </c>
      <c r="F116" s="287" t="str">
        <f t="shared" si="2"/>
        <v>নাই</v>
      </c>
      <c r="G116" s="309" t="str">
        <f t="shared" si="3"/>
        <v>++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31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1.8</v>
      </c>
      <c r="F130" s="287" t="str">
        <f t="shared" si="2"/>
        <v>নাই</v>
      </c>
      <c r="G130" s="309" t="str">
        <f t="shared" si="3"/>
        <v>++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2.15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8</v>
      </c>
      <c r="E150" s="192">
        <f>P!N152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5</v>
      </c>
      <c r="E169" s="192">
        <f>P!N171</f>
        <v>5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5</v>
      </c>
      <c r="E178" s="192">
        <f>P!N180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0.5</v>
      </c>
      <c r="E179" s="192">
        <f>P!N181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0.5</v>
      </c>
      <c r="E180" s="192">
        <f>P!N182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0.5</v>
      </c>
      <c r="E181" s="192">
        <f>P!N183</f>
        <v>0.5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15</v>
      </c>
      <c r="E182" s="192">
        <f>P!N184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3</v>
      </c>
      <c r="E183" s="192">
        <f>P!N185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1</v>
      </c>
      <c r="E184" s="192">
        <f>P!N186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7</v>
      </c>
      <c r="E186" s="192">
        <f>P!N188</f>
        <v>7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50</v>
      </c>
      <c r="E188" s="192">
        <f>P!N190</f>
        <v>50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3</v>
      </c>
      <c r="E195" s="192">
        <f>P!N197</f>
        <v>3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1</v>
      </c>
      <c r="E197" s="192">
        <f>P!N199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0.5</v>
      </c>
      <c r="E198" s="192">
        <f>P!N200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5</v>
      </c>
      <c r="F211" s="287" t="str">
        <f t="shared" si="6"/>
        <v>নাই</v>
      </c>
      <c r="G211" s="309" t="str">
        <f t="shared" si="7"/>
        <v>++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0.5</v>
      </c>
      <c r="E230" s="192">
        <f>P!N232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30</v>
      </c>
      <c r="E231" s="192">
        <f>P!N233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30</v>
      </c>
      <c r="E232" s="192">
        <f>P!N234</f>
        <v>25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84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100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300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4100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P!D3+6</f>
        <v>45876</v>
      </c>
      <c r="E1" s="531"/>
      <c r="F1" s="531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14</v>
      </c>
      <c r="E5" s="192">
        <f>P!P7</f>
        <v>25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3</v>
      </c>
      <c r="E8" s="192">
        <f>P!P10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2</v>
      </c>
      <c r="E10" s="192">
        <f>P!P12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7</v>
      </c>
      <c r="E13" s="192">
        <f>P!P15</f>
        <v>5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0.2</v>
      </c>
      <c r="E14" s="192">
        <f>P!P16</f>
        <v>2</v>
      </c>
      <c r="F14" s="287" t="str">
        <f t="shared" si="0"/>
        <v>হ্যা</v>
      </c>
      <c r="G14" s="309" t="str">
        <f t="shared" si="1"/>
        <v>++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1</v>
      </c>
      <c r="E15" s="192">
        <f>P!P17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5</v>
      </c>
      <c r="E19" s="192">
        <f>P!P21</f>
        <v>63</v>
      </c>
      <c r="F19" s="287" t="str">
        <f t="shared" si="0"/>
        <v>হ্যা</v>
      </c>
      <c r="G19" s="309" t="str">
        <f t="shared" si="1"/>
        <v>++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0.2</v>
      </c>
      <c r="E20" s="192">
        <f>P!P22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2</v>
      </c>
      <c r="E34" s="192">
        <f>P!P36</f>
        <v>64</v>
      </c>
      <c r="F34" s="287" t="str">
        <f t="shared" si="0"/>
        <v>হ্যা</v>
      </c>
      <c r="G34" s="309" t="str">
        <f t="shared" si="1"/>
        <v>++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2</v>
      </c>
      <c r="E38" s="192">
        <f>P!P40</f>
        <v>3</v>
      </c>
      <c r="F38" s="287" t="str">
        <f t="shared" si="0"/>
        <v>হ্যা</v>
      </c>
      <c r="G38" s="309" t="str">
        <f t="shared" si="1"/>
        <v>++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2000</v>
      </c>
      <c r="F41" s="287" t="str">
        <f t="shared" si="0"/>
        <v>নাই</v>
      </c>
      <c r="G41" s="309" t="str">
        <f t="shared" si="1"/>
        <v>++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3500</v>
      </c>
      <c r="F45" s="287" t="str">
        <f t="shared" si="0"/>
        <v>নাই</v>
      </c>
      <c r="G45" s="309" t="str">
        <f t="shared" si="1"/>
        <v>++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4</v>
      </c>
      <c r="E56" s="192">
        <f>P!P58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1</v>
      </c>
      <c r="E58" s="192">
        <f>P!P60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1</v>
      </c>
      <c r="E60" s="192">
        <f>P!P62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0.2</v>
      </c>
      <c r="E61" s="192">
        <f>P!P63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0.3</v>
      </c>
      <c r="E62" s="192">
        <f>P!P64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0.05</v>
      </c>
      <c r="E65" s="192">
        <f>P!P67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0.01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0.02</v>
      </c>
      <c r="E69" s="192">
        <f>P!P71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0.1</v>
      </c>
      <c r="E78" s="192">
        <f>P!P80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0.5</v>
      </c>
      <c r="E80" s="192">
        <f>P!P82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1</v>
      </c>
      <c r="E88" s="192">
        <f>P!P90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40</v>
      </c>
      <c r="E89" s="192">
        <f>P!P91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1</v>
      </c>
      <c r="E95" s="192">
        <f>P!P97</f>
        <v>1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41</v>
      </c>
      <c r="F124" s="287" t="str">
        <f t="shared" si="2"/>
        <v>হ্যা</v>
      </c>
      <c r="G124" s="309" t="str">
        <f t="shared" si="3"/>
        <v>++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13</v>
      </c>
      <c r="E150" s="192">
        <f>P!P152</f>
        <v>13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5</v>
      </c>
      <c r="E153" s="192">
        <f>P!P155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7</v>
      </c>
      <c r="E177" s="192">
        <f>P!P179</f>
        <v>7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5</v>
      </c>
      <c r="E178" s="192">
        <f>P!P180</f>
        <v>5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0.5</v>
      </c>
      <c r="E179" s="192">
        <f>P!P181</f>
        <v>0.5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0.5</v>
      </c>
      <c r="E180" s="192">
        <f>P!P182</f>
        <v>0.5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1</v>
      </c>
      <c r="E181" s="192">
        <f>P!P183</f>
        <v>1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15</v>
      </c>
      <c r="E182" s="192">
        <f>P!P184</f>
        <v>15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4</v>
      </c>
      <c r="E183" s="192">
        <f>P!P185</f>
        <v>4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1</v>
      </c>
      <c r="E184" s="192">
        <f>P!P186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6</v>
      </c>
      <c r="E195" s="192">
        <f>P!P197</f>
        <v>6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1</v>
      </c>
      <c r="E197" s="192">
        <f>P!P199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0.5</v>
      </c>
      <c r="E198" s="192">
        <f>P!P200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5</v>
      </c>
      <c r="E206" s="192">
        <f>P!P208</f>
        <v>5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7</v>
      </c>
      <c r="E207" s="192">
        <f>P!P209</f>
        <v>7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0.5</v>
      </c>
      <c r="E230" s="192">
        <f>P!P232</f>
        <v>36</v>
      </c>
      <c r="F230" s="287" t="str">
        <f t="shared" si="6"/>
        <v>হ্যা</v>
      </c>
      <c r="G230" s="309" t="str">
        <f t="shared" si="7"/>
        <v>++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30</v>
      </c>
      <c r="E231" s="192">
        <f>P!P233</f>
        <v>4000</v>
      </c>
      <c r="F231" s="287" t="str">
        <f t="shared" si="6"/>
        <v>হ্যা</v>
      </c>
      <c r="G231" s="309" t="str">
        <f t="shared" si="7"/>
        <v>++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106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S!T247</f>
        <v>0</v>
      </c>
      <c r="E247" s="192">
        <f>P!P249</f>
        <v>4260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500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5000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P!D3+7</f>
        <v>45877</v>
      </c>
      <c r="E1" s="531"/>
      <c r="F1" s="531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10</v>
      </c>
      <c r="E5" s="192">
        <f>P!R7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S!V6</f>
        <v>300</v>
      </c>
      <c r="E6" s="192">
        <f>P!R8</f>
        <v>300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3</v>
      </c>
      <c r="E8" s="192">
        <f>P!R10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7</v>
      </c>
      <c r="E9" s="192">
        <f>P!R11</f>
        <v>30</v>
      </c>
      <c r="F9" s="287" t="str">
        <f t="shared" si="0"/>
        <v>হ্যা</v>
      </c>
      <c r="G9" s="309" t="str">
        <f t="shared" si="1"/>
        <v>++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2</v>
      </c>
      <c r="E10" s="192">
        <f>P!R12</f>
        <v>0</v>
      </c>
      <c r="F10" s="287" t="str">
        <f t="shared" si="0"/>
        <v>হ্যা</v>
      </c>
      <c r="G10" s="309" t="str">
        <f t="shared" si="1"/>
        <v>--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25</v>
      </c>
      <c r="E12" s="192">
        <f>P!R14</f>
        <v>25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200</v>
      </c>
      <c r="E13" s="192">
        <f>P!R15</f>
        <v>200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4</v>
      </c>
      <c r="E14" s="192">
        <f>P!R16</f>
        <v>4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60</v>
      </c>
      <c r="E15" s="192">
        <f>P!R17</f>
        <v>60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2</v>
      </c>
      <c r="E17" s="192">
        <f>P!R19</f>
        <v>1.6</v>
      </c>
      <c r="F17" s="287" t="str">
        <f t="shared" si="0"/>
        <v>হ্যা</v>
      </c>
      <c r="G17" s="309" t="str">
        <f t="shared" si="1"/>
        <v>--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40</v>
      </c>
      <c r="E19" s="192">
        <f>P!R21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14</v>
      </c>
      <c r="E20" s="192">
        <f>P!R22</f>
        <v>14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15</v>
      </c>
      <c r="E21" s="192">
        <f>P!R23</f>
        <v>15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1500</v>
      </c>
      <c r="E22" s="192">
        <f>P!R24</f>
        <v>2000</v>
      </c>
      <c r="F22" s="287" t="str">
        <f t="shared" si="0"/>
        <v>হ্যা</v>
      </c>
      <c r="G22" s="309" t="str">
        <f t="shared" si="1"/>
        <v>++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15</v>
      </c>
      <c r="E29" s="192">
        <f>P!R31</f>
        <v>1.4999999999999999E-2</v>
      </c>
      <c r="F29" s="287" t="str">
        <f t="shared" si="0"/>
        <v>হ্যা</v>
      </c>
      <c r="G29" s="309" t="str">
        <f t="shared" si="1"/>
        <v>--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0.3</v>
      </c>
      <c r="E30" s="192">
        <f>P!R32</f>
        <v>0.3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20</v>
      </c>
      <c r="E34" s="192">
        <f>P!R36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20</v>
      </c>
      <c r="E35" s="192">
        <f>P!R37</f>
        <v>20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4</v>
      </c>
      <c r="E36" s="192">
        <f>P!R38</f>
        <v>4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20</v>
      </c>
      <c r="E39" s="192">
        <f>P!R41</f>
        <v>20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12</v>
      </c>
      <c r="E40" s="192">
        <f>P!R42</f>
        <v>12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1500</v>
      </c>
      <c r="E41" s="192">
        <f>P!R43</f>
        <v>0</v>
      </c>
      <c r="F41" s="287" t="str">
        <f t="shared" si="0"/>
        <v>হ্যা</v>
      </c>
      <c r="G41" s="309" t="str">
        <f t="shared" si="1"/>
        <v>--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1500</v>
      </c>
      <c r="E45" s="192">
        <f>P!R47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1500</v>
      </c>
      <c r="E48" s="192">
        <f>P!R50</f>
        <v>1500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20</v>
      </c>
      <c r="E50" s="192">
        <f>P!R52</f>
        <v>20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4</v>
      </c>
      <c r="E51" s="192">
        <f>P!R53</f>
        <v>4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3</v>
      </c>
      <c r="E54" s="192">
        <f>P!R56</f>
        <v>0</v>
      </c>
      <c r="F54" s="287" t="str">
        <f t="shared" si="0"/>
        <v>হ্যা</v>
      </c>
      <c r="G54" s="309" t="str">
        <f t="shared" si="1"/>
        <v>--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30</v>
      </c>
      <c r="E56" s="192">
        <f>P!R58</f>
        <v>30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12</v>
      </c>
      <c r="E57" s="192">
        <f>P!R59</f>
        <v>11</v>
      </c>
      <c r="F57" s="287" t="str">
        <f t="shared" si="0"/>
        <v>হ্যা</v>
      </c>
      <c r="G57" s="309" t="str">
        <f t="shared" si="1"/>
        <v>--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5</v>
      </c>
      <c r="E58" s="192">
        <f>P!R60</f>
        <v>5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5</v>
      </c>
      <c r="E59" s="192">
        <f>P!R61</f>
        <v>5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2</v>
      </c>
      <c r="E60" s="192">
        <f>P!R62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1</v>
      </c>
      <c r="E61" s="192">
        <f>P!R63</f>
        <v>1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10</v>
      </c>
      <c r="E62" s="192">
        <f>P!R64</f>
        <v>10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3</v>
      </c>
      <c r="E65" s="192">
        <f>P!R67</f>
        <v>3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30</v>
      </c>
      <c r="E66" s="192">
        <f>P!R68</f>
        <v>30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30</v>
      </c>
      <c r="E67" s="192">
        <f>P!R69</f>
        <v>30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1</v>
      </c>
      <c r="E68" s="192">
        <f>P!R70</f>
        <v>1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2</v>
      </c>
      <c r="E69" s="192">
        <f>P!R71</f>
        <v>2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0.7</v>
      </c>
      <c r="E70" s="192">
        <f>P!R72</f>
        <v>0.7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40</v>
      </c>
      <c r="E71" s="192">
        <f>P!R73</f>
        <v>40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10</v>
      </c>
      <c r="E72" s="192">
        <f>P!R74</f>
        <v>10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10</v>
      </c>
      <c r="E73" s="192">
        <f>P!R75</f>
        <v>10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15</v>
      </c>
      <c r="E75" s="192">
        <f>P!R77</f>
        <v>13.5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0.5</v>
      </c>
      <c r="E77" s="192">
        <f>P!R79</f>
        <v>0.5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0.2</v>
      </c>
      <c r="E78" s="192">
        <f>P!R80</f>
        <v>0.2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0.2</v>
      </c>
      <c r="E79" s="192">
        <f>P!R81</f>
        <v>0.2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25</v>
      </c>
      <c r="E80" s="192">
        <f>P!R82</f>
        <v>25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0.4</v>
      </c>
      <c r="E84" s="192">
        <f>P!R86</f>
        <v>0.4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0.7</v>
      </c>
      <c r="E86" s="192">
        <f>P!R88</f>
        <v>0.7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34</v>
      </c>
      <c r="E87" s="192">
        <f>P!R89</f>
        <v>48</v>
      </c>
      <c r="F87" s="287" t="str">
        <f t="shared" si="2"/>
        <v>হ্যা</v>
      </c>
      <c r="G87" s="309" t="str">
        <f t="shared" si="3"/>
        <v>++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4</v>
      </c>
      <c r="E88" s="192">
        <f>P!R90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450</v>
      </c>
      <c r="E89" s="192">
        <f>P!R91</f>
        <v>470</v>
      </c>
      <c r="F89" s="287" t="str">
        <f t="shared" si="2"/>
        <v>হ্যা</v>
      </c>
      <c r="G89" s="309" t="str">
        <f t="shared" si="3"/>
        <v>++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2</v>
      </c>
      <c r="E92" s="192">
        <f>P!R94</f>
        <v>2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4</v>
      </c>
      <c r="E95" s="192">
        <f>P!R97</f>
        <v>6</v>
      </c>
      <c r="F95" s="287" t="str">
        <f t="shared" si="2"/>
        <v>হ্যা</v>
      </c>
      <c r="G95" s="309" t="str">
        <f t="shared" si="3"/>
        <v>++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0.5</v>
      </c>
      <c r="E97" s="192">
        <f>P!R99</f>
        <v>0.5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3</v>
      </c>
      <c r="E98" s="192">
        <f>P!R100</f>
        <v>3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12</v>
      </c>
      <c r="E104" s="192">
        <f>P!R106</f>
        <v>12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4</v>
      </c>
      <c r="E106" s="192">
        <f>P!R108</f>
        <v>0</v>
      </c>
      <c r="F106" s="287" t="str">
        <f t="shared" si="2"/>
        <v>হ্যা</v>
      </c>
      <c r="G106" s="309" t="str">
        <f t="shared" si="3"/>
        <v>--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2</v>
      </c>
      <c r="E109" s="192">
        <f>P!R111</f>
        <v>2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1</v>
      </c>
      <c r="E112" s="192">
        <f>P!R114</f>
        <v>1.5</v>
      </c>
      <c r="F112" s="287" t="str">
        <f t="shared" si="2"/>
        <v>হ্যা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10</v>
      </c>
      <c r="E126" s="192">
        <f>P!R128</f>
        <v>10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10</v>
      </c>
      <c r="E132" s="192">
        <f>P!R134</f>
        <v>10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5</v>
      </c>
      <c r="E133" s="192">
        <f>P!R135</f>
        <v>5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1540</v>
      </c>
      <c r="E141" s="192">
        <f>P!R143</f>
        <v>1540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310</v>
      </c>
      <c r="E143" s="192">
        <f>P!R145</f>
        <v>310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30</v>
      </c>
      <c r="E146" s="192">
        <f>P!R148</f>
        <v>28</v>
      </c>
      <c r="F146" s="287" t="str">
        <f t="shared" si="4"/>
        <v>হ্যা</v>
      </c>
      <c r="G146" s="309" t="str">
        <f t="shared" si="5"/>
        <v>--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10</v>
      </c>
      <c r="E150" s="192">
        <f>P!R152</f>
        <v>10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25</v>
      </c>
      <c r="E153" s="192">
        <f>P!R155</f>
        <v>25.2</v>
      </c>
      <c r="F153" s="287" t="str">
        <f t="shared" si="4"/>
        <v>হ্যা</v>
      </c>
      <c r="G153" s="309" t="str">
        <f t="shared" si="5"/>
        <v>++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150</v>
      </c>
      <c r="E177" s="192">
        <f>P!R179</f>
        <v>150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80</v>
      </c>
      <c r="E178" s="192">
        <f>P!R180</f>
        <v>80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20</v>
      </c>
      <c r="E179" s="192">
        <f>P!R181</f>
        <v>20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10</v>
      </c>
      <c r="E180" s="192">
        <f>P!R182</f>
        <v>10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20</v>
      </c>
      <c r="E181" s="192">
        <f>P!R183</f>
        <v>20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300</v>
      </c>
      <c r="E182" s="192">
        <f>P!R184</f>
        <v>300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50</v>
      </c>
      <c r="E183" s="192">
        <f>P!R185</f>
        <v>50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15</v>
      </c>
      <c r="E184" s="192">
        <f>P!R186</f>
        <v>15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3</v>
      </c>
      <c r="E185" s="192">
        <f>P!R187</f>
        <v>3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20</v>
      </c>
      <c r="E186" s="192">
        <f>P!R188</f>
        <v>20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30</v>
      </c>
      <c r="E188" s="192">
        <f>P!R190</f>
        <v>30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8</v>
      </c>
      <c r="E193" s="192">
        <f>P!R195</f>
        <v>8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2</v>
      </c>
      <c r="E197" s="192">
        <f>P!R199</f>
        <v>2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6</v>
      </c>
      <c r="E198" s="192">
        <f>P!R200</f>
        <v>10</v>
      </c>
      <c r="F198" s="287" t="str">
        <f t="shared" si="6"/>
        <v>হ্যা</v>
      </c>
      <c r="G198" s="309" t="str">
        <f t="shared" si="7"/>
        <v>++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3</v>
      </c>
      <c r="E199" s="192">
        <f>P!R201</f>
        <v>5</v>
      </c>
      <c r="F199" s="287" t="str">
        <f t="shared" si="6"/>
        <v>হ্যা</v>
      </c>
      <c r="G199" s="309" t="str">
        <f t="shared" si="7"/>
        <v>++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30</v>
      </c>
      <c r="E214" s="192">
        <f>P!R216</f>
        <v>30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3000</v>
      </c>
      <c r="E215" s="192">
        <f>P!R217</f>
        <v>0</v>
      </c>
      <c r="F215" s="287" t="str">
        <f t="shared" si="6"/>
        <v>হ্যা</v>
      </c>
      <c r="G215" s="309" t="str">
        <f t="shared" si="7"/>
        <v>--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3.2</v>
      </c>
      <c r="E229" s="192">
        <f>P!R231</f>
        <v>3.2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32</v>
      </c>
      <c r="E230" s="192">
        <f>P!R232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1600</v>
      </c>
      <c r="E231" s="192">
        <f>P!R233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5</v>
      </c>
      <c r="E235" s="192">
        <f>P!R237</f>
        <v>0</v>
      </c>
      <c r="F235" s="287" t="str">
        <f t="shared" si="6"/>
        <v>হ্যা</v>
      </c>
      <c r="G235" s="309" t="str">
        <f t="shared" si="7"/>
        <v>--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60</v>
      </c>
      <c r="E239" s="192">
        <f>P!R241</f>
        <v>54</v>
      </c>
      <c r="F239" s="287" t="str">
        <f t="shared" si="6"/>
        <v>হ্যা</v>
      </c>
      <c r="G239" s="309" t="str">
        <f t="shared" si="7"/>
        <v>--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80</v>
      </c>
      <c r="E241" s="192">
        <f>P!R243</f>
        <v>0</v>
      </c>
      <c r="F241" s="287" t="str">
        <f t="shared" si="6"/>
        <v>হ্যা</v>
      </c>
      <c r="G241" s="309" t="str">
        <f t="shared" si="7"/>
        <v>--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S!V242</f>
        <v>2</v>
      </c>
      <c r="E242" s="192">
        <f>P!R244</f>
        <v>2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70</v>
      </c>
      <c r="F243" s="287"/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1500</v>
      </c>
      <c r="F246" s="287" t="str">
        <f t="shared" si="6"/>
        <v>নাই</v>
      </c>
      <c r="G246" s="309" t="str">
        <f t="shared" si="7"/>
        <v>++</v>
      </c>
      <c r="H246" s="152"/>
    </row>
    <row r="247" spans="1:8" ht="58.5" hidden="1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S!V247</f>
        <v>0</v>
      </c>
      <c r="E247" s="192">
        <f>P!R249</f>
        <v>36360</v>
      </c>
      <c r="F247" s="287" t="str">
        <f t="shared" si="6"/>
        <v>নাই</v>
      </c>
      <c r="G247" s="309" t="str">
        <f t="shared" si="7"/>
        <v>++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800</v>
      </c>
      <c r="F248" s="287" t="str">
        <f t="shared" si="6"/>
        <v>নাই</v>
      </c>
      <c r="G248" s="309" t="str">
        <f t="shared" si="7"/>
        <v>++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37000</v>
      </c>
      <c r="F249" s="287" t="str">
        <f t="shared" si="6"/>
        <v>নাই</v>
      </c>
      <c r="G249" s="309" t="str">
        <f t="shared" si="7"/>
        <v>++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300</v>
      </c>
      <c r="F250" s="287" t="str">
        <f t="shared" si="6"/>
        <v>নাই</v>
      </c>
      <c r="G250" s="309" t="str">
        <f t="shared" si="7"/>
        <v>++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2800</v>
      </c>
      <c r="F251" s="287" t="str">
        <f t="shared" si="6"/>
        <v>নাই</v>
      </c>
      <c r="G251" s="309" t="str">
        <f t="shared" si="7"/>
        <v>++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10700</v>
      </c>
      <c r="F252" s="287" t="str">
        <f t="shared" si="6"/>
        <v>নাই</v>
      </c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P!D3+8</f>
        <v>45878</v>
      </c>
      <c r="E1" s="531"/>
      <c r="F1" s="531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10</v>
      </c>
      <c r="E5" s="192">
        <f>P!T7</f>
        <v>0</v>
      </c>
      <c r="F5" s="287" t="str">
        <f t="shared" si="0"/>
        <v>হ্যা</v>
      </c>
      <c r="G5" s="309" t="str">
        <f t="shared" si="1"/>
        <v>--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1.5</v>
      </c>
      <c r="E8" s="192">
        <f>P!T10</f>
        <v>30</v>
      </c>
      <c r="F8" s="287" t="str">
        <f t="shared" si="0"/>
        <v>হ্যা</v>
      </c>
      <c r="G8" s="309" t="str">
        <f t="shared" si="1"/>
        <v>++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2</v>
      </c>
      <c r="E9" s="192">
        <f>P!T11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4</v>
      </c>
      <c r="E13" s="192">
        <f>P!T15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0.2</v>
      </c>
      <c r="E14" s="192">
        <f>P!T16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1</v>
      </c>
      <c r="E15" s="192">
        <f>P!T17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3</v>
      </c>
      <c r="E19" s="192">
        <f>P!T21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0.2</v>
      </c>
      <c r="E20" s="192">
        <f>P!T22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1</v>
      </c>
      <c r="E34" s="192">
        <f>P!T36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10</v>
      </c>
      <c r="E45" s="192">
        <f>P!T47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4</v>
      </c>
      <c r="E56" s="192">
        <f>P!T58</f>
        <v>0</v>
      </c>
      <c r="F56" s="287" t="str">
        <f t="shared" si="0"/>
        <v>হ্যা</v>
      </c>
      <c r="G56" s="309" t="str">
        <f t="shared" si="1"/>
        <v>--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1</v>
      </c>
      <c r="E58" s="192">
        <f>P!T60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1</v>
      </c>
      <c r="E60" s="192">
        <f>P!T62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0.1</v>
      </c>
      <c r="E61" s="192">
        <f>P!T63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0.2</v>
      </c>
      <c r="E62" s="192">
        <f>P!T64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0.5</v>
      </c>
      <c r="E80" s="192">
        <f>P!T82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1</v>
      </c>
      <c r="E88" s="192">
        <f>P!T90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40</v>
      </c>
      <c r="E89" s="192">
        <f>P!T91</f>
        <v>40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1</v>
      </c>
      <c r="E95" s="192">
        <f>P!T97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30</v>
      </c>
      <c r="E124" s="192">
        <f>P!T126</f>
        <v>25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4</v>
      </c>
      <c r="F141" s="287" t="str">
        <f t="shared" si="4"/>
        <v>নাই</v>
      </c>
      <c r="G141" s="309" t="str">
        <f t="shared" si="5"/>
        <v>++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8</v>
      </c>
      <c r="E150" s="192">
        <f>P!T152</f>
        <v>8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5</v>
      </c>
      <c r="E153" s="192">
        <f>P!T155</f>
        <v>5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5</v>
      </c>
      <c r="E177" s="192">
        <f>P!T179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4</v>
      </c>
      <c r="E178" s="192">
        <f>P!T180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0.5</v>
      </c>
      <c r="E179" s="192">
        <f>P!T181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0.5</v>
      </c>
      <c r="E180" s="192">
        <f>P!T182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0.5</v>
      </c>
      <c r="E181" s="192">
        <f>P!T183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12</v>
      </c>
      <c r="E182" s="192">
        <f>P!T184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2</v>
      </c>
      <c r="E183" s="192">
        <f>P!T185</f>
        <v>2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1</v>
      </c>
      <c r="E184" s="192">
        <f>P!T186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3</v>
      </c>
      <c r="E186" s="192">
        <f>P!T188</f>
        <v>3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25</v>
      </c>
      <c r="E188" s="192">
        <f>P!T190</f>
        <v>0</v>
      </c>
      <c r="F188" s="287" t="str">
        <f t="shared" si="4"/>
        <v>হ্যা</v>
      </c>
      <c r="G188" s="309" t="str">
        <f t="shared" si="5"/>
        <v>--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5</v>
      </c>
      <c r="E195" s="192">
        <f>P!T197</f>
        <v>5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0.5</v>
      </c>
      <c r="E197" s="192">
        <f>P!T199</f>
        <v>1</v>
      </c>
      <c r="F197" s="287" t="str">
        <f t="shared" si="6"/>
        <v>হ্যা</v>
      </c>
      <c r="G197" s="309" t="str">
        <f t="shared" si="7"/>
        <v>++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0.5</v>
      </c>
      <c r="E198" s="192">
        <f>P!T200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5</v>
      </c>
      <c r="E211" s="192">
        <f>P!T213</f>
        <v>5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420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421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0.5</v>
      </c>
      <c r="E230" s="192">
        <f>P!T232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30</v>
      </c>
      <c r="E231" s="192">
        <f>P!T233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30</v>
      </c>
      <c r="E232" s="192">
        <f>P!T234</f>
        <v>16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43</v>
      </c>
      <c r="F243" s="287" t="str">
        <f t="shared" si="6"/>
        <v>নাই</v>
      </c>
      <c r="G243" s="309" t="str">
        <f t="shared" si="7"/>
        <v>++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S!X247</f>
        <v>0</v>
      </c>
      <c r="E247" s="192">
        <f>P!T249</f>
        <v>850</v>
      </c>
      <c r="F247" s="287"/>
      <c r="G247" s="309" t="str">
        <f t="shared" si="7"/>
        <v>++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120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3000</v>
      </c>
      <c r="F252" s="287"/>
      <c r="G252" s="309" t="str">
        <f t="shared" si="7"/>
        <v>++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P!D3+9</f>
        <v>45879</v>
      </c>
      <c r="E1" s="531"/>
      <c r="F1" s="531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15</v>
      </c>
      <c r="E5" s="192">
        <f>P!V7</f>
        <v>50</v>
      </c>
      <c r="F5" s="287" t="str">
        <f t="shared" si="0"/>
        <v>হ্যা</v>
      </c>
      <c r="G5" s="309" t="str">
        <f t="shared" si="1"/>
        <v>++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S!Z6</f>
        <v>3</v>
      </c>
      <c r="E6" s="192">
        <f>P!V8</f>
        <v>50</v>
      </c>
      <c r="F6" s="287" t="str">
        <f t="shared" si="0"/>
        <v>হ্যা</v>
      </c>
      <c r="G6" s="309" t="str">
        <f t="shared" si="1"/>
        <v>++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3</v>
      </c>
      <c r="E8" s="192">
        <f>P!V10</f>
        <v>0</v>
      </c>
      <c r="F8" s="287" t="str">
        <f t="shared" si="0"/>
        <v>হ্যা</v>
      </c>
      <c r="G8" s="309" t="str">
        <f t="shared" si="1"/>
        <v>--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2</v>
      </c>
      <c r="E9" s="192">
        <f>P!V11</f>
        <v>0</v>
      </c>
      <c r="F9" s="287" t="str">
        <f t="shared" si="0"/>
        <v>হ্যা</v>
      </c>
      <c r="G9" s="309" t="str">
        <f t="shared" si="1"/>
        <v>--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6</v>
      </c>
      <c r="E13" s="192">
        <f>P!V15</f>
        <v>0</v>
      </c>
      <c r="F13" s="287" t="str">
        <f t="shared" si="0"/>
        <v>হ্যা</v>
      </c>
      <c r="G13" s="309" t="str">
        <f t="shared" si="1"/>
        <v>--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0.2</v>
      </c>
      <c r="E14" s="192">
        <f>P!V16</f>
        <v>0</v>
      </c>
      <c r="F14" s="287" t="str">
        <f t="shared" si="0"/>
        <v>হ্যা</v>
      </c>
      <c r="G14" s="309" t="str">
        <f t="shared" si="1"/>
        <v>--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1</v>
      </c>
      <c r="E15" s="192">
        <f>P!V17</f>
        <v>0</v>
      </c>
      <c r="F15" s="287" t="str">
        <f t="shared" si="0"/>
        <v>হ্যা</v>
      </c>
      <c r="G15" s="309" t="str">
        <f t="shared" si="1"/>
        <v>--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5</v>
      </c>
      <c r="E19" s="192">
        <f>P!V21</f>
        <v>0</v>
      </c>
      <c r="F19" s="287" t="str">
        <f t="shared" si="0"/>
        <v>হ্যা</v>
      </c>
      <c r="G19" s="309" t="str">
        <f t="shared" si="1"/>
        <v>--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0.2</v>
      </c>
      <c r="E20" s="192">
        <f>P!V22</f>
        <v>0</v>
      </c>
      <c r="F20" s="287" t="str">
        <f t="shared" si="0"/>
        <v>হ্যা</v>
      </c>
      <c r="G20" s="309" t="str">
        <f t="shared" si="1"/>
        <v>--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1</v>
      </c>
      <c r="E34" s="192">
        <f>P!V36</f>
        <v>0</v>
      </c>
      <c r="F34" s="287" t="str">
        <f t="shared" si="0"/>
        <v>হ্যা</v>
      </c>
      <c r="G34" s="309" t="str">
        <f t="shared" si="1"/>
        <v>--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5</v>
      </c>
      <c r="E45" s="192">
        <f>P!V47</f>
        <v>0</v>
      </c>
      <c r="F45" s="287" t="str">
        <f t="shared" si="0"/>
        <v>হ্যা</v>
      </c>
      <c r="G45" s="309" t="str">
        <f t="shared" si="1"/>
        <v>--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4</v>
      </c>
      <c r="E56" s="192">
        <f>P!V58</f>
        <v>4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1</v>
      </c>
      <c r="E58" s="192">
        <f>P!V60</f>
        <v>0</v>
      </c>
      <c r="F58" s="287" t="str">
        <f t="shared" si="0"/>
        <v>হ্যা</v>
      </c>
      <c r="G58" s="309" t="str">
        <f t="shared" si="1"/>
        <v>--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1</v>
      </c>
      <c r="E60" s="192">
        <f>P!V62</f>
        <v>0</v>
      </c>
      <c r="F60" s="287" t="str">
        <f t="shared" si="0"/>
        <v>হ্যা</v>
      </c>
      <c r="G60" s="309" t="str">
        <f t="shared" si="1"/>
        <v>--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0.2</v>
      </c>
      <c r="E61" s="192">
        <f>P!V63</f>
        <v>0</v>
      </c>
      <c r="F61" s="287" t="str">
        <f t="shared" si="0"/>
        <v>হ্যা</v>
      </c>
      <c r="G61" s="309" t="str">
        <f t="shared" si="1"/>
        <v>--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0.2</v>
      </c>
      <c r="E62" s="192">
        <f>P!V64</f>
        <v>0</v>
      </c>
      <c r="F62" s="287" t="str">
        <f t="shared" si="0"/>
        <v>হ্যা</v>
      </c>
      <c r="G62" s="309" t="str">
        <f t="shared" si="1"/>
        <v>--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0.1</v>
      </c>
      <c r="E65" s="192">
        <f>P!V67</f>
        <v>0</v>
      </c>
      <c r="F65" s="287" t="str">
        <f t="shared" si="0"/>
        <v>হ্যা</v>
      </c>
      <c r="G65" s="309" t="str">
        <f t="shared" si="1"/>
        <v>--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0.02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--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0.04</v>
      </c>
      <c r="E69" s="192">
        <f>P!V71</f>
        <v>0</v>
      </c>
      <c r="F69" s="287" t="str">
        <f t="shared" si="2"/>
        <v>হ্যা</v>
      </c>
      <c r="G69" s="309" t="str">
        <f t="shared" si="3"/>
        <v>--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0.01</v>
      </c>
      <c r="E70" s="192">
        <f>P!V72</f>
        <v>0</v>
      </c>
      <c r="F70" s="287" t="str">
        <f t="shared" si="2"/>
        <v>হ্যা</v>
      </c>
      <c r="G70" s="309" t="str">
        <f t="shared" si="3"/>
        <v>--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0.2</v>
      </c>
      <c r="E75" s="192">
        <f>P!V77</f>
        <v>0</v>
      </c>
      <c r="F75" s="287" t="str">
        <f t="shared" si="2"/>
        <v>হ্যা</v>
      </c>
      <c r="G75" s="309" t="str">
        <f t="shared" si="3"/>
        <v>--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0.1</v>
      </c>
      <c r="E78" s="192">
        <f>P!V80</f>
        <v>0</v>
      </c>
      <c r="F78" s="287" t="str">
        <f t="shared" si="2"/>
        <v>হ্যা</v>
      </c>
      <c r="G78" s="309" t="str">
        <f t="shared" si="3"/>
        <v>--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0.5</v>
      </c>
      <c r="E80" s="192">
        <f>P!V82</f>
        <v>0</v>
      </c>
      <c r="F80" s="287" t="str">
        <f t="shared" si="2"/>
        <v>হ্যা</v>
      </c>
      <c r="G80" s="309" t="str">
        <f t="shared" si="3"/>
        <v>--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1</v>
      </c>
      <c r="E88" s="192">
        <f>P!V90</f>
        <v>0</v>
      </c>
      <c r="F88" s="287" t="str">
        <f t="shared" si="2"/>
        <v>হ্যা</v>
      </c>
      <c r="G88" s="309" t="str">
        <f t="shared" si="3"/>
        <v>--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40</v>
      </c>
      <c r="E89" s="192">
        <f>P!V91</f>
        <v>0</v>
      </c>
      <c r="F89" s="287" t="str">
        <f t="shared" si="2"/>
        <v>হ্যা</v>
      </c>
      <c r="G89" s="309" t="str">
        <f t="shared" si="3"/>
        <v>--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1</v>
      </c>
      <c r="E95" s="192">
        <f>P!V97</f>
        <v>0</v>
      </c>
      <c r="F95" s="287" t="str">
        <f t="shared" si="2"/>
        <v>হ্যা</v>
      </c>
      <c r="G95" s="309" t="str">
        <f t="shared" si="3"/>
        <v>--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2</v>
      </c>
      <c r="E104" s="192">
        <f>P!V106</f>
        <v>2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0.25</v>
      </c>
      <c r="F112" s="287" t="str">
        <f t="shared" si="2"/>
        <v>নাই</v>
      </c>
      <c r="G112" s="309" t="str">
        <f t="shared" si="3"/>
        <v>++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30</v>
      </c>
      <c r="E124" s="192">
        <f>P!V126</f>
        <v>26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13</v>
      </c>
      <c r="E150" s="192">
        <f>P!V152</f>
        <v>13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5</v>
      </c>
      <c r="E154" s="192">
        <f>P!V156</f>
        <v>5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10</v>
      </c>
      <c r="E177" s="192">
        <f>P!V179</f>
        <v>0</v>
      </c>
      <c r="F177" s="287" t="str">
        <f t="shared" si="4"/>
        <v>হ্যা</v>
      </c>
      <c r="G177" s="309" t="str">
        <f t="shared" si="5"/>
        <v>--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5</v>
      </c>
      <c r="E178" s="192">
        <f>P!V180</f>
        <v>0</v>
      </c>
      <c r="F178" s="287" t="str">
        <f t="shared" si="4"/>
        <v>হ্যা</v>
      </c>
      <c r="G178" s="309" t="str">
        <f t="shared" si="5"/>
        <v>--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0.5</v>
      </c>
      <c r="E179" s="192">
        <f>P!V181</f>
        <v>0</v>
      </c>
      <c r="F179" s="287" t="str">
        <f t="shared" si="4"/>
        <v>হ্যা</v>
      </c>
      <c r="G179" s="309" t="str">
        <f t="shared" si="5"/>
        <v>--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0.5</v>
      </c>
      <c r="E180" s="192">
        <f>P!V182</f>
        <v>0</v>
      </c>
      <c r="F180" s="287" t="str">
        <f t="shared" si="4"/>
        <v>হ্যা</v>
      </c>
      <c r="G180" s="309" t="str">
        <f t="shared" si="5"/>
        <v>--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0.5</v>
      </c>
      <c r="E181" s="192">
        <f>P!V183</f>
        <v>0</v>
      </c>
      <c r="F181" s="287" t="str">
        <f t="shared" si="4"/>
        <v>হ্যা</v>
      </c>
      <c r="G181" s="309" t="str">
        <f t="shared" si="5"/>
        <v>--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15</v>
      </c>
      <c r="E182" s="192">
        <f>P!V184</f>
        <v>0</v>
      </c>
      <c r="F182" s="287" t="str">
        <f t="shared" si="4"/>
        <v>হ্যা</v>
      </c>
      <c r="G182" s="309" t="str">
        <f t="shared" si="5"/>
        <v>--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3</v>
      </c>
      <c r="E183" s="192">
        <f>P!V185</f>
        <v>3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1</v>
      </c>
      <c r="E184" s="192">
        <f>P!V186</f>
        <v>1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12</v>
      </c>
      <c r="E187" s="192">
        <f>P!V189</f>
        <v>12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1</v>
      </c>
      <c r="E197" s="192">
        <f>P!V199</f>
        <v>1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0.5</v>
      </c>
      <c r="E198" s="192">
        <f>P!V200</f>
        <v>0.5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3</v>
      </c>
      <c r="E203" s="192">
        <f>P!V205</f>
        <v>3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0.5</v>
      </c>
      <c r="E230" s="192">
        <f>P!V232</f>
        <v>0</v>
      </c>
      <c r="F230" s="287" t="str">
        <f t="shared" si="6"/>
        <v>হ্যা</v>
      </c>
      <c r="G230" s="309" t="str">
        <f t="shared" si="7"/>
        <v>--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30</v>
      </c>
      <c r="E231" s="192">
        <f>P!V233</f>
        <v>0</v>
      </c>
      <c r="F231" s="287" t="str">
        <f t="shared" si="6"/>
        <v>হ্যা</v>
      </c>
      <c r="G231" s="309" t="str">
        <f t="shared" si="7"/>
        <v>--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30</v>
      </c>
      <c r="E232" s="192">
        <f>P!V234</f>
        <v>0</v>
      </c>
      <c r="F232" s="287" t="str">
        <f t="shared" si="6"/>
        <v>হ্যা</v>
      </c>
      <c r="G232" s="309" t="str">
        <f t="shared" si="7"/>
        <v>--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50</v>
      </c>
      <c r="F250" s="287"/>
      <c r="G250" s="309" t="str">
        <f t="shared" si="7"/>
        <v>++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270</v>
      </c>
      <c r="F251" s="287"/>
      <c r="G251" s="309" t="str">
        <f t="shared" si="7"/>
        <v>++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4500</v>
      </c>
      <c r="F252" s="287"/>
      <c r="G252" s="309" t="str">
        <f t="shared" si="7"/>
        <v>++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P!D3+10</f>
        <v>45880</v>
      </c>
      <c r="E1" s="531"/>
      <c r="F1" s="531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8" sqref="C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6" t="s">
        <v>522</v>
      </c>
      <c r="B1" s="446"/>
      <c r="C1" s="446"/>
      <c r="D1" s="446"/>
      <c r="E1" s="446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04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350</v>
      </c>
      <c r="F6" s="204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30</v>
      </c>
      <c r="F8" s="204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4" t="str">
        <f t="shared" si="0"/>
        <v>OK</v>
      </c>
    </row>
    <row r="10" spans="1:9" ht="18.75" hidden="1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5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25</v>
      </c>
      <c r="F12" s="204" t="str">
        <f t="shared" si="0"/>
        <v>OK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240</v>
      </c>
      <c r="F13" s="204" t="str">
        <f t="shared" si="0"/>
        <v>OK</v>
      </c>
      <c r="I13" s="9" t="s">
        <v>310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04" t="str">
        <f t="shared" si="0"/>
        <v>OK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60</v>
      </c>
      <c r="F15" s="204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1.6</v>
      </c>
      <c r="F17" s="204" t="str">
        <f t="shared" si="0"/>
        <v>OK</v>
      </c>
    </row>
    <row r="18" spans="1:6" ht="18.75" hidden="1" customHeight="1">
      <c r="A18" s="21">
        <f>SUBTOTAL(103,B$3:B18)</f>
        <v>9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10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04" t="str">
        <f t="shared" si="0"/>
        <v>OK</v>
      </c>
    </row>
    <row r="20" spans="1:6" ht="18.75" customHeight="1">
      <c r="A20" s="21">
        <f>SUBTOTAL(103,B$3:B20)</f>
        <v>11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14</v>
      </c>
      <c r="F20" s="204" t="str">
        <f t="shared" si="0"/>
        <v>OK</v>
      </c>
    </row>
    <row r="21" spans="1:6" ht="18.75" customHeight="1">
      <c r="A21" s="21">
        <f>SUBTOTAL(103,B$3:B21)</f>
        <v>12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15</v>
      </c>
      <c r="F21" s="204" t="str">
        <f t="shared" si="0"/>
        <v>OK</v>
      </c>
    </row>
    <row r="22" spans="1:6" ht="18.75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2000</v>
      </c>
      <c r="F22" s="204" t="str">
        <f t="shared" si="0"/>
        <v>OK</v>
      </c>
    </row>
    <row r="23" spans="1:6" ht="18.75" hidden="1" customHeight="1">
      <c r="A23" s="21">
        <f>SUBTOTAL(103,B$3:B23)</f>
        <v>13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13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13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13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13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14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1.4999999999999999E-2</v>
      </c>
      <c r="F29" s="204" t="str">
        <f t="shared" si="0"/>
        <v>OK</v>
      </c>
    </row>
    <row r="30" spans="1:6" ht="18.75" customHeight="1">
      <c r="A30" s="21">
        <f>SUBTOTAL(103,B$3:B30)</f>
        <v>15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0.3</v>
      </c>
      <c r="F30" s="204" t="str">
        <f t="shared" si="0"/>
        <v>OK</v>
      </c>
    </row>
    <row r="31" spans="1:6" ht="18.75" hidden="1" customHeight="1">
      <c r="A31" s="21">
        <f>SUBTOTAL(103,B$3:B31)</f>
        <v>15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15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15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customHeight="1">
      <c r="A34" s="21">
        <f>SUBTOTAL(103,B$3:B34)</f>
        <v>16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74</v>
      </c>
      <c r="F34" s="204" t="str">
        <f t="shared" si="0"/>
        <v>OK</v>
      </c>
    </row>
    <row r="35" spans="1:6" ht="18.75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20</v>
      </c>
      <c r="F35" s="204" t="str">
        <f t="shared" si="0"/>
        <v>OK</v>
      </c>
    </row>
    <row r="36" spans="1:6" ht="18.75" customHeight="1">
      <c r="A36" s="21">
        <f>SUBTOTAL(103,B$3:B36)</f>
        <v>18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4</v>
      </c>
      <c r="F36" s="204" t="str">
        <f t="shared" si="0"/>
        <v>OK</v>
      </c>
    </row>
    <row r="37" spans="1:6" ht="18.75" hidden="1" customHeight="1">
      <c r="A37" s="21">
        <f>SUBTOTAL(103,B$3:B37)</f>
        <v>18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19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9</v>
      </c>
      <c r="F38" s="204" t="str">
        <f t="shared" si="0"/>
        <v>OK</v>
      </c>
    </row>
    <row r="39" spans="1:6" ht="18.75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20</v>
      </c>
      <c r="F39" s="204" t="str">
        <f t="shared" si="0"/>
        <v>OK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12</v>
      </c>
      <c r="F40" s="204" t="str">
        <f t="shared" si="0"/>
        <v>OK</v>
      </c>
    </row>
    <row r="41" spans="1:6" ht="18.75" customHeight="1">
      <c r="A41" s="21">
        <f>SUBTOTAL(103,B$3:B41)</f>
        <v>22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2000</v>
      </c>
      <c r="F41" s="204" t="str">
        <f t="shared" si="0"/>
        <v>OK</v>
      </c>
    </row>
    <row r="42" spans="1:6" ht="18.75" hidden="1" customHeight="1">
      <c r="A42" s="21">
        <f>SUBTOTAL(103,B$3:B42)</f>
        <v>22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22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customHeight="1">
      <c r="A45" s="21">
        <f>SUBTOTAL(103,B$3:B45)</f>
        <v>23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3500</v>
      </c>
      <c r="F45" s="204" t="str">
        <f t="shared" si="0"/>
        <v>OK</v>
      </c>
    </row>
    <row r="46" spans="1:6" ht="18.75" hidden="1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customHeight="1">
      <c r="A48" s="21">
        <f>SUBTOTAL(103,B$3:B48)</f>
        <v>24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1500</v>
      </c>
      <c r="F48" s="204" t="str">
        <f t="shared" si="0"/>
        <v>OK</v>
      </c>
    </row>
    <row r="49" spans="1:6" ht="18.75" hidden="1" customHeight="1">
      <c r="A49" s="21">
        <f>SUBTOTAL(103,B$3:B49)</f>
        <v>24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25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20</v>
      </c>
      <c r="F50" s="204" t="str">
        <f t="shared" si="0"/>
        <v>OK</v>
      </c>
    </row>
    <row r="51" spans="1:6" ht="18.75" customHeight="1">
      <c r="A51" s="21">
        <f>SUBTOTAL(103,B$3:B51)</f>
        <v>26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4</v>
      </c>
      <c r="F51" s="204" t="str">
        <f t="shared" si="0"/>
        <v>OK</v>
      </c>
    </row>
    <row r="52" spans="1:6" ht="18.75" hidden="1" customHeight="1">
      <c r="A52" s="21">
        <f>SUBTOTAL(103,B$3:B52)</f>
        <v>26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26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26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46</v>
      </c>
      <c r="F56" s="204" t="str">
        <f t="shared" si="0"/>
        <v>OK</v>
      </c>
    </row>
    <row r="57" spans="1:6" ht="18.75" customHeight="1">
      <c r="A57" s="21">
        <f>SUBTOTAL(103,B$3:B57)</f>
        <v>28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11</v>
      </c>
      <c r="F57" s="204" t="str">
        <f t="shared" si="0"/>
        <v>OK</v>
      </c>
    </row>
    <row r="58" spans="1:6" ht="18.75" customHeight="1">
      <c r="A58" s="21">
        <f>SUBTOTAL(103,B$3:B58)</f>
        <v>29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5</v>
      </c>
      <c r="F58" s="204" t="str">
        <f t="shared" si="0"/>
        <v>OK</v>
      </c>
    </row>
    <row r="59" spans="1:6" ht="18.75" customHeight="1">
      <c r="A59" s="21">
        <f>SUBTOTAL(103,B$3:B59)</f>
        <v>30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5</v>
      </c>
      <c r="F59" s="204" t="str">
        <f t="shared" si="0"/>
        <v>OK</v>
      </c>
    </row>
    <row r="60" spans="1:6" ht="18.75" customHeight="1">
      <c r="A60" s="21">
        <f>SUBTOTAL(103,B$3:B60)</f>
        <v>31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4" t="str">
        <f t="shared" si="0"/>
        <v>OK</v>
      </c>
    </row>
    <row r="61" spans="1:6" ht="18.75" customHeight="1">
      <c r="A61" s="21">
        <f>SUBTOTAL(103,B$3:B61)</f>
        <v>32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04" t="str">
        <f t="shared" si="0"/>
        <v>OK</v>
      </c>
    </row>
    <row r="62" spans="1:6" ht="18.75" customHeight="1">
      <c r="A62" s="21">
        <f>SUBTOTAL(103,B$3:B62)</f>
        <v>33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10.5</v>
      </c>
      <c r="F62" s="204" t="str">
        <f t="shared" si="0"/>
        <v>OK</v>
      </c>
    </row>
    <row r="63" spans="1:6" ht="18.75" hidden="1" customHeight="1">
      <c r="A63" s="21">
        <f>SUBTOTAL(103,B$3:B63)</f>
        <v>33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33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34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3.1</v>
      </c>
      <c r="F65" s="204" t="str">
        <f t="shared" si="0"/>
        <v>OK</v>
      </c>
    </row>
    <row r="66" spans="1:6" ht="18.75" customHeight="1">
      <c r="A66" s="21">
        <f>SUBTOTAL(103,B$3:B66)</f>
        <v>35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30</v>
      </c>
      <c r="F66" s="204" t="str">
        <f t="shared" si="0"/>
        <v>OK</v>
      </c>
    </row>
    <row r="67" spans="1:6" ht="18.75" customHeight="1">
      <c r="A67" s="21">
        <f>SUBTOTAL(103,B$3:B67)</f>
        <v>36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30</v>
      </c>
      <c r="F67" s="204" t="str">
        <f t="shared" si="0"/>
        <v>OK</v>
      </c>
    </row>
    <row r="68" spans="1:6" ht="18.75" customHeight="1">
      <c r="A68" s="21">
        <f>SUBTOTAL(103,B$3:B68)</f>
        <v>37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1.1000000000000001</v>
      </c>
      <c r="F68" s="204" t="str">
        <f t="shared" ref="F68:F131" si="1">IF(E68&lt;&gt;0,"OK","×")</f>
        <v>OK</v>
      </c>
    </row>
    <row r="69" spans="1:6" ht="18.75" customHeight="1">
      <c r="A69" s="21">
        <f>SUBTOTAL(103,B$3:B69)</f>
        <v>38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2</v>
      </c>
      <c r="F69" s="204" t="str">
        <f t="shared" si="1"/>
        <v>OK</v>
      </c>
    </row>
    <row r="70" spans="1:6" ht="18.75" customHeight="1">
      <c r="A70" s="21">
        <f>SUBTOTAL(103,B$3:B70)</f>
        <v>39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0.75</v>
      </c>
      <c r="F70" s="204" t="str">
        <f t="shared" si="1"/>
        <v>OK</v>
      </c>
    </row>
    <row r="71" spans="1:6" ht="18.75" customHeight="1">
      <c r="A71" s="21">
        <f>SUBTOTAL(103,B$3:B71)</f>
        <v>40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40</v>
      </c>
      <c r="F71" s="204" t="str">
        <f t="shared" si="1"/>
        <v>OK</v>
      </c>
    </row>
    <row r="72" spans="1:6" ht="18.75" customHeight="1">
      <c r="A72" s="21">
        <f>SUBTOTAL(103,B$3:B72)</f>
        <v>41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10</v>
      </c>
      <c r="F72" s="204" t="str">
        <f t="shared" si="1"/>
        <v>OK</v>
      </c>
    </row>
    <row r="73" spans="1:6" ht="18.75" customHeight="1">
      <c r="A73" s="21">
        <f>SUBTOTAL(103,B$3:B73)</f>
        <v>42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10</v>
      </c>
      <c r="F73" s="204" t="str">
        <f t="shared" si="1"/>
        <v>OK</v>
      </c>
    </row>
    <row r="74" spans="1:6" ht="18.75" hidden="1" customHeight="1">
      <c r="A74" s="21">
        <f>SUBTOTAL(103,B$3:B74)</f>
        <v>42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13.7</v>
      </c>
      <c r="F75" s="204" t="str">
        <f t="shared" si="1"/>
        <v>OK</v>
      </c>
    </row>
    <row r="76" spans="1:6" ht="18.75" hidden="1" customHeight="1">
      <c r="A76" s="21">
        <f>SUBTOTAL(103,B$3:B76)</f>
        <v>43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44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0.5</v>
      </c>
      <c r="F77" s="204" t="str">
        <f t="shared" si="1"/>
        <v>OK</v>
      </c>
    </row>
    <row r="78" spans="1:6" ht="18.75" customHeight="1">
      <c r="A78" s="21">
        <f>SUBTOTAL(103,B$3:B78)</f>
        <v>45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4" t="str">
        <f t="shared" si="1"/>
        <v>OK</v>
      </c>
    </row>
    <row r="79" spans="1:6" ht="18.75" customHeight="1">
      <c r="A79" s="21">
        <f>SUBTOTAL(103,B$3:B79)</f>
        <v>46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0.2</v>
      </c>
      <c r="F79" s="204" t="str">
        <f t="shared" si="1"/>
        <v>OK</v>
      </c>
    </row>
    <row r="80" spans="1:6" ht="18.75" customHeight="1">
      <c r="A80" s="21">
        <f>SUBTOTAL(103,B$3:B80)</f>
        <v>47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25.5</v>
      </c>
      <c r="F80" s="204" t="str">
        <f t="shared" si="1"/>
        <v>OK</v>
      </c>
    </row>
    <row r="81" spans="1:6" ht="18.75" hidden="1" customHeight="1">
      <c r="A81" s="21">
        <f>SUBTOTAL(103,B$3:B81)</f>
        <v>47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47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47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48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0.4</v>
      </c>
      <c r="F84" s="204" t="str">
        <f t="shared" si="1"/>
        <v>OK</v>
      </c>
    </row>
    <row r="85" spans="1:6" ht="18.75" hidden="1" customHeight="1">
      <c r="A85" s="21">
        <f>SUBTOTAL(103,B$3:B85)</f>
        <v>48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49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0.7</v>
      </c>
      <c r="F86" s="204" t="str">
        <f t="shared" si="1"/>
        <v>OK</v>
      </c>
    </row>
    <row r="87" spans="1:6" ht="18.75" customHeight="1">
      <c r="A87" s="21">
        <f>SUBTOTAL(103,B$3:B87)</f>
        <v>50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72</v>
      </c>
      <c r="F87" s="204" t="str">
        <f t="shared" si="1"/>
        <v>OK</v>
      </c>
    </row>
    <row r="88" spans="1:6" ht="18.75" customHeight="1">
      <c r="A88" s="21">
        <f>SUBTOTAL(103,B$3:B88)</f>
        <v>51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4" t="str">
        <f t="shared" si="1"/>
        <v>OK</v>
      </c>
    </row>
    <row r="89" spans="1:6" ht="18.75" customHeight="1">
      <c r="A89" s="21">
        <f>SUBTOTAL(103,B$3:B89)</f>
        <v>52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828</v>
      </c>
      <c r="F89" s="204" t="str">
        <f t="shared" si="1"/>
        <v>OK</v>
      </c>
    </row>
    <row r="90" spans="1:6" ht="18.75" hidden="1" customHeight="1">
      <c r="A90" s="21">
        <f>SUBTOTAL(103,B$3:B90)</f>
        <v>52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52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customHeight="1">
      <c r="A92" s="21">
        <f>SUBTOTAL(103,B$3:B92)</f>
        <v>53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3</v>
      </c>
      <c r="F92" s="204" t="str">
        <f t="shared" si="1"/>
        <v>OK</v>
      </c>
    </row>
    <row r="93" spans="1:6" ht="18.75" hidden="1" customHeight="1">
      <c r="A93" s="21">
        <f>SUBTOTAL(103,B$3:B93)</f>
        <v>53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hidden="1" customHeight="1">
      <c r="A94" s="21">
        <f>SUBTOTAL(103,B$3:B94)</f>
        <v>53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54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11</v>
      </c>
      <c r="F95" s="204" t="str">
        <f t="shared" si="1"/>
        <v>OK</v>
      </c>
    </row>
    <row r="96" spans="1:6" ht="18.75" hidden="1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customHeight="1">
      <c r="A97" s="21">
        <f>SUBTOTAL(103,B$3:B97)</f>
        <v>55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0.5</v>
      </c>
      <c r="F97" s="204" t="str">
        <f t="shared" si="1"/>
        <v>OK</v>
      </c>
    </row>
    <row r="98" spans="1:6" ht="18.75" customHeight="1">
      <c r="A98" s="21">
        <f>SUBTOTAL(103,B$3:B98)</f>
        <v>56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7</v>
      </c>
      <c r="F98" s="204" t="str">
        <f t="shared" si="1"/>
        <v>OK</v>
      </c>
    </row>
    <row r="99" spans="1:6" ht="18.75" hidden="1" customHeight="1">
      <c r="A99" s="21">
        <f>SUBTOTAL(103,B$3:B99)</f>
        <v>56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56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56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56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56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customHeight="1">
      <c r="A104" s="21">
        <f>SUBTOTAL(103,B$3:B104)</f>
        <v>57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14</v>
      </c>
      <c r="F104" s="204" t="str">
        <f t="shared" si="1"/>
        <v>OK</v>
      </c>
    </row>
    <row r="105" spans="1:6" ht="18.75" hidden="1" customHeight="1">
      <c r="A105" s="21">
        <f>SUBTOTAL(103,B$3:B105)</f>
        <v>57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57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57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57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58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2</v>
      </c>
      <c r="F109" s="204" t="str">
        <f t="shared" si="1"/>
        <v>OK</v>
      </c>
    </row>
    <row r="110" spans="1:6" ht="18.75" hidden="1" customHeight="1">
      <c r="A110" s="21">
        <f>SUBTOTAL(103,B$3:B110)</f>
        <v>58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58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59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2.25</v>
      </c>
      <c r="F112" s="204" t="str">
        <f t="shared" si="1"/>
        <v>OK</v>
      </c>
    </row>
    <row r="113" spans="1:6" ht="18.75" hidden="1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59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59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60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04" t="str">
        <f t="shared" si="1"/>
        <v>OK</v>
      </c>
    </row>
    <row r="117" spans="1:6" ht="18.75" hidden="1" customHeight="1">
      <c r="A117" s="21">
        <f>SUBTOTAL(103,B$3:B117)</f>
        <v>60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60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60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60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60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60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hidden="1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325</v>
      </c>
      <c r="F124" s="204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12.5</v>
      </c>
      <c r="F126" s="204" t="str">
        <f t="shared" si="1"/>
        <v>OK</v>
      </c>
    </row>
    <row r="127" spans="1:6" ht="18.75" hidden="1" customHeight="1">
      <c r="A127" s="21">
        <f>SUBTOTAL(103,B$3:B127)</f>
        <v>62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63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</v>
      </c>
      <c r="F128" s="204" t="str">
        <f t="shared" si="1"/>
        <v>OK</v>
      </c>
    </row>
    <row r="129" spans="1:6" ht="18.75" hidden="1" customHeight="1">
      <c r="A129" s="21">
        <f>SUBTOTAL(103,B$3:B129)</f>
        <v>63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64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1.8</v>
      </c>
      <c r="F130" s="204" t="str">
        <f t="shared" si="1"/>
        <v>OK</v>
      </c>
    </row>
    <row r="131" spans="1:6" ht="18.75" hidden="1" customHeight="1">
      <c r="A131" s="21">
        <f>SUBTOTAL(103,B$3:B131)</f>
        <v>64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65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31.549999999999997</v>
      </c>
      <c r="F132" s="204" t="str">
        <f t="shared" ref="F132:F195" si="2">IF(E132&lt;&gt;0,"OK","×")</f>
        <v>OK</v>
      </c>
    </row>
    <row r="133" spans="1:6" ht="18.75" customHeight="1">
      <c r="A133" s="21">
        <f>SUBTOTAL(103,B$3:B133)</f>
        <v>66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5</v>
      </c>
      <c r="F133" s="204" t="str">
        <f t="shared" si="2"/>
        <v>OK</v>
      </c>
    </row>
    <row r="134" spans="1:6" ht="18.75" hidden="1" customHeight="1">
      <c r="A134" s="21">
        <f>SUBTOTAL(103,B$3:B134)</f>
        <v>66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67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0.5</v>
      </c>
      <c r="F135" s="204" t="str">
        <f t="shared" si="2"/>
        <v>OK</v>
      </c>
    </row>
    <row r="136" spans="1:6" ht="18.75" hidden="1" customHeight="1">
      <c r="A136" s="21">
        <f>SUBTOTAL(103,B$3:B136)</f>
        <v>67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hidden="1" customHeight="1">
      <c r="A137" s="21">
        <f>SUBTOTAL(103,B$3:B137)</f>
        <v>67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67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67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67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68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1584</v>
      </c>
      <c r="F141" s="204" t="str">
        <f t="shared" si="2"/>
        <v>OK</v>
      </c>
    </row>
    <row r="142" spans="1:6" ht="18.75" hidden="1" customHeight="1">
      <c r="A142" s="21">
        <f>SUBTOTAL(103,B$3:B142)</f>
        <v>68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69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316</v>
      </c>
      <c r="F143" s="204" t="str">
        <f t="shared" si="2"/>
        <v>OK</v>
      </c>
    </row>
    <row r="144" spans="1:6" ht="18.75" hidden="1" customHeight="1">
      <c r="A144" s="21">
        <f>SUBTOTAL(103,B$3:B144)</f>
        <v>69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70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04" t="str">
        <f t="shared" si="2"/>
        <v>OK</v>
      </c>
    </row>
    <row r="146" spans="1:6" ht="18.75" customHeight="1">
      <c r="A146" s="21">
        <f>SUBTOTAL(103,B$3:B146)</f>
        <v>71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28</v>
      </c>
      <c r="F146" s="204" t="str">
        <f t="shared" si="2"/>
        <v>OK</v>
      </c>
    </row>
    <row r="147" spans="1:6" ht="18.75" hidden="1" customHeight="1">
      <c r="A147" s="21">
        <f>SUBTOTAL(103,B$3:B147)</f>
        <v>71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71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hidden="1" customHeight="1">
      <c r="A149" s="21">
        <f>SUBTOTAL(103,B$3:B149)</f>
        <v>71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72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98</v>
      </c>
      <c r="F150" s="204" t="str">
        <f t="shared" si="2"/>
        <v>OK</v>
      </c>
    </row>
    <row r="151" spans="1:6" ht="18.75" hidden="1" customHeight="1">
      <c r="A151" s="21">
        <f>SUBTOTAL(103,B$3:B151)</f>
        <v>72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73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2.4</v>
      </c>
      <c r="F152" s="204" t="str">
        <f t="shared" si="2"/>
        <v>OK</v>
      </c>
    </row>
    <row r="153" spans="1:6" ht="18.75" customHeight="1">
      <c r="A153" s="21">
        <f>SUBTOTAL(103,B$3:B153)</f>
        <v>74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45.2</v>
      </c>
      <c r="F153" s="204" t="str">
        <f t="shared" si="2"/>
        <v>OK</v>
      </c>
    </row>
    <row r="154" spans="1:6" ht="18.75" customHeight="1">
      <c r="A154" s="21">
        <f>SUBTOTAL(103,B$3:B154)</f>
        <v>75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11.2</v>
      </c>
      <c r="F154" s="204" t="str">
        <f t="shared" si="2"/>
        <v>OK</v>
      </c>
    </row>
    <row r="155" spans="1:6" ht="18.75" hidden="1" customHeight="1">
      <c r="A155" s="21">
        <f>SUBTOTAL(103,B$3:B155)</f>
        <v>75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hidden="1" customHeight="1">
      <c r="A156" s="21">
        <f>SUBTOTAL(103,B$3:B156)</f>
        <v>75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75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75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75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customHeight="1">
      <c r="A160" s="21">
        <f>SUBTOTAL(103,B$3:B160)</f>
        <v>76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2</v>
      </c>
      <c r="F160" s="204" t="str">
        <f t="shared" si="2"/>
        <v>OK</v>
      </c>
    </row>
    <row r="161" spans="1:6" ht="18.75" hidden="1" customHeight="1">
      <c r="A161" s="21">
        <f>SUBTOTAL(103,B$3:B161)</f>
        <v>76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hidden="1" customHeight="1">
      <c r="A162" s="21">
        <f>SUBTOTAL(103,B$3:B162)</f>
        <v>76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76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76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76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76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hidden="1" customHeight="1">
      <c r="A167" s="21">
        <f>SUBTOTAL(103,B$3:B167)</f>
        <v>76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77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3</v>
      </c>
      <c r="F168" s="204" t="str">
        <f t="shared" si="2"/>
        <v>OK</v>
      </c>
    </row>
    <row r="169" spans="1:6" ht="18.75" customHeight="1">
      <c r="A169" s="21">
        <f>SUBTOTAL(103,B$3:B169)</f>
        <v>78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5</v>
      </c>
      <c r="F169" s="204" t="str">
        <f t="shared" si="2"/>
        <v>OK</v>
      </c>
    </row>
    <row r="170" spans="1:6" ht="18.75" hidden="1" customHeight="1">
      <c r="A170" s="21">
        <f>SUBTOTAL(103,B$3:B170)</f>
        <v>78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78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hidden="1" customHeight="1">
      <c r="A172" s="21">
        <f>SUBTOTAL(103,B$3:B172)</f>
        <v>78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hidden="1" customHeight="1">
      <c r="A173" s="21">
        <f>SUBTOTAL(103,B$3:B173)</f>
        <v>78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78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78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78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79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173</v>
      </c>
      <c r="F177" s="204" t="str">
        <f t="shared" si="2"/>
        <v>OK</v>
      </c>
    </row>
    <row r="178" spans="1:6" ht="18.75" customHeight="1">
      <c r="A178" s="21">
        <f>SUBTOTAL(103,B$3:B178)</f>
        <v>80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110</v>
      </c>
      <c r="F178" s="204" t="str">
        <f t="shared" si="2"/>
        <v>OK</v>
      </c>
    </row>
    <row r="179" spans="1:6" ht="18.75" customHeight="1">
      <c r="A179" s="21">
        <f>SUBTOTAL(103,B$3:B179)</f>
        <v>81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23.5</v>
      </c>
      <c r="F179" s="204" t="str">
        <f t="shared" si="2"/>
        <v>OK</v>
      </c>
    </row>
    <row r="180" spans="1:6" ht="18.75" customHeight="1">
      <c r="A180" s="21">
        <f>SUBTOTAL(103,B$3:B180)</f>
        <v>82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19.8</v>
      </c>
      <c r="F180" s="204" t="str">
        <f t="shared" si="2"/>
        <v>OK</v>
      </c>
    </row>
    <row r="181" spans="1:6" ht="18.75" customHeight="1">
      <c r="A181" s="21">
        <f>SUBTOTAL(103,B$3:B181)</f>
        <v>83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25</v>
      </c>
      <c r="F181" s="204" t="str">
        <f t="shared" si="2"/>
        <v>OK</v>
      </c>
    </row>
    <row r="182" spans="1:6" ht="18.75" customHeight="1">
      <c r="A182" s="21">
        <f>SUBTOTAL(103,B$3:B182)</f>
        <v>84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382</v>
      </c>
      <c r="F182" s="204" t="str">
        <f t="shared" si="2"/>
        <v>OK</v>
      </c>
    </row>
    <row r="183" spans="1:6" ht="18.75" customHeight="1">
      <c r="A183" s="21">
        <f>SUBTOTAL(103,B$3:B183)</f>
        <v>85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75</v>
      </c>
      <c r="F183" s="204" t="str">
        <f t="shared" si="2"/>
        <v>OK</v>
      </c>
    </row>
    <row r="184" spans="1:6" ht="18.75" customHeight="1">
      <c r="A184" s="21">
        <f>SUBTOTAL(103,B$3:B184)</f>
        <v>86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25</v>
      </c>
      <c r="F184" s="204" t="str">
        <f t="shared" si="2"/>
        <v>OK</v>
      </c>
    </row>
    <row r="185" spans="1:6" ht="18.75" customHeight="1">
      <c r="A185" s="21">
        <f>SUBTOTAL(103,B$3:B185)</f>
        <v>87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04" t="str">
        <f t="shared" si="2"/>
        <v>OK</v>
      </c>
    </row>
    <row r="186" spans="1:6" ht="18.75" customHeight="1">
      <c r="A186" s="21">
        <f>SUBTOTAL(103,B$3:B186)</f>
        <v>88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04" t="str">
        <f t="shared" si="2"/>
        <v>OK</v>
      </c>
    </row>
    <row r="187" spans="1:6" ht="18.75" customHeight="1">
      <c r="A187" s="21">
        <f>SUBTOTAL(103,B$3:B187)</f>
        <v>89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34</v>
      </c>
      <c r="F187" s="204" t="str">
        <f t="shared" si="2"/>
        <v>OK</v>
      </c>
    </row>
    <row r="188" spans="1:6" ht="18.75" customHeight="1">
      <c r="A188" s="21">
        <f>SUBTOTAL(103,B$3:B188)</f>
        <v>90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144</v>
      </c>
      <c r="F188" s="204" t="str">
        <f t="shared" si="2"/>
        <v>OK</v>
      </c>
    </row>
    <row r="189" spans="1:6" ht="18.75" hidden="1" customHeight="1">
      <c r="A189" s="21">
        <f>SUBTOTAL(103,B$3:B189)</f>
        <v>90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91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30</v>
      </c>
      <c r="F190" s="204" t="str">
        <f t="shared" si="2"/>
        <v>OK</v>
      </c>
    </row>
    <row r="191" spans="1:6" ht="18.75" hidden="1" customHeight="1">
      <c r="A191" s="21">
        <f>SUBTOTAL(103,B$3:B191)</f>
        <v>91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91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92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24</v>
      </c>
      <c r="F193" s="204" t="str">
        <f t="shared" si="2"/>
        <v>OK</v>
      </c>
    </row>
    <row r="194" spans="1:6" ht="18.75" customHeight="1">
      <c r="A194" s="21">
        <f>SUBTOTAL(103,B$3:B194)</f>
        <v>93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</v>
      </c>
      <c r="F194" s="204" t="str">
        <f t="shared" si="2"/>
        <v>OK</v>
      </c>
    </row>
    <row r="195" spans="1:6" ht="18.75" customHeight="1">
      <c r="A195" s="21">
        <f>SUBTOTAL(103,B$3:B195)</f>
        <v>94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19</v>
      </c>
      <c r="F195" s="204" t="str">
        <f t="shared" si="2"/>
        <v>OK</v>
      </c>
    </row>
    <row r="196" spans="1:6" ht="18.75" customHeight="1">
      <c r="A196" s="21">
        <f>SUBTOTAL(103,B$3:B196)</f>
        <v>95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2</v>
      </c>
      <c r="F196" s="204" t="str">
        <f t="shared" ref="F196:F252" si="3">IF(E196&lt;&gt;0,"OK","×")</f>
        <v>OK</v>
      </c>
    </row>
    <row r="197" spans="1:6" ht="18.75" customHeight="1">
      <c r="A197" s="21">
        <f>SUBTOTAL(103,B$3:B197)</f>
        <v>96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11</v>
      </c>
      <c r="F197" s="204" t="str">
        <f t="shared" si="3"/>
        <v>OK</v>
      </c>
    </row>
    <row r="198" spans="1:6" ht="18.75" customHeight="1">
      <c r="A198" s="21">
        <f>SUBTOTAL(103,B$3:B198)</f>
        <v>97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14.4</v>
      </c>
      <c r="F198" s="204" t="str">
        <f t="shared" si="3"/>
        <v>OK</v>
      </c>
    </row>
    <row r="199" spans="1:6" ht="18.75" customHeight="1">
      <c r="A199" s="21">
        <f>SUBTOTAL(103,B$3:B199)</f>
        <v>98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5</v>
      </c>
      <c r="F199" s="204" t="str">
        <f t="shared" si="3"/>
        <v>OK</v>
      </c>
    </row>
    <row r="200" spans="1:6" ht="18.75" hidden="1" customHeight="1">
      <c r="A200" s="21">
        <f>SUBTOTAL(103,B$3:B200)</f>
        <v>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hidden="1" customHeight="1">
      <c r="A201" s="21">
        <f>SUBTOTAL(103,B$3:B201)</f>
        <v>98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98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99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9</v>
      </c>
      <c r="F203" s="204" t="str">
        <f t="shared" si="3"/>
        <v>OK</v>
      </c>
    </row>
    <row r="204" spans="1:6" ht="18.75" hidden="1" customHeight="1">
      <c r="A204" s="21">
        <f>SUBTOTAL(103,B$3:B204)</f>
        <v>99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hidden="1" customHeight="1">
      <c r="A205" s="21">
        <f>SUBTOTAL(103,B$3:B205)</f>
        <v>99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100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12</v>
      </c>
      <c r="F206" s="204" t="str">
        <f t="shared" si="3"/>
        <v>OK</v>
      </c>
    </row>
    <row r="207" spans="1:6" ht="18.75" customHeight="1">
      <c r="A207" s="21">
        <f>SUBTOTAL(103,B$3:B207)</f>
        <v>101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7</v>
      </c>
      <c r="F207" s="204" t="str">
        <f t="shared" si="3"/>
        <v>OK</v>
      </c>
    </row>
    <row r="208" spans="1:6" ht="18.75" hidden="1" customHeight="1">
      <c r="A208" s="21">
        <f>SUBTOTAL(103,B$3:B208)</f>
        <v>101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101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101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102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04" t="str">
        <f t="shared" si="3"/>
        <v>OK</v>
      </c>
    </row>
    <row r="212" spans="1:6" ht="18.75" hidden="1" customHeight="1">
      <c r="A212" s="21">
        <f>SUBTOTAL(103,B$3:B212)</f>
        <v>102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102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103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35</v>
      </c>
      <c r="F214" s="204" t="str">
        <f t="shared" si="3"/>
        <v>OK</v>
      </c>
    </row>
    <row r="215" spans="1:6" ht="18.75" hidden="1" customHeight="1">
      <c r="A215" s="21">
        <f>SUBTOTAL(103,B$3:B215)</f>
        <v>103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103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103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103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103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103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103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103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103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103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103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103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103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103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104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10.35</v>
      </c>
      <c r="F229" s="204" t="str">
        <f t="shared" si="3"/>
        <v>OK</v>
      </c>
    </row>
    <row r="230" spans="1:6" ht="18.75" customHeight="1">
      <c r="A230" s="21">
        <f>SUBTOTAL(103,B$3:B230)</f>
        <v>105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36</v>
      </c>
      <c r="F230" s="204" t="str">
        <f t="shared" si="3"/>
        <v>OK</v>
      </c>
    </row>
    <row r="231" spans="1:6" ht="18.75" customHeight="1">
      <c r="A231" s="21">
        <f>SUBTOTAL(103,B$3:B231)</f>
        <v>106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4000</v>
      </c>
      <c r="F231" s="204" t="str">
        <f t="shared" si="3"/>
        <v>OK</v>
      </c>
    </row>
    <row r="232" spans="1:6" ht="18.75" customHeight="1">
      <c r="A232" s="21">
        <f>SUBTOTAL(103,B$3:B232)</f>
        <v>107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131</v>
      </c>
      <c r="F232" s="204" t="str">
        <f t="shared" si="3"/>
        <v>OK</v>
      </c>
    </row>
    <row r="233" spans="1:6" ht="18.75" hidden="1" customHeight="1">
      <c r="A233" s="21">
        <f>SUBTOTAL(103,B$3:B233)</f>
        <v>107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hidden="1" customHeight="1">
      <c r="A234" s="21">
        <f>SUBTOTAL(103,B$3:B234)</f>
        <v>107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107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107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hidden="1" customHeight="1">
      <c r="A237" s="21">
        <f>SUBTOTAL(103,B$3:B237)</f>
        <v>107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hidden="1" customHeight="1">
      <c r="A238" s="21">
        <f>SUBTOTAL(103,B$3:B238)</f>
        <v>107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108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54</v>
      </c>
      <c r="F239" s="204" t="str">
        <f t="shared" si="3"/>
        <v>OK</v>
      </c>
    </row>
    <row r="240" spans="1:6" ht="18.75" hidden="1" customHeight="1">
      <c r="A240" s="21">
        <f>SUBTOTAL(103,B$3:B240)</f>
        <v>108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108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customHeight="1">
      <c r="A242" s="21">
        <f>SUBTOTAL(103,B$3:B242)</f>
        <v>109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2</v>
      </c>
      <c r="F242" s="204" t="str">
        <f t="shared" si="3"/>
        <v>OK</v>
      </c>
    </row>
    <row r="243" spans="1:6" ht="18.75" customHeight="1">
      <c r="A243" s="21">
        <f>SUBTOTAL(103,B$3:B243)</f>
        <v>110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615</v>
      </c>
      <c r="F243" s="204" t="str">
        <f t="shared" si="3"/>
        <v>OK</v>
      </c>
    </row>
    <row r="244" spans="1:6" ht="18.75" hidden="1" customHeight="1">
      <c r="A244" s="21">
        <f>SUBTOTAL(103,B$3:B244)</f>
        <v>110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110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111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1500</v>
      </c>
      <c r="F246" s="204" t="str">
        <f t="shared" si="3"/>
        <v>OK</v>
      </c>
    </row>
    <row r="247" spans="1:6" ht="39" customHeight="1">
      <c r="A247" s="21">
        <f>SUBTOTAL(103,B$3:B247)</f>
        <v>112</v>
      </c>
      <c r="B247" s="21">
        <f>P!A249</f>
        <v>245</v>
      </c>
      <c r="C247" s="307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7" s="11" t="str">
        <f>P!C249</f>
        <v>টাকা</v>
      </c>
      <c r="E247" s="31">
        <f>P!AJ249</f>
        <v>44530</v>
      </c>
      <c r="F247" s="204" t="str">
        <f t="shared" si="3"/>
        <v>OK</v>
      </c>
    </row>
    <row r="248" spans="1:6" ht="18.75" customHeight="1">
      <c r="A248" s="21">
        <f>SUBTOTAL(103,B$3:B248)</f>
        <v>113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04" t="str">
        <f t="shared" si="3"/>
        <v>OK</v>
      </c>
    </row>
    <row r="249" spans="1:6" ht="18.75" customHeight="1">
      <c r="A249" s="21">
        <f>SUBTOTAL(103,B$3:B249)</f>
        <v>114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37000</v>
      </c>
      <c r="F249" s="204" t="str">
        <f t="shared" si="3"/>
        <v>OK</v>
      </c>
    </row>
    <row r="250" spans="1:6" ht="18.75" customHeight="1">
      <c r="A250" s="21">
        <f>SUBTOTAL(103,B$3:B250)</f>
        <v>115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820</v>
      </c>
      <c r="F250" s="204" t="str">
        <f t="shared" si="3"/>
        <v>OK</v>
      </c>
    </row>
    <row r="251" spans="1:6" ht="18.75" customHeight="1">
      <c r="A251" s="21">
        <f>SUBTOTAL(103,B$3:B251)</f>
        <v>116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5330</v>
      </c>
      <c r="F251" s="204" t="str">
        <f t="shared" si="3"/>
        <v>OK</v>
      </c>
    </row>
    <row r="252" spans="1:6" ht="18.75" customHeight="1">
      <c r="A252" s="21">
        <f>SUBTOTAL(103,B$3:B252)</f>
        <v>117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46600</v>
      </c>
      <c r="F252" s="204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P!D3+11</f>
        <v>45881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(এরফান/মোজাম্মেল)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topLeftCell="A142" zoomScale="85" zoomScaleNormal="85" workbookViewId="0">
      <selection activeCell="C134" sqref="C134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1" t="s">
        <v>521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203"/>
      <c r="W1" s="65"/>
    </row>
    <row r="2" spans="1:25" ht="15" customHeight="1">
      <c r="A2" s="453" t="s">
        <v>0</v>
      </c>
      <c r="B2" s="455" t="s">
        <v>214</v>
      </c>
      <c r="C2" s="457" t="s">
        <v>1</v>
      </c>
      <c r="D2" s="459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439</v>
      </c>
      <c r="R2" s="347" t="s">
        <v>440</v>
      </c>
      <c r="S2" s="372" t="s">
        <v>441</v>
      </c>
      <c r="T2" s="34" t="s">
        <v>442</v>
      </c>
      <c r="U2" s="461" t="s">
        <v>305</v>
      </c>
      <c r="V2" s="447" t="s">
        <v>345</v>
      </c>
      <c r="W2" s="24"/>
      <c r="Y2" s="202"/>
    </row>
    <row r="3" spans="1:25" ht="12" customHeight="1">
      <c r="A3" s="454"/>
      <c r="B3" s="456"/>
      <c r="C3" s="458"/>
      <c r="D3" s="460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2"/>
      <c r="V3" s="448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25</v>
      </c>
      <c r="K6" s="33">
        <f>P!P7</f>
        <v>25</v>
      </c>
      <c r="L6" s="33">
        <f>P!R7</f>
        <v>0</v>
      </c>
      <c r="M6" s="33">
        <f>P!T7</f>
        <v>0</v>
      </c>
      <c r="N6" s="33">
        <f>P!V7</f>
        <v>50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9725</v>
      </c>
      <c r="V6" s="204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300</v>
      </c>
      <c r="M7" s="33">
        <f>P!T8</f>
        <v>0</v>
      </c>
      <c r="N7" s="33">
        <f>P!V8</f>
        <v>50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42300</v>
      </c>
      <c r="V7" s="204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30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4590</v>
      </c>
      <c r="V9" s="204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30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04" t="str">
        <f t="shared" si="0"/>
        <v>OK</v>
      </c>
      <c r="W10" s="25"/>
    </row>
    <row r="11" spans="1:25" ht="16.5" hidden="1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4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5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25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1450</v>
      </c>
      <c r="V13" s="204" t="str">
        <f t="shared" si="0"/>
        <v>OK</v>
      </c>
      <c r="W13" s="25"/>
    </row>
    <row r="14" spans="1:25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10</v>
      </c>
      <c r="H14" s="33">
        <f>P!J15</f>
        <v>5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200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43185</v>
      </c>
      <c r="V14" s="204" t="str">
        <f t="shared" si="0"/>
        <v>OK</v>
      </c>
      <c r="W14" s="24"/>
    </row>
    <row r="15" spans="1:25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2</v>
      </c>
      <c r="L15" s="33">
        <f>P!R16</f>
        <v>4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1880</v>
      </c>
      <c r="V15" s="204" t="str">
        <f t="shared" si="0"/>
        <v>OK</v>
      </c>
      <c r="W15" s="25"/>
    </row>
    <row r="16" spans="1:25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60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2400</v>
      </c>
      <c r="V16" s="204" t="str">
        <f t="shared" si="0"/>
        <v>OK</v>
      </c>
      <c r="W16" s="24"/>
    </row>
    <row r="17" spans="1:23" ht="16.5" hidden="1">
      <c r="A17" s="21">
        <f>SUBTOTAL(103,B$4:B17)</f>
        <v>8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1.6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720</v>
      </c>
      <c r="V18" s="204" t="str">
        <f t="shared" si="0"/>
        <v>OK</v>
      </c>
      <c r="W18" s="24"/>
    </row>
    <row r="19" spans="1:23" ht="16.5" hidden="1">
      <c r="A19" s="21">
        <f>SUBTOTAL(103,B$4:B19)</f>
        <v>9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10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63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04" t="str">
        <f t="shared" si="0"/>
        <v>OK</v>
      </c>
      <c r="W20" s="24"/>
    </row>
    <row r="21" spans="1:23" ht="16.5">
      <c r="A21" s="21">
        <f>SUBTOTAL(103,B$4:B21)</f>
        <v>11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14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12880</v>
      </c>
      <c r="V21" s="204" t="str">
        <f t="shared" si="0"/>
        <v>OK</v>
      </c>
      <c r="W21" s="25"/>
    </row>
    <row r="22" spans="1:23" ht="16.5">
      <c r="A22" s="21">
        <f>SUBTOTAL(103,B$4:B22)</f>
        <v>12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15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2850</v>
      </c>
      <c r="V22" s="204" t="str">
        <f t="shared" si="0"/>
        <v>OK</v>
      </c>
      <c r="W22" s="25"/>
    </row>
    <row r="23" spans="1:23" ht="16.5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2000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5400</v>
      </c>
      <c r="V23" s="204" t="str">
        <f t="shared" si="0"/>
        <v>OK</v>
      </c>
      <c r="W23" s="25"/>
    </row>
    <row r="24" spans="1:23" ht="16.5" hidden="1">
      <c r="A24" s="21">
        <f>SUBTOTAL(103,B$4:B24)</f>
        <v>13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13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13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13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13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14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1.4999999999999999E-2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4500</v>
      </c>
      <c r="V30" s="204" t="str">
        <f t="shared" si="0"/>
        <v>OK</v>
      </c>
      <c r="W30" s="25"/>
    </row>
    <row r="31" spans="1:23" ht="16.5">
      <c r="A31" s="21">
        <f>SUBTOTAL(103,B$4:B31)</f>
        <v>15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0.3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720</v>
      </c>
      <c r="V31" s="204" t="str">
        <f t="shared" si="0"/>
        <v>OK</v>
      </c>
      <c r="W31" s="25"/>
    </row>
    <row r="32" spans="1:23" ht="16.5" hidden="1">
      <c r="A32" s="21">
        <f>SUBTOTAL(103,B$4:B32)</f>
        <v>15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15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15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>
      <c r="A35" s="21">
        <f>SUBTOTAL(103,B$4:B35)</f>
        <v>16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10</v>
      </c>
      <c r="I35" s="33">
        <f>P!L36</f>
        <v>0</v>
      </c>
      <c r="J35" s="33">
        <f>P!N36</f>
        <v>0</v>
      </c>
      <c r="K35" s="33">
        <f>P!P36</f>
        <v>64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10212</v>
      </c>
      <c r="V35" s="204" t="str">
        <f t="shared" si="0"/>
        <v>OK</v>
      </c>
      <c r="W35" s="25"/>
    </row>
    <row r="36" spans="1:23" ht="16.5">
      <c r="A36" s="21">
        <f>SUBTOTAL(103,B$4:B36)</f>
        <v>17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20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3400</v>
      </c>
      <c r="V36" s="204" t="str">
        <f t="shared" si="0"/>
        <v>OK</v>
      </c>
      <c r="W36" s="25"/>
    </row>
    <row r="37" spans="1:23" ht="16.5">
      <c r="A37" s="21">
        <f>SUBTOTAL(103,B$4:B37)</f>
        <v>18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4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2240</v>
      </c>
      <c r="V37" s="204" t="str">
        <f t="shared" si="0"/>
        <v>OK</v>
      </c>
      <c r="W37" s="25"/>
    </row>
    <row r="38" spans="1:23" ht="16.5" hidden="1">
      <c r="A38" s="21">
        <f>SUBTOTAL(103,B$4:B38)</f>
        <v>18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19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4</v>
      </c>
      <c r="J39" s="33">
        <f>P!N40</f>
        <v>2</v>
      </c>
      <c r="K39" s="33">
        <f>P!P40</f>
        <v>3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1080</v>
      </c>
      <c r="V39" s="204" t="str">
        <f t="shared" si="0"/>
        <v>OK</v>
      </c>
      <c r="W39" s="25"/>
    </row>
    <row r="40" spans="1:23" ht="16.5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20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1600</v>
      </c>
      <c r="V40" s="204" t="str">
        <f t="shared" si="0"/>
        <v>OK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12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1020</v>
      </c>
      <c r="V41" s="204" t="str">
        <f t="shared" si="0"/>
        <v>OK</v>
      </c>
      <c r="W41" s="25"/>
    </row>
    <row r="42" spans="1:23" ht="16.5">
      <c r="A42" s="21">
        <f>SUBTOTAL(103,B$4:B42)</f>
        <v>22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2000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16000</v>
      </c>
      <c r="V42" s="204" t="str">
        <f t="shared" si="0"/>
        <v>OK</v>
      </c>
      <c r="W42" s="25"/>
    </row>
    <row r="43" spans="1:23" ht="16.5" hidden="1">
      <c r="A43" s="21">
        <f>SUBTOTAL(103,B$4:B43)</f>
        <v>22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22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>
      <c r="A46" s="21">
        <f>SUBTOTAL(103,B$4:B46)</f>
        <v>23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3500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38000</v>
      </c>
      <c r="V46" s="204" t="str">
        <f t="shared" si="0"/>
        <v>OK</v>
      </c>
      <c r="W46" s="25"/>
    </row>
    <row r="47" spans="1:23" ht="16.5" hidden="1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 hidden="1">
      <c r="A48" s="21">
        <f>SUBTOTAL(103,B$4:B48)</f>
        <v>23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>
      <c r="A49" s="21">
        <f>SUBTOTAL(103,B$4:B49)</f>
        <v>24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1500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7800</v>
      </c>
      <c r="V49" s="204" t="str">
        <f t="shared" si="0"/>
        <v>OK</v>
      </c>
      <c r="W49" s="25"/>
    </row>
    <row r="50" spans="1:23" ht="16.5" hidden="1">
      <c r="A50" s="21">
        <f>SUBTOTAL(103,B$4:B50)</f>
        <v>24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25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20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1200</v>
      </c>
      <c r="V51" s="204" t="str">
        <f t="shared" si="0"/>
        <v>OK</v>
      </c>
      <c r="W51" s="25"/>
    </row>
    <row r="52" spans="1:23" ht="16.5">
      <c r="A52" s="21">
        <f>SUBTOTAL(103,B$4:B52)</f>
        <v>26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4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320</v>
      </c>
      <c r="V52" s="204" t="str">
        <f t="shared" si="0"/>
        <v>OK</v>
      </c>
      <c r="W52" s="25"/>
    </row>
    <row r="53" spans="1:23" ht="16.5" hidden="1">
      <c r="A53" s="21">
        <f>SUBTOTAL(103,B$4:B53)</f>
        <v>26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26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26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4</v>
      </c>
      <c r="H57" s="33">
        <f>P!J58</f>
        <v>4</v>
      </c>
      <c r="I57" s="33">
        <f>P!L58</f>
        <v>0</v>
      </c>
      <c r="J57" s="33">
        <f>P!N58</f>
        <v>0</v>
      </c>
      <c r="K57" s="33">
        <f>P!P58</f>
        <v>4</v>
      </c>
      <c r="L57" s="33">
        <f>P!R58</f>
        <v>30</v>
      </c>
      <c r="M57" s="33">
        <f>P!T58</f>
        <v>0</v>
      </c>
      <c r="N57" s="33">
        <f>P!V58</f>
        <v>4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900</v>
      </c>
      <c r="V57" s="204" t="str">
        <f t="shared" si="0"/>
        <v>OK</v>
      </c>
      <c r="W57" s="25"/>
    </row>
    <row r="58" spans="1:23" ht="16.5">
      <c r="A58" s="21">
        <f>SUBTOTAL(103,B$4:B58)</f>
        <v>28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11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11040</v>
      </c>
      <c r="V58" s="204" t="str">
        <f t="shared" si="0"/>
        <v>OK</v>
      </c>
      <c r="W58" s="25"/>
    </row>
    <row r="59" spans="1:23" ht="16.5">
      <c r="A59" s="21">
        <f>SUBTOTAL(103,B$4:B59)</f>
        <v>29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5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1320</v>
      </c>
      <c r="V59" s="204" t="str">
        <f t="shared" si="0"/>
        <v>OK</v>
      </c>
      <c r="W59" s="25"/>
    </row>
    <row r="60" spans="1:23" ht="16.5">
      <c r="A60" s="21">
        <f>SUBTOTAL(103,B$4:B60)</f>
        <v>30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5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650</v>
      </c>
      <c r="V60" s="204" t="str">
        <f t="shared" si="0"/>
        <v>OK</v>
      </c>
      <c r="W60" s="25"/>
    </row>
    <row r="61" spans="1:23" ht="16.5">
      <c r="A61" s="21">
        <f>SUBTOTAL(103,B$4:B61)</f>
        <v>31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4" t="str">
        <f t="shared" si="0"/>
        <v>OK</v>
      </c>
      <c r="W61" s="25"/>
    </row>
    <row r="62" spans="1:23" ht="16.5">
      <c r="A62" s="21">
        <f>SUBTOTAL(103,B$4:B62)</f>
        <v>32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0.5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1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930</v>
      </c>
      <c r="V62" s="204" t="str">
        <f t="shared" si="0"/>
        <v>OK</v>
      </c>
      <c r="W62" s="25"/>
    </row>
    <row r="63" spans="1:23" ht="16.5">
      <c r="A63" s="21">
        <f>SUBTOTAL(103,B$4:B63)</f>
        <v>33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</v>
      </c>
      <c r="F63" s="31">
        <f>P!F64</f>
        <v>0</v>
      </c>
      <c r="G63" s="31">
        <f>P!H64</f>
        <v>0.5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10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6720</v>
      </c>
      <c r="V63" s="204" t="str">
        <f t="shared" si="0"/>
        <v>OK</v>
      </c>
      <c r="W63" s="25"/>
    </row>
    <row r="64" spans="1:23" ht="16.5" hidden="1">
      <c r="A64" s="21">
        <f>SUBTOTAL(103,B$4:B64)</f>
        <v>33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33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34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3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2640</v>
      </c>
      <c r="V66" s="204" t="str">
        <f t="shared" si="0"/>
        <v>OK</v>
      </c>
      <c r="W66" s="25"/>
    </row>
    <row r="67" spans="1:23" ht="16.5">
      <c r="A67" s="21">
        <f>SUBTOTAL(103,B$4:B67)</f>
        <v>35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30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540</v>
      </c>
      <c r="V67" s="204" t="str">
        <f t="shared" si="0"/>
        <v>OK</v>
      </c>
      <c r="W67" s="25"/>
    </row>
    <row r="68" spans="1:23" ht="16.5">
      <c r="A68" s="21">
        <f>SUBTOTAL(103,B$4:B68)</f>
        <v>36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30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540</v>
      </c>
      <c r="V68" s="204" t="str">
        <f t="shared" si="0"/>
        <v>OK</v>
      </c>
      <c r="W68" s="25"/>
    </row>
    <row r="69" spans="1:23" ht="16.5">
      <c r="A69" s="21">
        <f>SUBTOTAL(103,B$4:B69)</f>
        <v>37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0.05</v>
      </c>
      <c r="K69" s="33">
        <f>P!P70</f>
        <v>0</v>
      </c>
      <c r="L69" s="33">
        <f>P!R70</f>
        <v>1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6300</v>
      </c>
      <c r="V69" s="204" t="str">
        <f t="shared" ref="V69:V132" si="1">IF(U69&lt;&gt;0, "OK","×")</f>
        <v>OK</v>
      </c>
      <c r="W69" s="25"/>
    </row>
    <row r="70" spans="1:23" ht="16.5">
      <c r="A70" s="21">
        <f>SUBTOTAL(103,B$4:B70)</f>
        <v>38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2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1180</v>
      </c>
      <c r="V70" s="204" t="str">
        <f t="shared" si="1"/>
        <v>OK</v>
      </c>
      <c r="W70" s="25"/>
    </row>
    <row r="71" spans="1:23" ht="16.5">
      <c r="A71" s="21">
        <f>SUBTOTAL(103,B$4:B71)</f>
        <v>39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0.05</v>
      </c>
      <c r="K71" s="33">
        <f>P!P72</f>
        <v>0</v>
      </c>
      <c r="L71" s="33">
        <f>P!R72</f>
        <v>0.7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1280</v>
      </c>
      <c r="V71" s="204" t="str">
        <f t="shared" si="1"/>
        <v>OK</v>
      </c>
      <c r="W71" s="25"/>
    </row>
    <row r="72" spans="1:23" ht="16.5">
      <c r="A72" s="21">
        <f>SUBTOTAL(103,B$4:B72)</f>
        <v>40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320</v>
      </c>
      <c r="V72" s="204" t="str">
        <f t="shared" si="1"/>
        <v>OK</v>
      </c>
      <c r="W72" s="25"/>
    </row>
    <row r="73" spans="1:23" ht="16.5">
      <c r="A73" s="21">
        <f>SUBTOTAL(103,B$4:B73)</f>
        <v>41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10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7100</v>
      </c>
      <c r="V73" s="204" t="str">
        <f t="shared" si="1"/>
        <v>OK</v>
      </c>
      <c r="W73" s="25"/>
    </row>
    <row r="74" spans="1:23" ht="16.5">
      <c r="A74" s="21">
        <f>SUBTOTAL(103,B$4:B74)</f>
        <v>42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10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6400</v>
      </c>
      <c r="V74" s="204" t="str">
        <f t="shared" si="1"/>
        <v>OK</v>
      </c>
      <c r="W74" s="25"/>
    </row>
    <row r="75" spans="1:23" ht="16.5" hidden="1">
      <c r="A75" s="21">
        <f>SUBTOTAL(103,B$4:B75)</f>
        <v>42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0.2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13.5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23180</v>
      </c>
      <c r="V76" s="204" t="str">
        <f t="shared" si="1"/>
        <v>OK</v>
      </c>
      <c r="W76" s="25"/>
    </row>
    <row r="77" spans="1:23" ht="16.5" hidden="1">
      <c r="A77" s="21">
        <f>SUBTOTAL(103,B$4:B77)</f>
        <v>43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44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0.5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1700</v>
      </c>
      <c r="V78" s="204" t="str">
        <f t="shared" si="1"/>
        <v>OK</v>
      </c>
      <c r="W78" s="25"/>
    </row>
    <row r="79" spans="1:23" ht="16.5">
      <c r="A79" s="21">
        <f>SUBTOTAL(103,B$4:B79)</f>
        <v>45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0.1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0.2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230</v>
      </c>
      <c r="V79" s="204" t="str">
        <f t="shared" si="1"/>
        <v>OK</v>
      </c>
      <c r="W79" s="25"/>
    </row>
    <row r="80" spans="1:23" ht="16.5">
      <c r="A80" s="21">
        <f>SUBTOTAL(103,B$4:B80)</f>
        <v>46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0.2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60</v>
      </c>
      <c r="V80" s="204" t="str">
        <f t="shared" si="1"/>
        <v>OK</v>
      </c>
      <c r="W80" s="25"/>
    </row>
    <row r="81" spans="1:23" ht="16.5">
      <c r="A81" s="21">
        <f>SUBTOTAL(103,B$4:B81)</f>
        <v>47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0.5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25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4350</v>
      </c>
      <c r="V81" s="204" t="str">
        <f t="shared" si="1"/>
        <v>OK</v>
      </c>
      <c r="W81" s="25"/>
    </row>
    <row r="82" spans="1:23" ht="16.5" hidden="1">
      <c r="A82" s="21">
        <f>SUBTOTAL(103,B$4:B82)</f>
        <v>47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47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47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48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0.4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1200</v>
      </c>
      <c r="V85" s="204" t="str">
        <f t="shared" si="1"/>
        <v>OK</v>
      </c>
      <c r="W85" s="25"/>
    </row>
    <row r="86" spans="1:23" ht="16.5" hidden="1">
      <c r="A86" s="21">
        <f>SUBTOTAL(103,B$4:B86)</f>
        <v>48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49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0.7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1260</v>
      </c>
      <c r="V87" s="204" t="str">
        <f t="shared" si="1"/>
        <v>OK</v>
      </c>
      <c r="W87" s="25"/>
    </row>
    <row r="88" spans="1:23" ht="16.5">
      <c r="A88" s="21">
        <f>SUBTOTAL(103,B$4:B88)</f>
        <v>50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24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48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4824</v>
      </c>
      <c r="V88" s="204" t="str">
        <f t="shared" si="1"/>
        <v>OK</v>
      </c>
      <c r="W88" s="25"/>
    </row>
    <row r="89" spans="1:23" ht="16.5">
      <c r="A89" s="21">
        <f>SUBTOTAL(103,B$4:B89)</f>
        <v>51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2300</v>
      </c>
      <c r="V89" s="204" t="str">
        <f t="shared" si="1"/>
        <v>OK</v>
      </c>
      <c r="W89" s="25"/>
    </row>
    <row r="90" spans="1:23" ht="16.5">
      <c r="A90" s="21">
        <f>SUBTOTAL(103,B$4:B90)</f>
        <v>52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38</v>
      </c>
      <c r="G90" s="33">
        <f>P!H91</f>
        <v>60</v>
      </c>
      <c r="H90" s="33">
        <f>P!J91</f>
        <v>70</v>
      </c>
      <c r="I90" s="33">
        <f>P!L91</f>
        <v>40</v>
      </c>
      <c r="J90" s="33">
        <f>P!N91</f>
        <v>30</v>
      </c>
      <c r="K90" s="33">
        <f>P!P91</f>
        <v>40</v>
      </c>
      <c r="L90" s="33">
        <f>P!R91</f>
        <v>470</v>
      </c>
      <c r="M90" s="33">
        <f>P!T91</f>
        <v>40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9317</v>
      </c>
      <c r="V90" s="204" t="str">
        <f t="shared" si="1"/>
        <v>OK</v>
      </c>
      <c r="W90" s="25"/>
    </row>
    <row r="91" spans="1:23" ht="16.5" hidden="1">
      <c r="A91" s="21">
        <f>SUBTOTAL(103,B$4:B91)</f>
        <v>52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52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>
      <c r="A93" s="21">
        <f>SUBTOTAL(103,B$4:B93)</f>
        <v>53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2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660</v>
      </c>
      <c r="V93" s="204" t="str">
        <f t="shared" si="1"/>
        <v>OK</v>
      </c>
      <c r="W93" s="25"/>
    </row>
    <row r="94" spans="1:23" ht="16.5" hidden="1">
      <c r="A94" s="21">
        <f>SUBTOTAL(103,B$4:B94)</f>
        <v>53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 hidden="1">
      <c r="A95" s="21">
        <f>SUBTOTAL(103,B$4:B95)</f>
        <v>53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54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1</v>
      </c>
      <c r="F96" s="33">
        <f>P!F97</f>
        <v>0</v>
      </c>
      <c r="G96" s="33">
        <f>P!H97</f>
        <v>2</v>
      </c>
      <c r="H96" s="33">
        <f>P!J97</f>
        <v>0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6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930</v>
      </c>
      <c r="V96" s="204" t="str">
        <f t="shared" si="1"/>
        <v>OK</v>
      </c>
      <c r="W96" s="25"/>
    </row>
    <row r="97" spans="1:23" ht="16.5" hidden="1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>
      <c r="A98" s="21">
        <f>SUBTOTAL(103,B$4:B98)</f>
        <v>55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0.5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260</v>
      </c>
      <c r="V98" s="204" t="str">
        <f t="shared" si="1"/>
        <v>OK</v>
      </c>
      <c r="W98" s="25"/>
    </row>
    <row r="99" spans="1:23" ht="16.5">
      <c r="A99" s="21">
        <f>SUBTOTAL(103,B$4:B99)</f>
        <v>56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4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3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1170</v>
      </c>
      <c r="V99" s="204" t="str">
        <f t="shared" si="1"/>
        <v>OK</v>
      </c>
      <c r="W99" s="25"/>
    </row>
    <row r="100" spans="1:23" ht="16.5" hidden="1">
      <c r="A100" s="21">
        <f>SUBTOTAL(103,B$4:B100)</f>
        <v>56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56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56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56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56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>
      <c r="A105" s="21">
        <f>SUBTOTAL(103,B$4:B105)</f>
        <v>57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12</v>
      </c>
      <c r="M105" s="33">
        <f>P!T106</f>
        <v>0</v>
      </c>
      <c r="N105" s="33">
        <f>P!V106</f>
        <v>2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2250</v>
      </c>
      <c r="V105" s="204" t="str">
        <f t="shared" si="1"/>
        <v>OK</v>
      </c>
      <c r="W105" s="25"/>
    </row>
    <row r="106" spans="1:23" ht="16.5" hidden="1">
      <c r="A106" s="21">
        <f>SUBTOTAL(103,B$4:B106)</f>
        <v>57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57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57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57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58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2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540</v>
      </c>
      <c r="V110" s="204" t="str">
        <f t="shared" si="1"/>
        <v>OK</v>
      </c>
      <c r="W110" s="25"/>
    </row>
    <row r="111" spans="1:23" ht="16.5" hidden="1">
      <c r="A111" s="21">
        <f>SUBTOTAL(103,B$4:B111)</f>
        <v>58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58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59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1.5</v>
      </c>
      <c r="M113" s="33">
        <f>P!T114</f>
        <v>0</v>
      </c>
      <c r="N113" s="33">
        <f>P!V114</f>
        <v>0.25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5045</v>
      </c>
      <c r="V113" s="204" t="str">
        <f t="shared" si="1"/>
        <v>OK</v>
      </c>
      <c r="W113" s="25"/>
    </row>
    <row r="114" spans="1:23" ht="16.5" hidden="1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59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59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60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144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04" t="str">
        <f t="shared" si="1"/>
        <v>OK</v>
      </c>
      <c r="W117" s="25"/>
    </row>
    <row r="118" spans="1:23" ht="16.5" hidden="1">
      <c r="A118" s="21">
        <f>SUBTOTAL(103,B$4:B118)</f>
        <v>60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60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60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60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60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60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 hidden="1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26</v>
      </c>
      <c r="F125" s="31">
        <f>P!F126</f>
        <v>64</v>
      </c>
      <c r="G125" s="31">
        <f>P!H126</f>
        <v>32</v>
      </c>
      <c r="H125" s="31">
        <f>P!J126</f>
        <v>29</v>
      </c>
      <c r="I125" s="31">
        <f>P!L126</f>
        <v>25</v>
      </c>
      <c r="J125" s="31">
        <f>P!N126</f>
        <v>31</v>
      </c>
      <c r="K125" s="31">
        <f>P!P126</f>
        <v>41</v>
      </c>
      <c r="L125" s="31">
        <f>P!R126</f>
        <v>26</v>
      </c>
      <c r="M125" s="33">
        <f>P!T126</f>
        <v>25</v>
      </c>
      <c r="N125" s="33">
        <f>P!V126</f>
        <v>26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3250</v>
      </c>
      <c r="V125" s="204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10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1512</v>
      </c>
      <c r="V127" s="204" t="str">
        <f t="shared" si="1"/>
        <v>OK</v>
      </c>
      <c r="W127" s="25"/>
    </row>
    <row r="128" spans="1:23" ht="16.5" hidden="1">
      <c r="A128" s="21">
        <f>SUBTOTAL(103,B$4:B128)</f>
        <v>62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63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1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400</v>
      </c>
      <c r="V129" s="204" t="str">
        <f t="shared" si="1"/>
        <v>OK</v>
      </c>
      <c r="W129" s="25"/>
    </row>
    <row r="130" spans="1:23" ht="16.5" hidden="1">
      <c r="A130" s="21">
        <f>SUBTOTAL(103,B$4:B130)</f>
        <v>63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64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1.8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180</v>
      </c>
      <c r="V131" s="204" t="str">
        <f t="shared" si="1"/>
        <v>OK</v>
      </c>
      <c r="W131" s="25"/>
    </row>
    <row r="132" spans="1:23" ht="16.5" hidden="1">
      <c r="A132" s="21">
        <f>SUBTOTAL(103,B$4:B132)</f>
        <v>64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65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7.4</v>
      </c>
      <c r="G133" s="33">
        <f>P!H134</f>
        <v>12</v>
      </c>
      <c r="H133" s="33">
        <f>P!J134</f>
        <v>0</v>
      </c>
      <c r="I133" s="33">
        <f>P!L134</f>
        <v>0</v>
      </c>
      <c r="J133" s="33">
        <f>P!N134</f>
        <v>2.15</v>
      </c>
      <c r="K133" s="33">
        <f>P!P134</f>
        <v>0</v>
      </c>
      <c r="L133" s="33">
        <f>P!R134</f>
        <v>10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5911</v>
      </c>
      <c r="V133" s="204" t="str">
        <f t="shared" ref="V133:V196" si="2">IF(U133&lt;&gt;0, "OK","×")</f>
        <v>OK</v>
      </c>
      <c r="W133" s="25"/>
    </row>
    <row r="134" spans="1:23" ht="16.5">
      <c r="A134" s="21">
        <f>SUBTOTAL(103,B$4:B134)</f>
        <v>66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5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900</v>
      </c>
      <c r="V134" s="204" t="str">
        <f t="shared" si="2"/>
        <v>OK</v>
      </c>
      <c r="W134" s="25"/>
    </row>
    <row r="135" spans="1:23" ht="16.5" hidden="1">
      <c r="A135" s="21">
        <f>SUBTOTAL(103,B$4:B135)</f>
        <v>66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67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0.5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100</v>
      </c>
      <c r="V136" s="204" t="str">
        <f t="shared" si="2"/>
        <v>OK</v>
      </c>
      <c r="W136" s="25"/>
    </row>
    <row r="137" spans="1:23" ht="16.5" hidden="1">
      <c r="A137" s="21">
        <f>SUBTOTAL(103,B$4:B137)</f>
        <v>67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 hidden="1">
      <c r="A138" s="21">
        <f>SUBTOTAL(103,B$4:B138)</f>
        <v>67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67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67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67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68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0</v>
      </c>
      <c r="H142" s="33">
        <f>P!J143</f>
        <v>10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1540</v>
      </c>
      <c r="M142" s="33">
        <f>P!T143</f>
        <v>4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28879</v>
      </c>
      <c r="V142" s="204" t="str">
        <f t="shared" si="2"/>
        <v>OK</v>
      </c>
      <c r="W142" s="25"/>
    </row>
    <row r="143" spans="1:23" ht="16.5" hidden="1">
      <c r="A143" s="21">
        <f>SUBTOTAL(103,B$4:B143)</f>
        <v>68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69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6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310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347900</v>
      </c>
      <c r="V144" s="204" t="str">
        <f t="shared" si="2"/>
        <v>OK</v>
      </c>
      <c r="W144" s="25"/>
    </row>
    <row r="145" spans="1:23" ht="16.5" hidden="1">
      <c r="A145" s="21">
        <f>SUBTOTAL(103,B$4:B145)</f>
        <v>69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70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1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800</v>
      </c>
      <c r="V146" s="204" t="str">
        <f t="shared" si="2"/>
        <v>OK</v>
      </c>
      <c r="W146" s="25"/>
    </row>
    <row r="147" spans="1:23" ht="16.5">
      <c r="A147" s="21">
        <f>SUBTOTAL(103,B$4:B147)</f>
        <v>71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28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33600</v>
      </c>
      <c r="V147" s="204" t="str">
        <f t="shared" si="2"/>
        <v>OK</v>
      </c>
      <c r="W147" s="25"/>
    </row>
    <row r="148" spans="1:23" ht="16.5" hidden="1">
      <c r="A148" s="21">
        <f>SUBTOTAL(103,B$4:B148)</f>
        <v>71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71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 hidden="1">
      <c r="A150" s="21">
        <f>SUBTOTAL(103,B$4:B150)</f>
        <v>71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72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14</v>
      </c>
      <c r="H151" s="33">
        <f>P!J152</f>
        <v>8</v>
      </c>
      <c r="I151" s="33">
        <f>P!L152</f>
        <v>8</v>
      </c>
      <c r="J151" s="33">
        <f>P!N152</f>
        <v>8</v>
      </c>
      <c r="K151" s="33">
        <f>P!P152</f>
        <v>13</v>
      </c>
      <c r="L151" s="33">
        <f>P!R152</f>
        <v>10</v>
      </c>
      <c r="M151" s="33">
        <f>P!T152</f>
        <v>8</v>
      </c>
      <c r="N151" s="33">
        <f>P!V152</f>
        <v>13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26523</v>
      </c>
      <c r="V151" s="204" t="str">
        <f t="shared" si="2"/>
        <v>OK</v>
      </c>
      <c r="W151" s="25"/>
    </row>
    <row r="152" spans="1:23" ht="16.5" hidden="1">
      <c r="A152" s="21">
        <f>SUBTOTAL(103,B$4:B152)</f>
        <v>72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73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2.4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384</v>
      </c>
      <c r="V153" s="204" t="str">
        <f t="shared" si="2"/>
        <v>OK</v>
      </c>
      <c r="W153" s="25"/>
    </row>
    <row r="154" spans="1:23" ht="16.5">
      <c r="A154" s="21">
        <f>SUBTOTAL(103,B$4:B154)</f>
        <v>74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5</v>
      </c>
      <c r="I154" s="33">
        <f>P!L155</f>
        <v>5</v>
      </c>
      <c r="J154" s="33">
        <f>P!N155</f>
        <v>0</v>
      </c>
      <c r="K154" s="33">
        <f>P!P155</f>
        <v>5</v>
      </c>
      <c r="L154" s="33">
        <f>P!R155</f>
        <v>25.2</v>
      </c>
      <c r="M154" s="33">
        <f>P!T155</f>
        <v>5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18284</v>
      </c>
      <c r="V154" s="204" t="str">
        <f t="shared" si="2"/>
        <v>OK</v>
      </c>
      <c r="W154" s="25"/>
    </row>
    <row r="155" spans="1:23" ht="16.5">
      <c r="A155" s="21">
        <f>SUBTOTAL(103,B$4:B155)</f>
        <v>75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6.2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5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4752</v>
      </c>
      <c r="V155" s="204" t="str">
        <f t="shared" si="2"/>
        <v>OK</v>
      </c>
      <c r="W155" s="25"/>
    </row>
    <row r="156" spans="1:23" ht="16.5" hidden="1">
      <c r="A156" s="21">
        <f>SUBTOTAL(103,B$4:B156)</f>
        <v>75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 hidden="1">
      <c r="A157" s="21">
        <f>SUBTOTAL(103,B$4:B157)</f>
        <v>75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75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75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75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>
      <c r="A161" s="21">
        <f>SUBTOTAL(103,B$4:B161)</f>
        <v>76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2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1400</v>
      </c>
      <c r="V161" s="204" t="str">
        <f t="shared" si="2"/>
        <v>OK</v>
      </c>
      <c r="W161" s="25"/>
    </row>
    <row r="162" spans="1:23" ht="16.5" hidden="1">
      <c r="A162" s="21">
        <f>SUBTOTAL(103,B$4:B162)</f>
        <v>76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 hidden="1">
      <c r="A163" s="21">
        <f>SUBTOTAL(103,B$4:B163)</f>
        <v>76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76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76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76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76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 hidden="1">
      <c r="A168" s="21">
        <f>SUBTOTAL(103,B$4:B168)</f>
        <v>76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77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3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2340</v>
      </c>
      <c r="V169" s="204" t="str">
        <f t="shared" si="2"/>
        <v>OK</v>
      </c>
      <c r="W169" s="25"/>
    </row>
    <row r="170" spans="1:23" ht="16.5">
      <c r="A170" s="21">
        <f>SUBTOTAL(103,B$4:B170)</f>
        <v>78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5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2200</v>
      </c>
      <c r="V170" s="204" t="str">
        <f t="shared" si="2"/>
        <v>OK</v>
      </c>
      <c r="W170" s="25"/>
    </row>
    <row r="171" spans="1:23" ht="16.5" hidden="1">
      <c r="A171" s="21">
        <f>SUBTOTAL(103,B$4:B171)</f>
        <v>78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78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 hidden="1">
      <c r="A173" s="21">
        <f>SUBTOTAL(103,B$4:B173)</f>
        <v>78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 hidden="1">
      <c r="A174" s="21">
        <f>SUBTOTAL(103,B$4:B174)</f>
        <v>78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78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78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78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79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6</v>
      </c>
      <c r="G178" s="33">
        <f>P!H179</f>
        <v>3</v>
      </c>
      <c r="H178" s="33">
        <f>P!J179</f>
        <v>2</v>
      </c>
      <c r="I178" s="33">
        <f>P!L179</f>
        <v>5</v>
      </c>
      <c r="J178" s="33">
        <f>P!N179</f>
        <v>0</v>
      </c>
      <c r="K178" s="33">
        <f>P!P179</f>
        <v>7</v>
      </c>
      <c r="L178" s="33">
        <f>P!R179</f>
        <v>150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3875</v>
      </c>
      <c r="V178" s="204" t="str">
        <f t="shared" si="2"/>
        <v>OK</v>
      </c>
      <c r="W178" s="25"/>
    </row>
    <row r="179" spans="1:23" ht="16.5">
      <c r="A179" s="21">
        <f>SUBTOTAL(103,B$4:B179)</f>
        <v>80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3</v>
      </c>
      <c r="F179" s="31">
        <f>P!F180</f>
        <v>4</v>
      </c>
      <c r="G179" s="31">
        <f>P!H180</f>
        <v>5</v>
      </c>
      <c r="H179" s="31">
        <f>P!J180</f>
        <v>4</v>
      </c>
      <c r="I179" s="31">
        <f>P!L180</f>
        <v>4</v>
      </c>
      <c r="J179" s="31">
        <f>P!N180</f>
        <v>5</v>
      </c>
      <c r="K179" s="31">
        <f>P!P180</f>
        <v>5</v>
      </c>
      <c r="L179" s="31">
        <f>P!R180</f>
        <v>80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8267</v>
      </c>
      <c r="V179" s="204" t="str">
        <f t="shared" si="2"/>
        <v>OK</v>
      </c>
      <c r="W179" s="25"/>
    </row>
    <row r="180" spans="1:23" ht="16.5">
      <c r="A180" s="21">
        <f>SUBTOTAL(103,B$4:B180)</f>
        <v>81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0.5</v>
      </c>
      <c r="F180" s="31">
        <f>P!F181</f>
        <v>0.5</v>
      </c>
      <c r="G180" s="31">
        <f>P!H181</f>
        <v>0.5</v>
      </c>
      <c r="H180" s="31">
        <f>P!J181</f>
        <v>0.5</v>
      </c>
      <c r="I180" s="31">
        <f>P!L181</f>
        <v>0.5</v>
      </c>
      <c r="J180" s="31">
        <f>P!N181</f>
        <v>0.5</v>
      </c>
      <c r="K180" s="31">
        <f>P!P181</f>
        <v>0.5</v>
      </c>
      <c r="L180" s="31">
        <f>P!R181</f>
        <v>20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5875</v>
      </c>
      <c r="V180" s="204" t="str">
        <f t="shared" si="2"/>
        <v>OK</v>
      </c>
      <c r="W180" s="25"/>
    </row>
    <row r="181" spans="1:23" ht="16.5">
      <c r="A181" s="21">
        <f>SUBTOTAL(103,B$4:B181)</f>
        <v>82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7</v>
      </c>
      <c r="H181" s="33">
        <f>P!J182</f>
        <v>0.5</v>
      </c>
      <c r="I181" s="33">
        <f>P!L182</f>
        <v>0.3</v>
      </c>
      <c r="J181" s="33">
        <f>P!N182</f>
        <v>0.5</v>
      </c>
      <c r="K181" s="33">
        <f>P!P182</f>
        <v>0.5</v>
      </c>
      <c r="L181" s="33">
        <f>P!R182</f>
        <v>10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3480</v>
      </c>
      <c r="V181" s="204" t="str">
        <f t="shared" si="2"/>
        <v>OK</v>
      </c>
      <c r="W181" s="25"/>
    </row>
    <row r="182" spans="1:23" ht="16.5">
      <c r="A182" s="21">
        <f>SUBTOTAL(103,B$4:B182)</f>
        <v>83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1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1</v>
      </c>
      <c r="L182" s="33">
        <f>P!R183</f>
        <v>20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4110</v>
      </c>
      <c r="V182" s="204" t="str">
        <f t="shared" si="2"/>
        <v>OK</v>
      </c>
      <c r="W182" s="25"/>
    </row>
    <row r="183" spans="1:23" ht="16.5">
      <c r="A183" s="21">
        <f>SUBTOTAL(103,B$4:B183)</f>
        <v>84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8</v>
      </c>
      <c r="F183" s="33">
        <f>P!F184</f>
        <v>8</v>
      </c>
      <c r="G183" s="33">
        <f>P!H184</f>
        <v>16</v>
      </c>
      <c r="H183" s="33">
        <f>P!J184</f>
        <v>10</v>
      </c>
      <c r="I183" s="33">
        <f>P!L184</f>
        <v>10</v>
      </c>
      <c r="J183" s="33">
        <f>P!N184</f>
        <v>15</v>
      </c>
      <c r="K183" s="33">
        <f>P!P184</f>
        <v>15</v>
      </c>
      <c r="L183" s="33">
        <f>P!R184</f>
        <v>300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2343</v>
      </c>
      <c r="V183" s="204" t="str">
        <f t="shared" si="2"/>
        <v>OK</v>
      </c>
      <c r="W183" s="25"/>
    </row>
    <row r="184" spans="1:23" ht="16.5">
      <c r="A184" s="21">
        <f>SUBTOTAL(103,B$4:B184)</f>
        <v>85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4</v>
      </c>
      <c r="G184" s="33">
        <f>P!H185</f>
        <v>3</v>
      </c>
      <c r="H184" s="33">
        <f>P!J185</f>
        <v>2</v>
      </c>
      <c r="I184" s="33">
        <f>P!L185</f>
        <v>2</v>
      </c>
      <c r="J184" s="33">
        <f>P!N185</f>
        <v>3</v>
      </c>
      <c r="K184" s="33">
        <f>P!P185</f>
        <v>4</v>
      </c>
      <c r="L184" s="33">
        <f>P!R185</f>
        <v>50</v>
      </c>
      <c r="M184" s="33">
        <f>P!T185</f>
        <v>2</v>
      </c>
      <c r="N184" s="33">
        <f>P!V185</f>
        <v>3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4722</v>
      </c>
      <c r="V184" s="204" t="str">
        <f t="shared" si="2"/>
        <v>OK</v>
      </c>
      <c r="W184" s="25"/>
    </row>
    <row r="185" spans="1:23" ht="16.5">
      <c r="A185" s="21">
        <f>SUBTOTAL(103,B$4:B185)</f>
        <v>86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2</v>
      </c>
      <c r="G185" s="33">
        <f>P!H186</f>
        <v>1</v>
      </c>
      <c r="H185" s="33">
        <f>P!J186</f>
        <v>1</v>
      </c>
      <c r="I185" s="33">
        <f>P!L186</f>
        <v>1</v>
      </c>
      <c r="J185" s="33">
        <f>P!N186</f>
        <v>1</v>
      </c>
      <c r="K185" s="33">
        <f>P!P186</f>
        <v>1</v>
      </c>
      <c r="L185" s="33">
        <f>P!R186</f>
        <v>15</v>
      </c>
      <c r="M185" s="33">
        <f>P!T186</f>
        <v>1</v>
      </c>
      <c r="N185" s="33">
        <f>P!V186</f>
        <v>1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2120</v>
      </c>
      <c r="V185" s="204" t="str">
        <f t="shared" si="2"/>
        <v>OK</v>
      </c>
      <c r="W185" s="25"/>
    </row>
    <row r="186" spans="1:23" ht="16.5">
      <c r="A186" s="21">
        <f>SUBTOTAL(103,B$4:B186)</f>
        <v>87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3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420</v>
      </c>
      <c r="V186" s="204" t="str">
        <f t="shared" si="2"/>
        <v>OK</v>
      </c>
      <c r="W186" s="25"/>
    </row>
    <row r="187" spans="1:23" ht="16.5">
      <c r="A187" s="21">
        <f>SUBTOTAL(103,B$4:B187)</f>
        <v>88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3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7</v>
      </c>
      <c r="K187" s="33">
        <f>P!P188</f>
        <v>0</v>
      </c>
      <c r="L187" s="33">
        <f>P!R188</f>
        <v>20</v>
      </c>
      <c r="M187" s="33">
        <f>P!T188</f>
        <v>3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4475</v>
      </c>
      <c r="V187" s="204" t="str">
        <f t="shared" si="2"/>
        <v>OK</v>
      </c>
      <c r="W187" s="25"/>
    </row>
    <row r="188" spans="1:23" ht="16.5">
      <c r="A188" s="21">
        <f>SUBTOTAL(103,B$4:B188)</f>
        <v>89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15</v>
      </c>
      <c r="H188" s="33">
        <f>P!J189</f>
        <v>0</v>
      </c>
      <c r="I188" s="33">
        <f>P!L189</f>
        <v>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12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1955</v>
      </c>
      <c r="V188" s="204" t="str">
        <f t="shared" si="2"/>
        <v>OK</v>
      </c>
      <c r="W188" s="25"/>
    </row>
    <row r="189" spans="1:23" ht="16.5">
      <c r="A189" s="21">
        <f>SUBTOTAL(103,B$4:B189)</f>
        <v>90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32</v>
      </c>
      <c r="F189" s="33">
        <f>P!F190</f>
        <v>0</v>
      </c>
      <c r="G189" s="33">
        <f>P!H190</f>
        <v>0</v>
      </c>
      <c r="H189" s="33">
        <f>P!J190</f>
        <v>32</v>
      </c>
      <c r="I189" s="33">
        <f>P!L190</f>
        <v>0</v>
      </c>
      <c r="J189" s="33">
        <f>P!N190</f>
        <v>50</v>
      </c>
      <c r="K189" s="33">
        <f>P!P190</f>
        <v>0</v>
      </c>
      <c r="L189" s="33">
        <f>P!R190</f>
        <v>30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864</v>
      </c>
      <c r="V189" s="204" t="str">
        <f t="shared" si="2"/>
        <v>OK</v>
      </c>
      <c r="W189" s="25"/>
    </row>
    <row r="190" spans="1:23" ht="16.5" hidden="1">
      <c r="A190" s="21">
        <f>SUBTOTAL(103,B$4:B190)</f>
        <v>90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91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30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300</v>
      </c>
      <c r="V191" s="204" t="str">
        <f t="shared" si="2"/>
        <v>OK</v>
      </c>
      <c r="W191" s="25"/>
    </row>
    <row r="192" spans="1:23" ht="16.5" hidden="1">
      <c r="A192" s="21">
        <f>SUBTOTAL(103,B$4:B192)</f>
        <v>91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91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92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8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8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1000</v>
      </c>
      <c r="V194" s="204" t="str">
        <f t="shared" si="2"/>
        <v>OK</v>
      </c>
      <c r="W194" s="25"/>
    </row>
    <row r="195" spans="1:23" ht="16.5">
      <c r="A195" s="21">
        <f>SUBTOTAL(103,B$4:B195)</f>
        <v>93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5</v>
      </c>
      <c r="G195" s="33">
        <f>P!H196</f>
        <v>0</v>
      </c>
      <c r="H195" s="33">
        <f>P!J196</f>
        <v>1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160</v>
      </c>
      <c r="V195" s="204" t="str">
        <f t="shared" si="2"/>
        <v>OK</v>
      </c>
      <c r="W195" s="25"/>
    </row>
    <row r="196" spans="1:23" ht="16.5">
      <c r="A196" s="21">
        <f>SUBTOTAL(103,B$4:B196)</f>
        <v>94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3</v>
      </c>
      <c r="K196" s="33">
        <f>P!P197</f>
        <v>6</v>
      </c>
      <c r="L196" s="33">
        <f>P!R197</f>
        <v>0</v>
      </c>
      <c r="M196" s="33">
        <f>P!T197</f>
        <v>5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460</v>
      </c>
      <c r="V196" s="204" t="str">
        <f t="shared" si="2"/>
        <v>OK</v>
      </c>
      <c r="W196" s="25"/>
    </row>
    <row r="197" spans="1:23" ht="16.5">
      <c r="A197" s="21">
        <f>SUBTOTAL(103,B$4:B197)</f>
        <v>95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2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60</v>
      </c>
      <c r="V197" s="204" t="str">
        <f t="shared" ref="V197:V253" si="3">IF(U197&lt;&gt;0, "OK","×")</f>
        <v>OK</v>
      </c>
      <c r="W197" s="25"/>
    </row>
    <row r="198" spans="1:23" ht="16.5">
      <c r="A198" s="21">
        <f>SUBTOTAL(103,B$4:B198)</f>
        <v>96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0.5</v>
      </c>
      <c r="F198" s="33">
        <f>P!F199</f>
        <v>2</v>
      </c>
      <c r="G198" s="33">
        <f>P!H199</f>
        <v>1</v>
      </c>
      <c r="H198" s="33">
        <f>P!J199</f>
        <v>1</v>
      </c>
      <c r="I198" s="33">
        <f>P!L199</f>
        <v>0.5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1</v>
      </c>
      <c r="N198" s="33">
        <f>P!V199</f>
        <v>1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1620</v>
      </c>
      <c r="V198" s="204" t="str">
        <f t="shared" si="3"/>
        <v>OK</v>
      </c>
      <c r="W198" s="25"/>
    </row>
    <row r="199" spans="1:23" ht="16.5">
      <c r="A199" s="21">
        <f>SUBTOTAL(103,B$4:B199)</f>
        <v>97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0.4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10</v>
      </c>
      <c r="M199" s="33">
        <f>P!T200</f>
        <v>0.5</v>
      </c>
      <c r="N199" s="33">
        <f>P!V200</f>
        <v>0.5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1060</v>
      </c>
      <c r="V199" s="204" t="str">
        <f t="shared" si="3"/>
        <v>OK</v>
      </c>
      <c r="W199" s="25"/>
    </row>
    <row r="200" spans="1:23" ht="16.5">
      <c r="A200" s="21">
        <f>SUBTOTAL(103,B$4:B200)</f>
        <v>98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1250</v>
      </c>
      <c r="V200" s="204" t="str">
        <f t="shared" si="3"/>
        <v>OK</v>
      </c>
      <c r="W200" s="25"/>
    </row>
    <row r="201" spans="1:23" ht="16.5" hidden="1">
      <c r="A201" s="21">
        <f>SUBTOTAL(103,B$4:B201)</f>
        <v>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 hidden="1">
      <c r="A202" s="21">
        <f>SUBTOTAL(103,B$4:B202)</f>
        <v>98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98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99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3</v>
      </c>
      <c r="H204" s="33">
        <f>P!J205</f>
        <v>0</v>
      </c>
      <c r="I204" s="33">
        <f>P!L205</f>
        <v>3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3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390</v>
      </c>
      <c r="V204" s="204" t="str">
        <f t="shared" si="3"/>
        <v>OK</v>
      </c>
      <c r="W204" s="25"/>
    </row>
    <row r="205" spans="1:23" ht="16.5" hidden="1">
      <c r="A205" s="21">
        <f>SUBTOTAL(103,B$4:B205)</f>
        <v>99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 hidden="1">
      <c r="A206" s="21">
        <f>SUBTOTAL(103,B$4:B206)</f>
        <v>99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100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2</v>
      </c>
      <c r="I207" s="33">
        <f>P!L208</f>
        <v>0</v>
      </c>
      <c r="J207" s="33">
        <f>P!N208</f>
        <v>0</v>
      </c>
      <c r="K207" s="33">
        <f>P!P208</f>
        <v>5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620</v>
      </c>
      <c r="V207" s="204" t="str">
        <f t="shared" si="3"/>
        <v>OK</v>
      </c>
      <c r="W207" s="25"/>
    </row>
    <row r="208" spans="1:23" ht="16.5">
      <c r="A208" s="21">
        <f>SUBTOTAL(103,B$4:B208)</f>
        <v>101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7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560</v>
      </c>
      <c r="V208" s="204" t="str">
        <f t="shared" si="3"/>
        <v>OK</v>
      </c>
      <c r="W208" s="25"/>
    </row>
    <row r="209" spans="1:23" ht="16.5" hidden="1">
      <c r="A209" s="21">
        <f>SUBTOTAL(103,B$4:B209)</f>
        <v>101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101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101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102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5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755</v>
      </c>
      <c r="V212" s="204" t="str">
        <f t="shared" si="3"/>
        <v>OK</v>
      </c>
      <c r="W212" s="25"/>
    </row>
    <row r="213" spans="1:23" ht="16.5" hidden="1">
      <c r="A213" s="21">
        <f>SUBTOTAL(103,B$4:B213)</f>
        <v>102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102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103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2</v>
      </c>
      <c r="G215" s="33">
        <f>P!H216</f>
        <v>3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30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2642</v>
      </c>
      <c r="V215" s="204" t="str">
        <f t="shared" si="3"/>
        <v>OK</v>
      </c>
      <c r="W215" s="25"/>
    </row>
    <row r="216" spans="1:23" ht="16.5" hidden="1">
      <c r="A216" s="21">
        <f>SUBTOTAL(103,B$4:B216)</f>
        <v>103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103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103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103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103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103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103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103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103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103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103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103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103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103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104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1.9</v>
      </c>
      <c r="G230" s="33">
        <f>P!H231</f>
        <v>5.25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3.2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7038</v>
      </c>
      <c r="V230" s="204" t="str">
        <f t="shared" si="3"/>
        <v>OK</v>
      </c>
      <c r="W230" s="25"/>
    </row>
    <row r="231" spans="1:23" ht="16.5">
      <c r="A231" s="21">
        <f>SUBTOTAL(103,B$4:B231)</f>
        <v>105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36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34200</v>
      </c>
      <c r="V231" s="204" t="str">
        <f t="shared" si="3"/>
        <v>OK</v>
      </c>
      <c r="W231" s="25"/>
    </row>
    <row r="232" spans="1:23" ht="16.5">
      <c r="A232" s="21">
        <f>SUBTOTAL(103,B$4:B232)</f>
        <v>106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4000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5600</v>
      </c>
      <c r="V232" s="204" t="str">
        <f t="shared" si="3"/>
        <v>OK</v>
      </c>
      <c r="W232" s="25"/>
    </row>
    <row r="233" spans="1:23" ht="16.5">
      <c r="A233" s="21">
        <f>SUBTOTAL(103,B$4:B233)</f>
        <v>107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90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25</v>
      </c>
      <c r="K233" s="33">
        <f>P!P234</f>
        <v>0</v>
      </c>
      <c r="L233" s="33">
        <f>P!R234</f>
        <v>0</v>
      </c>
      <c r="M233" s="33">
        <f>P!T234</f>
        <v>16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3480</v>
      </c>
      <c r="V233" s="204" t="str">
        <f t="shared" si="3"/>
        <v>OK</v>
      </c>
      <c r="W233" s="25"/>
    </row>
    <row r="234" spans="1:23" ht="16.5" hidden="1">
      <c r="A234" s="21">
        <f>SUBTOTAL(103,B$4:B234)</f>
        <v>107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 hidden="1">
      <c r="A235" s="21">
        <f>SUBTOTAL(103,B$4:B235)</f>
        <v>107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107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107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 hidden="1">
      <c r="A238" s="21">
        <f>SUBTOTAL(103,B$4:B238)</f>
        <v>107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 hidden="1">
      <c r="A239" s="21">
        <f>SUBTOTAL(103,B$4:B239)</f>
        <v>107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108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54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20520</v>
      </c>
      <c r="V240" s="204" t="str">
        <f t="shared" si="3"/>
        <v>OK</v>
      </c>
      <c r="W240" s="25"/>
    </row>
    <row r="241" spans="1:25" ht="16.5" hidden="1">
      <c r="A241" s="21">
        <f>SUBTOTAL(103,B$4:B241)</f>
        <v>108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108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>
      <c r="A243" s="21">
        <f>SUBTOTAL(103,B$4:B243)</f>
        <v>109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2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560</v>
      </c>
      <c r="V243" s="204" t="str">
        <f t="shared" si="3"/>
        <v>OK</v>
      </c>
      <c r="W243" s="25"/>
    </row>
    <row r="244" spans="1:25" ht="16.5">
      <c r="A244" s="21">
        <f>SUBTOTAL(103,B$4:B244)</f>
        <v>110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65</v>
      </c>
      <c r="F244" s="33">
        <f>P!F245</f>
        <v>105</v>
      </c>
      <c r="G244" s="33">
        <f>P!H245</f>
        <v>0</v>
      </c>
      <c r="H244" s="33">
        <f>P!J245</f>
        <v>79</v>
      </c>
      <c r="I244" s="33">
        <f>P!L245</f>
        <v>63</v>
      </c>
      <c r="J244" s="33">
        <f>P!N245</f>
        <v>84</v>
      </c>
      <c r="K244" s="33">
        <f>P!P245</f>
        <v>106</v>
      </c>
      <c r="L244" s="33">
        <f>P!R245</f>
        <v>70</v>
      </c>
      <c r="M244" s="33">
        <f>P!T245</f>
        <v>43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5810</v>
      </c>
      <c r="V244" s="204" t="str">
        <f t="shared" si="3"/>
        <v>OK</v>
      </c>
      <c r="W244" s="25"/>
    </row>
    <row r="245" spans="1:25" ht="16.5" hidden="1">
      <c r="A245" s="21">
        <f>SUBTOTAL(103,B$4:B245)</f>
        <v>110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110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111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1500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30000</v>
      </c>
      <c r="V247" s="204" t="str">
        <f t="shared" si="3"/>
        <v>OK</v>
      </c>
      <c r="W247" s="25"/>
    </row>
    <row r="248" spans="1:25" ht="57.75" customHeight="1">
      <c r="A248" s="21">
        <f>SUBTOTAL(103,B$4:B248)</f>
        <v>112</v>
      </c>
      <c r="B248" s="21">
        <f>P!A249</f>
        <v>245</v>
      </c>
      <c r="C248" s="435" t="str">
        <f>P!B249</f>
        <v>বিবিধ ( থাইস্যুপ, পাস্তা, পিঙ্গেলস, ক্যাশিওনাট সালাদ, সালাদ পিপি, মেজিক স্ট্র, চিকেন বল)</v>
      </c>
      <c r="D248" s="11" t="str">
        <f>P!C249</f>
        <v>টাকা</v>
      </c>
      <c r="E248" s="33">
        <f>P!D249</f>
        <v>0</v>
      </c>
      <c r="F248" s="33">
        <f>P!F249</f>
        <v>3060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4260</v>
      </c>
      <c r="L248" s="33">
        <f>P!R249</f>
        <v>36360</v>
      </c>
      <c r="M248" s="33">
        <f>P!T249</f>
        <v>850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44530</v>
      </c>
      <c r="V248" s="204" t="str">
        <f t="shared" si="3"/>
        <v>OK</v>
      </c>
      <c r="W248" s="25"/>
    </row>
    <row r="249" spans="1:25" ht="16.5">
      <c r="A249" s="21">
        <f>SUBTOTAL(103,B$4:B249)</f>
        <v>113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40</v>
      </c>
      <c r="G249" s="33">
        <f>P!H250</f>
        <v>40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800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04" t="str">
        <f t="shared" si="3"/>
        <v>OK</v>
      </c>
      <c r="W249" s="25"/>
    </row>
    <row r="250" spans="1:25" ht="16.5">
      <c r="A250" s="21">
        <f>SUBTOTAL(103,B$4:B250)</f>
        <v>114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37000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37000</v>
      </c>
      <c r="V250" s="204" t="str">
        <f t="shared" si="3"/>
        <v>OK</v>
      </c>
      <c r="W250" s="25"/>
    </row>
    <row r="251" spans="1:25" ht="16.5">
      <c r="A251" s="21">
        <f>SUBTOTAL(103,B$4:B251)</f>
        <v>115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60</v>
      </c>
      <c r="F251" s="33">
        <f>P!F252</f>
        <v>50</v>
      </c>
      <c r="G251" s="33">
        <f>P!H252</f>
        <v>60</v>
      </c>
      <c r="H251" s="33">
        <f>P!J252</f>
        <v>50</v>
      </c>
      <c r="I251" s="33">
        <f>P!L252</f>
        <v>50</v>
      </c>
      <c r="J251" s="33">
        <f>P!N252</f>
        <v>100</v>
      </c>
      <c r="K251" s="33">
        <f>P!P252</f>
        <v>50</v>
      </c>
      <c r="L251" s="33">
        <f>P!R252</f>
        <v>300</v>
      </c>
      <c r="M251" s="33">
        <f>P!T252</f>
        <v>50</v>
      </c>
      <c r="N251" s="33">
        <f>P!V252</f>
        <v>50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820</v>
      </c>
      <c r="V251" s="204" t="str">
        <f t="shared" si="3"/>
        <v>OK</v>
      </c>
      <c r="W251" s="25"/>
    </row>
    <row r="252" spans="1:25" ht="16.5">
      <c r="A252" s="21">
        <f>SUBTOTAL(103,B$4:B252)</f>
        <v>116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200</v>
      </c>
      <c r="F252" s="33">
        <f>P!F253</f>
        <v>370</v>
      </c>
      <c r="G252" s="33">
        <f>P!H253</f>
        <v>320</v>
      </c>
      <c r="H252" s="33">
        <f>P!J253</f>
        <v>250</v>
      </c>
      <c r="I252" s="33">
        <f>P!L253</f>
        <v>200</v>
      </c>
      <c r="J252" s="33">
        <f>P!N253</f>
        <v>300</v>
      </c>
      <c r="K252" s="33">
        <f>P!P253</f>
        <v>500</v>
      </c>
      <c r="L252" s="33">
        <f>P!R253</f>
        <v>2800</v>
      </c>
      <c r="M252" s="33">
        <f>P!T253</f>
        <v>120</v>
      </c>
      <c r="N252" s="33">
        <f>P!V253</f>
        <v>270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5330</v>
      </c>
      <c r="V252" s="204" t="str">
        <f t="shared" si="3"/>
        <v>OK</v>
      </c>
      <c r="W252" s="25"/>
    </row>
    <row r="253" spans="1:25" ht="19.5">
      <c r="A253" s="21">
        <f>SUBTOTAL(103,B$4:B253)</f>
        <v>117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1400</v>
      </c>
      <c r="F253" s="33">
        <f>P!F254</f>
        <v>2800</v>
      </c>
      <c r="G253" s="33">
        <f>P!H254</f>
        <v>4700</v>
      </c>
      <c r="H253" s="33">
        <f>P!J254</f>
        <v>7600</v>
      </c>
      <c r="I253" s="33">
        <f>P!L254</f>
        <v>2800</v>
      </c>
      <c r="J253" s="33">
        <f>P!N254</f>
        <v>4100</v>
      </c>
      <c r="K253" s="33">
        <f>P!P254</f>
        <v>5000</v>
      </c>
      <c r="L253" s="33">
        <f>P!R254</f>
        <v>10700</v>
      </c>
      <c r="M253" s="33">
        <f>P!T254</f>
        <v>3000</v>
      </c>
      <c r="N253" s="31">
        <f>P!V254</f>
        <v>4500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46600</v>
      </c>
      <c r="V253" s="204" t="str">
        <f t="shared" si="3"/>
        <v>OK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3">
        <f>SUM(U4:U253)</f>
        <v>1108064</v>
      </c>
      <c r="U254" s="463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9"/>
      <c r="K255" s="449"/>
      <c r="L255" s="449"/>
      <c r="M255" s="449"/>
      <c r="N255" s="449"/>
      <c r="O255" s="449"/>
      <c r="P255" s="449"/>
      <c r="Q255" s="449"/>
      <c r="R255" s="449"/>
      <c r="S255" s="449"/>
      <c r="T255" s="452"/>
      <c r="U255" s="449"/>
      <c r="V255"/>
      <c r="W255" s="25"/>
      <c r="X255" s="380" t="b">
        <f>T254=TS!D20</f>
        <v>1</v>
      </c>
      <c r="Y255" s="380" t="s">
        <v>377</v>
      </c>
    </row>
    <row r="256" spans="1:25" ht="16.5">
      <c r="I256" s="450"/>
      <c r="J256" s="450"/>
      <c r="K256" s="450"/>
      <c r="L256" s="450"/>
      <c r="M256" s="450"/>
      <c r="N256" s="450"/>
      <c r="O256" s="450"/>
      <c r="P256" s="450"/>
      <c r="Q256" s="450"/>
      <c r="R256" s="450"/>
      <c r="S256" s="450"/>
      <c r="T256" s="450"/>
      <c r="U256" s="450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9"/>
      <c r="J260" s="449"/>
      <c r="K260" s="449"/>
      <c r="L260" s="449"/>
      <c r="M260" s="449"/>
      <c r="N260" s="449"/>
      <c r="O260" s="449"/>
      <c r="P260" s="449"/>
      <c r="Q260" s="449"/>
      <c r="R260" s="449"/>
      <c r="S260" s="449"/>
      <c r="T260" s="449"/>
      <c r="U260" s="449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D126" activePane="bottomRight" state="frozen"/>
      <selection pane="topRight" activeCell="D1" sqref="D1"/>
      <selection pane="bottomLeft" activeCell="A5" sqref="A5"/>
      <selection pane="bottomRight" activeCell="F162" sqref="F162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customWidth="1"/>
    <col min="6" max="6" width="17.140625" style="130" customWidth="1"/>
    <col min="7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11154</v>
      </c>
      <c r="F1" s="102" t="str">
        <f>IF(G1='2'!C51,"ঠিক","×")</f>
        <v>ঠিক</v>
      </c>
      <c r="G1" s="104">
        <f>SUM(G5:G254)</f>
        <v>30884</v>
      </c>
      <c r="H1" s="102" t="str">
        <f>IF(I1='3'!C51,"ঠিক","×")</f>
        <v>ঠিক</v>
      </c>
      <c r="I1" s="105">
        <f>SUM(I5:I254)</f>
        <v>29844</v>
      </c>
      <c r="J1" s="102" t="str">
        <f>IF(K1='4'!C51,"ঠিক","×")</f>
        <v>ঠিক</v>
      </c>
      <c r="K1" s="104">
        <f>SUM(K5:K254)</f>
        <v>18605</v>
      </c>
      <c r="L1" s="102" t="str">
        <f>IF(M1='5'!C51,"ঠিক","×")</f>
        <v>ঠিক</v>
      </c>
      <c r="M1" s="105">
        <f>SUM(M5:M254)</f>
        <v>11630</v>
      </c>
      <c r="N1" s="102" t="str">
        <f>IF(O1='6'!C51,"ঠিক","×")</f>
        <v>ঠিক</v>
      </c>
      <c r="O1" s="104">
        <f>SUM(O5:O254)</f>
        <v>19099</v>
      </c>
      <c r="P1" s="102" t="str">
        <f>IF(Q1='7'!C51,"ঠিক","×")</f>
        <v>ঠিক</v>
      </c>
      <c r="Q1" s="106">
        <f>SUM(Q5:Q254)</f>
        <v>131673</v>
      </c>
      <c r="R1" s="257" t="str">
        <f>IF(S1='8'!C51,"ঠিক","×")</f>
        <v>ঠিক</v>
      </c>
      <c r="S1" s="258">
        <f>SUM(S5:S254)</f>
        <v>815950</v>
      </c>
      <c r="T1" s="257" t="str">
        <f>IF(U1='9'!C51,"ঠিক","×")</f>
        <v>ঠিক</v>
      </c>
      <c r="U1" s="281">
        <f>SUM(U5:U254)</f>
        <v>15844</v>
      </c>
      <c r="V1" s="257" t="str">
        <f>IF(W1='10'!C51,"ঠিক","×")</f>
        <v>ঠিক</v>
      </c>
      <c r="W1" s="258">
        <f>SUM(W5:W254)</f>
        <v>23381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72" t="s">
        <v>0</v>
      </c>
      <c r="B2" s="472" t="s">
        <v>1</v>
      </c>
      <c r="C2" s="472" t="s">
        <v>2</v>
      </c>
      <c r="D2" s="473" t="s">
        <v>253</v>
      </c>
      <c r="E2" s="469"/>
      <c r="F2" s="464" t="s">
        <v>254</v>
      </c>
      <c r="G2" s="465"/>
      <c r="H2" s="468" t="s">
        <v>255</v>
      </c>
      <c r="I2" s="469"/>
      <c r="J2" s="464" t="s">
        <v>256</v>
      </c>
      <c r="K2" s="465"/>
      <c r="L2" s="468" t="s">
        <v>257</v>
      </c>
      <c r="M2" s="469"/>
      <c r="N2" s="464" t="s">
        <v>258</v>
      </c>
      <c r="O2" s="465"/>
      <c r="P2" s="468" t="s">
        <v>259</v>
      </c>
      <c r="Q2" s="487"/>
      <c r="R2" s="489" t="s">
        <v>260</v>
      </c>
      <c r="S2" s="490"/>
      <c r="T2" s="494" t="s">
        <v>371</v>
      </c>
      <c r="U2" s="484"/>
      <c r="V2" s="495" t="s">
        <v>372</v>
      </c>
      <c r="W2" s="496"/>
      <c r="X2" s="494" t="s">
        <v>373</v>
      </c>
      <c r="Y2" s="480"/>
      <c r="Z2" s="494" t="s">
        <v>381</v>
      </c>
      <c r="AA2" s="480"/>
      <c r="AB2" s="494" t="s">
        <v>425</v>
      </c>
      <c r="AC2" s="497"/>
      <c r="AD2" s="479" t="s">
        <v>426</v>
      </c>
      <c r="AE2" s="480"/>
      <c r="AF2" s="484" t="s">
        <v>427</v>
      </c>
      <c r="AG2" s="480"/>
      <c r="AH2" s="484" t="s">
        <v>438</v>
      </c>
      <c r="AI2" s="480"/>
      <c r="AJ2" s="475" t="s">
        <v>12</v>
      </c>
      <c r="AK2" s="477" t="s">
        <v>261</v>
      </c>
      <c r="AL2" s="492" t="s">
        <v>14</v>
      </c>
      <c r="AM2" s="109">
        <f>AL256</f>
        <v>1108064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72"/>
      <c r="B3" s="472"/>
      <c r="C3" s="472"/>
      <c r="D3" s="474">
        <f>H!C7</f>
        <v>45870</v>
      </c>
      <c r="E3" s="471"/>
      <c r="F3" s="466">
        <f>D3+1</f>
        <v>45871</v>
      </c>
      <c r="G3" s="467"/>
      <c r="H3" s="470">
        <f>F3+1</f>
        <v>45872</v>
      </c>
      <c r="I3" s="471"/>
      <c r="J3" s="466">
        <f>H3+1</f>
        <v>45873</v>
      </c>
      <c r="K3" s="478"/>
      <c r="L3" s="470">
        <f>J3+1</f>
        <v>45874</v>
      </c>
      <c r="M3" s="471"/>
      <c r="N3" s="466">
        <f>L3+1</f>
        <v>45875</v>
      </c>
      <c r="O3" s="478"/>
      <c r="P3" s="470">
        <f>N3+1</f>
        <v>45876</v>
      </c>
      <c r="Q3" s="488"/>
      <c r="R3" s="491">
        <f>P3+1</f>
        <v>45877</v>
      </c>
      <c r="S3" s="478"/>
      <c r="T3" s="474">
        <f>R3+1</f>
        <v>45878</v>
      </c>
      <c r="U3" s="471"/>
      <c r="V3" s="466">
        <f>T3+1</f>
        <v>45879</v>
      </c>
      <c r="W3" s="478"/>
      <c r="X3" s="474">
        <f>V3+1</f>
        <v>45880</v>
      </c>
      <c r="Y3" s="481"/>
      <c r="Z3" s="474">
        <f>X3+1</f>
        <v>45881</v>
      </c>
      <c r="AA3" s="481"/>
      <c r="AB3" s="474">
        <f>Z3+1</f>
        <v>45882</v>
      </c>
      <c r="AC3" s="482"/>
      <c r="AD3" s="483">
        <f>AB3+1</f>
        <v>45883</v>
      </c>
      <c r="AE3" s="481"/>
      <c r="AF3" s="483">
        <f>AD3+1</f>
        <v>45884</v>
      </c>
      <c r="AG3" s="481"/>
      <c r="AH3" s="483">
        <f>AF3+1</f>
        <v>45885</v>
      </c>
      <c r="AI3" s="481"/>
      <c r="AJ3" s="476"/>
      <c r="AK3" s="472"/>
      <c r="AL3" s="493"/>
      <c r="AM3" s="111" t="str">
        <f>IF(ROUND(AM2,2)=ROUND(TS!D20,2),"ঠিক আছে","ভুল")</f>
        <v>ঠিক আছে</v>
      </c>
    </row>
    <row r="4" spans="1:43" ht="21" customHeight="1" thickBot="1">
      <c r="A4" s="472"/>
      <c r="B4" s="472"/>
      <c r="C4" s="472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76"/>
      <c r="AK4" s="472"/>
      <c r="AL4" s="493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>
        <v>25</v>
      </c>
      <c r="O7" s="115">
        <v>2125</v>
      </c>
      <c r="P7" s="116">
        <v>25</v>
      </c>
      <c r="Q7" s="117">
        <v>3350</v>
      </c>
      <c r="R7" s="116"/>
      <c r="S7" s="260"/>
      <c r="T7" s="249"/>
      <c r="U7" s="260"/>
      <c r="V7" s="116">
        <v>50</v>
      </c>
      <c r="W7" s="260">
        <v>4250</v>
      </c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100</v>
      </c>
      <c r="AK7" s="367">
        <f>IF(ISERR(AL7/AJ7),S!D5,(AL7/AJ7))</f>
        <v>97.25</v>
      </c>
      <c r="AL7" s="120">
        <f t="shared" si="1"/>
        <v>9725</v>
      </c>
    </row>
    <row r="8" spans="1:43">
      <c r="A8" s="112">
        <v>4</v>
      </c>
      <c r="B8" s="113" t="s">
        <v>496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>
        <v>300</v>
      </c>
      <c r="S8" s="260">
        <v>36300</v>
      </c>
      <c r="T8" s="249"/>
      <c r="U8" s="260"/>
      <c r="V8" s="116">
        <v>50</v>
      </c>
      <c r="W8" s="260">
        <v>6000</v>
      </c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350</v>
      </c>
      <c r="AK8" s="367">
        <f>IF(ISERR(AL8/AJ8),S!D6,(AL8/AJ8))</f>
        <v>120.85714285714286</v>
      </c>
      <c r="AL8" s="120">
        <f t="shared" si="1"/>
        <v>42300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>
        <v>30</v>
      </c>
      <c r="U10" s="260">
        <v>4590</v>
      </c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30</v>
      </c>
      <c r="AK10" s="367">
        <f>IF(ISERR(AL10/AJ10),S!D8,(AL10/AJ10))</f>
        <v>153</v>
      </c>
      <c r="AL10" s="120">
        <f t="shared" si="1"/>
        <v>4590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>
        <v>30</v>
      </c>
      <c r="S11" s="260">
        <v>4800</v>
      </c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30</v>
      </c>
      <c r="AK11" s="367">
        <f>IF(ISERR(AL11/AJ11),S!D9,(AL11/AJ11))</f>
        <v>160</v>
      </c>
      <c r="AL11" s="120">
        <f>E11+G11+I11+K11+M11+O11+Q11+S11+U11+W11+Y11+AA11+AC11+AE11+AG11+AI11</f>
        <v>4800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>
        <v>25</v>
      </c>
      <c r="S14" s="260">
        <v>1450</v>
      </c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25</v>
      </c>
      <c r="AK14" s="367">
        <f>IF(ISERR(AL14/AJ14),S!D12,(AL14/AJ14))</f>
        <v>58</v>
      </c>
      <c r="AL14" s="120">
        <f t="shared" si="1"/>
        <v>1450</v>
      </c>
    </row>
    <row r="15" spans="1:43">
      <c r="A15" s="112">
        <v>11</v>
      </c>
      <c r="B15" s="113" t="s">
        <v>25</v>
      </c>
      <c r="C15" s="121" t="s">
        <v>26</v>
      </c>
      <c r="D15" s="296">
        <v>5</v>
      </c>
      <c r="E15" s="119">
        <v>890</v>
      </c>
      <c r="F15" s="296">
        <v>5</v>
      </c>
      <c r="G15" s="115">
        <v>890</v>
      </c>
      <c r="H15" s="116">
        <v>10</v>
      </c>
      <c r="I15" s="115">
        <v>1820</v>
      </c>
      <c r="J15" s="114">
        <v>5</v>
      </c>
      <c r="K15" s="115">
        <v>900</v>
      </c>
      <c r="L15" s="116">
        <v>5</v>
      </c>
      <c r="M15" s="115">
        <v>890</v>
      </c>
      <c r="N15" s="114">
        <v>5</v>
      </c>
      <c r="O15" s="115">
        <v>890</v>
      </c>
      <c r="P15" s="116">
        <v>5</v>
      </c>
      <c r="Q15" s="117">
        <v>905</v>
      </c>
      <c r="R15" s="116">
        <v>200</v>
      </c>
      <c r="S15" s="260">
        <v>36000</v>
      </c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240</v>
      </c>
      <c r="AK15" s="367">
        <f>IF(ISERR(AL15/AJ15),S!D13,(AL15/AJ15))</f>
        <v>179.9375</v>
      </c>
      <c r="AL15" s="120">
        <f t="shared" si="1"/>
        <v>43185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>
        <v>2</v>
      </c>
      <c r="Q16" s="117">
        <v>640</v>
      </c>
      <c r="R16" s="116">
        <v>4</v>
      </c>
      <c r="S16" s="260">
        <v>1240</v>
      </c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6</v>
      </c>
      <c r="AK16" s="367">
        <f>IF(ISERR(AL16/AJ16),S!D14,(AL16/AJ16))</f>
        <v>313.33333333333331</v>
      </c>
      <c r="AL16" s="120">
        <f t="shared" si="1"/>
        <v>1880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>
        <v>60</v>
      </c>
      <c r="S17" s="260">
        <v>2400</v>
      </c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60</v>
      </c>
      <c r="AK17" s="367">
        <f>IF(ISERR(AL17/AJ17),S!D15,(AL17/AJ17))</f>
        <v>40</v>
      </c>
      <c r="AL17" s="120">
        <f t="shared" si="1"/>
        <v>2400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>
        <v>1.6</v>
      </c>
      <c r="S19" s="260">
        <v>720</v>
      </c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1.6</v>
      </c>
      <c r="AK19" s="367">
        <f>IF(ISERR(AL19/AJ19),S!D17,(AL19/AJ19))</f>
        <v>450</v>
      </c>
      <c r="AL19" s="120">
        <f t="shared" si="1"/>
        <v>720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>
        <v>63</v>
      </c>
      <c r="Q21" s="117">
        <v>3780</v>
      </c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63</v>
      </c>
      <c r="AK21" s="367">
        <f>IF(ISERR(AL21/AJ21),S!D19,(AL21/AJ21))</f>
        <v>60</v>
      </c>
      <c r="AL21" s="120">
        <f t="shared" si="1"/>
        <v>3780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>
        <v>14</v>
      </c>
      <c r="S22" s="260">
        <v>12880</v>
      </c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14</v>
      </c>
      <c r="AK22" s="367">
        <f>IF(ISERR(AL22/AJ22),S!D20,(AL22/AJ22))</f>
        <v>920</v>
      </c>
      <c r="AL22" s="120">
        <f t="shared" si="1"/>
        <v>12880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>
        <v>15</v>
      </c>
      <c r="S23" s="260">
        <v>2850</v>
      </c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15</v>
      </c>
      <c r="AK23" s="367">
        <f>IF(ISERR(AL23/AJ23),S!D21,(AL23/AJ23))</f>
        <v>190</v>
      </c>
      <c r="AL23" s="120">
        <f t="shared" si="1"/>
        <v>2850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>
        <v>2000</v>
      </c>
      <c r="S24" s="260">
        <v>5400</v>
      </c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2000</v>
      </c>
      <c r="AK24" s="367">
        <f>IF(ISERR(AL24/AJ24),S!D22,(AL24/AJ24))</f>
        <v>2.7</v>
      </c>
      <c r="AL24" s="120">
        <f t="shared" si="1"/>
        <v>5400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>
        <v>1.4999999999999999E-2</v>
      </c>
      <c r="S31" s="260">
        <v>4500</v>
      </c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1.4999999999999999E-2</v>
      </c>
      <c r="AK31" s="367">
        <f>IF(ISERR(AL31/AJ31),S!D29,(AL31/AJ31))</f>
        <v>300000</v>
      </c>
      <c r="AL31" s="120">
        <f t="shared" si="1"/>
        <v>4500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>
        <v>0.3</v>
      </c>
      <c r="S32" s="260">
        <v>720</v>
      </c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0.3</v>
      </c>
      <c r="AK32" s="367">
        <f>IF(ISERR(AL32/AJ32),S!D30,(AL32/AJ32))</f>
        <v>2400</v>
      </c>
      <c r="AL32" s="120">
        <f t="shared" si="1"/>
        <v>720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>
        <v>10</v>
      </c>
      <c r="K36" s="115">
        <v>1380</v>
      </c>
      <c r="L36" s="116"/>
      <c r="M36" s="115"/>
      <c r="N36" s="114"/>
      <c r="O36" s="115"/>
      <c r="P36" s="116">
        <v>64</v>
      </c>
      <c r="Q36" s="117">
        <v>8832</v>
      </c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74</v>
      </c>
      <c r="AK36" s="367">
        <f>IF(ISERR(AL36/AJ36),S!D34,(AL36/AJ36))</f>
        <v>138</v>
      </c>
      <c r="AL36" s="120">
        <f t="shared" si="1"/>
        <v>10212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>
        <v>20</v>
      </c>
      <c r="S37" s="260">
        <v>3400</v>
      </c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20</v>
      </c>
      <c r="AK37" s="367">
        <f>IF(ISERR(AL37/AJ37),S!D35,(AL37/AJ37))</f>
        <v>170</v>
      </c>
      <c r="AL37" s="120">
        <f t="shared" si="1"/>
        <v>3400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>
        <v>4</v>
      </c>
      <c r="S38" s="260">
        <v>2240</v>
      </c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4</v>
      </c>
      <c r="AK38" s="367">
        <f>IF(ISERR(AL38/AJ38),S!D36,(AL38/AJ38))</f>
        <v>560</v>
      </c>
      <c r="AL38" s="120">
        <f t="shared" si="1"/>
        <v>2240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>
        <v>4</v>
      </c>
      <c r="M40" s="115">
        <v>480</v>
      </c>
      <c r="N40" s="114">
        <v>2</v>
      </c>
      <c r="O40" s="115">
        <v>240</v>
      </c>
      <c r="P40" s="116">
        <v>3</v>
      </c>
      <c r="Q40" s="117">
        <v>360</v>
      </c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9</v>
      </c>
      <c r="AK40" s="367">
        <f>IF(ISERR(AL40/AJ40),S!D38,(AL40/AJ40))</f>
        <v>120</v>
      </c>
      <c r="AL40" s="120">
        <f t="shared" si="1"/>
        <v>1080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>
        <v>20</v>
      </c>
      <c r="S41" s="260">
        <v>1600</v>
      </c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20</v>
      </c>
      <c r="AK41" s="367">
        <f>IF(ISERR(AL41/AJ41),S!D39,(AL41/AJ41))</f>
        <v>80</v>
      </c>
      <c r="AL41" s="120">
        <f t="shared" si="1"/>
        <v>1600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>
        <v>12</v>
      </c>
      <c r="S42" s="260">
        <v>1020</v>
      </c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12</v>
      </c>
      <c r="AK42" s="367">
        <f>IF(ISERR(AL42/AJ42),S!D40,(AL42/AJ42))</f>
        <v>85</v>
      </c>
      <c r="AL42" s="120">
        <f t="shared" si="1"/>
        <v>1020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>
        <v>2000</v>
      </c>
      <c r="Q43" s="117">
        <v>16000</v>
      </c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2000</v>
      </c>
      <c r="AK43" s="367">
        <f>IF(ISERR(AL43/AJ43),S!D41,(AL43/AJ43))</f>
        <v>8</v>
      </c>
      <c r="AL43" s="120">
        <f t="shared" si="1"/>
        <v>16000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>
        <v>3500</v>
      </c>
      <c r="Q47" s="117">
        <v>38000</v>
      </c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3500</v>
      </c>
      <c r="AK47" s="367">
        <f>IF(ISERR(AL47/AJ47),S!D45,(AL47/AJ47))</f>
        <v>10.857142857142858</v>
      </c>
      <c r="AL47" s="120">
        <f t="shared" si="1"/>
        <v>38000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>
        <v>1500</v>
      </c>
      <c r="S50" s="260">
        <v>7800</v>
      </c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1500</v>
      </c>
      <c r="AK50" s="367">
        <f>IF(ISERR(AL50/AJ50),S!D48,(AL50/AJ50))</f>
        <v>5.2</v>
      </c>
      <c r="AL50" s="120">
        <f t="shared" si="1"/>
        <v>7800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>
        <v>20</v>
      </c>
      <c r="S52" s="260">
        <v>1200</v>
      </c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20</v>
      </c>
      <c r="AK52" s="367">
        <f>IF(ISERR(AL52/AJ52),S!D50,(AL52/AJ52))</f>
        <v>60</v>
      </c>
      <c r="AL52" s="120">
        <f t="shared" si="1"/>
        <v>1200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>
        <v>4</v>
      </c>
      <c r="S53" s="260">
        <v>320</v>
      </c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4</v>
      </c>
      <c r="AK53" s="367">
        <f>IF(ISERR(AL53/AJ53),S!D51,(AL53/AJ53))</f>
        <v>80</v>
      </c>
      <c r="AL53" s="120">
        <f t="shared" si="1"/>
        <v>320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>
        <v>4</v>
      </c>
      <c r="I58" s="115">
        <v>80</v>
      </c>
      <c r="J58" s="114">
        <v>4</v>
      </c>
      <c r="K58" s="115">
        <v>80</v>
      </c>
      <c r="L58" s="116"/>
      <c r="M58" s="115"/>
      <c r="N58" s="114"/>
      <c r="O58" s="115"/>
      <c r="P58" s="116">
        <v>4</v>
      </c>
      <c r="Q58" s="117">
        <v>80</v>
      </c>
      <c r="R58" s="116">
        <v>30</v>
      </c>
      <c r="S58" s="260">
        <v>580</v>
      </c>
      <c r="T58" s="249"/>
      <c r="U58" s="260"/>
      <c r="V58" s="116">
        <v>4</v>
      </c>
      <c r="W58" s="260">
        <v>80</v>
      </c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46</v>
      </c>
      <c r="AK58" s="367">
        <f>IF(ISERR(AL58/AJ58),S!D56,(AL58/AJ58))</f>
        <v>19.565217391304348</v>
      </c>
      <c r="AL58" s="120">
        <f t="shared" si="1"/>
        <v>900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>
        <v>11</v>
      </c>
      <c r="S59" s="260">
        <v>11040</v>
      </c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11</v>
      </c>
      <c r="AK59" s="367">
        <f>IF(ISERR(AL59/AJ59),S!D57,(AL59/AJ59))</f>
        <v>1003.6363636363636</v>
      </c>
      <c r="AL59" s="120">
        <f t="shared" si="1"/>
        <v>11040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>
        <v>5</v>
      </c>
      <c r="S60" s="260">
        <v>1320</v>
      </c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5</v>
      </c>
      <c r="AK60" s="367">
        <f>IF(ISERR(AL60/AJ60),S!D58,(AL60/AJ60))</f>
        <v>264</v>
      </c>
      <c r="AL60" s="120">
        <f t="shared" si="1"/>
        <v>1320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>
        <v>5</v>
      </c>
      <c r="S61" s="260">
        <v>650</v>
      </c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5</v>
      </c>
      <c r="AK61" s="367">
        <f>IF(ISERR(AL61/AJ61),S!D59,(AL61/AJ61))</f>
        <v>130</v>
      </c>
      <c r="AL61" s="120">
        <f t="shared" si="1"/>
        <v>650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>
        <v>5</v>
      </c>
      <c r="G62" s="115">
        <v>550</v>
      </c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5</v>
      </c>
      <c r="AK62" s="367">
        <f>IF(ISERR(AL62/AJ62),S!D60,(AL62/AJ62))</f>
        <v>110</v>
      </c>
      <c r="AL62" s="120">
        <f t="shared" si="1"/>
        <v>550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>
        <v>0.5</v>
      </c>
      <c r="I63" s="115">
        <v>310</v>
      </c>
      <c r="J63" s="114"/>
      <c r="K63" s="115"/>
      <c r="L63" s="116"/>
      <c r="M63" s="115"/>
      <c r="N63" s="114"/>
      <c r="O63" s="115"/>
      <c r="P63" s="116"/>
      <c r="Q63" s="117"/>
      <c r="R63" s="116">
        <v>1</v>
      </c>
      <c r="S63" s="260">
        <v>620</v>
      </c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1.5</v>
      </c>
      <c r="AK63" s="367">
        <f>IF(ISERR(AL63/AJ63),S!D61,(AL63/AJ63))</f>
        <v>620</v>
      </c>
      <c r="AL63" s="120">
        <f t="shared" si="1"/>
        <v>930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>
        <v>0.5</v>
      </c>
      <c r="I64" s="115">
        <v>320</v>
      </c>
      <c r="J64" s="114"/>
      <c r="K64" s="115"/>
      <c r="L64" s="116"/>
      <c r="M64" s="115"/>
      <c r="N64" s="114"/>
      <c r="O64" s="115"/>
      <c r="P64" s="116"/>
      <c r="Q64" s="117"/>
      <c r="R64" s="116">
        <v>10</v>
      </c>
      <c r="S64" s="260">
        <v>6400</v>
      </c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10.5</v>
      </c>
      <c r="AK64" s="367">
        <f>IF(ISERR(AL64/AJ64),S!D62,(AL64/AJ64))</f>
        <v>640</v>
      </c>
      <c r="AL64" s="120">
        <f t="shared" si="1"/>
        <v>6720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>
        <v>0.1</v>
      </c>
      <c r="I67" s="115">
        <v>90</v>
      </c>
      <c r="J67" s="114"/>
      <c r="K67" s="115"/>
      <c r="L67" s="116"/>
      <c r="M67" s="115"/>
      <c r="N67" s="114"/>
      <c r="O67" s="115"/>
      <c r="P67" s="116"/>
      <c r="Q67" s="117"/>
      <c r="R67" s="116">
        <v>3</v>
      </c>
      <c r="S67" s="260">
        <v>2550</v>
      </c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3.1</v>
      </c>
      <c r="AK67" s="367">
        <f>IF(ISERR(AL67/AJ67),S!D65,(AL67/AJ67))</f>
        <v>851.61290322580646</v>
      </c>
      <c r="AL67" s="120">
        <f t="shared" si="1"/>
        <v>2640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>
        <v>30</v>
      </c>
      <c r="S68" s="260">
        <v>540</v>
      </c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30</v>
      </c>
      <c r="AK68" s="367">
        <f>IF(ISERR(AL68/AJ68),S!D66,(AL68/AJ68))</f>
        <v>18</v>
      </c>
      <c r="AL68" s="120">
        <f t="shared" si="1"/>
        <v>540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>
        <v>30</v>
      </c>
      <c r="S69" s="260">
        <v>540</v>
      </c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30</v>
      </c>
      <c r="AK69" s="367">
        <f>IF(ISERR(AL69/AJ69),S!D67,(AL69/AJ69))</f>
        <v>18</v>
      </c>
      <c r="AL69" s="120">
        <f t="shared" si="1"/>
        <v>540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>
        <v>0.05</v>
      </c>
      <c r="K70" s="115">
        <v>300</v>
      </c>
      <c r="L70" s="116"/>
      <c r="M70" s="115"/>
      <c r="N70" s="114">
        <v>0.05</v>
      </c>
      <c r="O70" s="115">
        <v>300</v>
      </c>
      <c r="P70" s="116"/>
      <c r="Q70" s="117"/>
      <c r="R70" s="116">
        <v>1</v>
      </c>
      <c r="S70" s="260">
        <v>5700</v>
      </c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1.1000000000000001</v>
      </c>
      <c r="AK70" s="367">
        <f>IF(ISERR(AL70/AJ70),S!D68,(AL70/AJ70))</f>
        <v>5727.272727272727</v>
      </c>
      <c r="AL70" s="120">
        <f t="shared" ref="AL70:AL133" si="3">E70+G70+I70+K70+M70+O70+Q70+S70+U70+W70+Y70+AA70+AC70+AE70+AG70+AI70</f>
        <v>6300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>
        <v>2</v>
      </c>
      <c r="S71" s="260">
        <v>1180</v>
      </c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2</v>
      </c>
      <c r="AK71" s="367">
        <f>IF(ISERR(AL71/AJ71),S!D69,(AL71/AJ71))</f>
        <v>590</v>
      </c>
      <c r="AL71" s="120">
        <f t="shared" si="3"/>
        <v>1180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>
        <v>0.05</v>
      </c>
      <c r="O72" s="115">
        <v>90</v>
      </c>
      <c r="P72" s="116"/>
      <c r="Q72" s="117"/>
      <c r="R72" s="116">
        <v>0.7</v>
      </c>
      <c r="S72" s="260">
        <v>1190</v>
      </c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0.75</v>
      </c>
      <c r="AK72" s="367">
        <f>IF(ISERR(AL72/AJ72),S!D70,(AL72/AJ72))</f>
        <v>1706.6666666666667</v>
      </c>
      <c r="AL72" s="120">
        <f t="shared" si="3"/>
        <v>1280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>
        <v>40</v>
      </c>
      <c r="S73" s="260">
        <v>320</v>
      </c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40</v>
      </c>
      <c r="AK73" s="367">
        <f>IF(ISERR(AL73/AJ73),S!D71,(AL73/AJ73))</f>
        <v>8</v>
      </c>
      <c r="AL73" s="120">
        <f t="shared" si="3"/>
        <v>320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>
        <v>10</v>
      </c>
      <c r="S74" s="260">
        <v>7100</v>
      </c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10</v>
      </c>
      <c r="AK74" s="367">
        <f>IF(ISERR(AL74/AJ74),S!D72,(AL74/AJ74))</f>
        <v>710</v>
      </c>
      <c r="AL74" s="120">
        <f t="shared" si="3"/>
        <v>7100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>
        <v>10</v>
      </c>
      <c r="S75" s="260">
        <v>6400</v>
      </c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10</v>
      </c>
      <c r="AK75" s="367">
        <f>IF(ISERR(AL75/AJ75),S!D73,(AL75/AJ75))</f>
        <v>640</v>
      </c>
      <c r="AL75" s="120">
        <f t="shared" si="3"/>
        <v>6400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>
        <v>0.2</v>
      </c>
      <c r="I77" s="115">
        <v>380</v>
      </c>
      <c r="J77" s="114"/>
      <c r="K77" s="115"/>
      <c r="L77" s="116"/>
      <c r="M77" s="115"/>
      <c r="N77" s="114"/>
      <c r="O77" s="115"/>
      <c r="P77" s="116"/>
      <c r="Q77" s="117"/>
      <c r="R77" s="116">
        <v>13.5</v>
      </c>
      <c r="S77" s="260">
        <v>22800</v>
      </c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13.7</v>
      </c>
      <c r="AK77" s="367">
        <f>IF(ISERR(AL77/AJ77),S!D75,(AL77/AJ77))</f>
        <v>1691.9708029197081</v>
      </c>
      <c r="AL77" s="120">
        <f t="shared" si="3"/>
        <v>23180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>
        <v>0.5</v>
      </c>
      <c r="S79" s="260">
        <v>1700</v>
      </c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0.5</v>
      </c>
      <c r="AK79" s="367">
        <f>IF(ISERR(AL79/AJ79),S!D77,(AL79/AJ79))</f>
        <v>3400</v>
      </c>
      <c r="AL79" s="120">
        <f t="shared" si="3"/>
        <v>1700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>
        <v>0.1</v>
      </c>
      <c r="G80" s="115">
        <v>55</v>
      </c>
      <c r="H80" s="116">
        <v>0.1</v>
      </c>
      <c r="I80" s="115">
        <v>55</v>
      </c>
      <c r="J80" s="114"/>
      <c r="K80" s="115"/>
      <c r="L80" s="116"/>
      <c r="M80" s="115"/>
      <c r="N80" s="114"/>
      <c r="O80" s="115"/>
      <c r="P80" s="116"/>
      <c r="Q80" s="117"/>
      <c r="R80" s="116">
        <v>0.2</v>
      </c>
      <c r="S80" s="260">
        <v>120</v>
      </c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0.4</v>
      </c>
      <c r="AK80" s="367">
        <f>IF(ISERR(AL80/AJ80),S!D78,(AL80/AJ80))</f>
        <v>575</v>
      </c>
      <c r="AL80" s="120">
        <f t="shared" si="3"/>
        <v>230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>
        <v>0.2</v>
      </c>
      <c r="S81" s="260">
        <v>60</v>
      </c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0.2</v>
      </c>
      <c r="AK81" s="367">
        <f>IF(ISERR(AL81/AJ81),S!D79,(AL81/AJ81))</f>
        <v>300</v>
      </c>
      <c r="AL81" s="120">
        <f t="shared" si="3"/>
        <v>60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>
        <v>0.5</v>
      </c>
      <c r="K82" s="115">
        <v>100</v>
      </c>
      <c r="L82" s="116"/>
      <c r="M82" s="115"/>
      <c r="N82" s="114"/>
      <c r="O82" s="115"/>
      <c r="P82" s="116"/>
      <c r="Q82" s="117"/>
      <c r="R82" s="116">
        <v>25</v>
      </c>
      <c r="S82" s="260">
        <v>4250</v>
      </c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25.5</v>
      </c>
      <c r="AK82" s="367">
        <f>IF(ISERR(AL82/AJ82),S!D80,(AL82/AJ82))</f>
        <v>170.58823529411765</v>
      </c>
      <c r="AL82" s="120">
        <f t="shared" si="3"/>
        <v>4350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>
        <v>0.4</v>
      </c>
      <c r="S86" s="260">
        <v>1200</v>
      </c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0.4</v>
      </c>
      <c r="AK86" s="367">
        <f>IF(ISERR(AL86/AJ86),S!D84,(AL86/AJ86))</f>
        <v>3000</v>
      </c>
      <c r="AL86" s="120">
        <f t="shared" si="3"/>
        <v>1200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>
        <v>0.7</v>
      </c>
      <c r="S88" s="260">
        <v>1260</v>
      </c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0.7</v>
      </c>
      <c r="AK88" s="367">
        <f>IF(ISERR(AL88/AJ88),S!D86,(AL88/AJ88))</f>
        <v>1800.0000000000002</v>
      </c>
      <c r="AL88" s="120">
        <f t="shared" si="3"/>
        <v>1260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>
        <v>24</v>
      </c>
      <c r="I89" s="115">
        <v>1608</v>
      </c>
      <c r="J89" s="114"/>
      <c r="K89" s="115"/>
      <c r="L89" s="116"/>
      <c r="M89" s="115"/>
      <c r="N89" s="114"/>
      <c r="O89" s="115"/>
      <c r="P89" s="116"/>
      <c r="Q89" s="117"/>
      <c r="R89" s="116">
        <v>48</v>
      </c>
      <c r="S89" s="260">
        <v>3216</v>
      </c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72</v>
      </c>
      <c r="AK89" s="367">
        <f>IF(ISERR(AL89/AJ89),S!D87,(AL89/AJ89))</f>
        <v>67</v>
      </c>
      <c r="AL89" s="120">
        <f t="shared" si="3"/>
        <v>4824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>
        <v>20</v>
      </c>
      <c r="G90" s="115">
        <v>2300</v>
      </c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20</v>
      </c>
      <c r="AK90" s="367">
        <f>IF(ISERR(AL90/AJ90),S!D88,(AL90/AJ90))</f>
        <v>115</v>
      </c>
      <c r="AL90" s="120">
        <f t="shared" si="3"/>
        <v>2300</v>
      </c>
    </row>
    <row r="91" spans="1:38">
      <c r="A91" s="112">
        <v>87</v>
      </c>
      <c r="B91" s="113" t="s">
        <v>94</v>
      </c>
      <c r="C91" s="121" t="s">
        <v>31</v>
      </c>
      <c r="D91" s="296">
        <v>40</v>
      </c>
      <c r="E91" s="119">
        <v>440</v>
      </c>
      <c r="F91" s="296">
        <v>38</v>
      </c>
      <c r="G91" s="115">
        <v>437</v>
      </c>
      <c r="H91" s="116">
        <v>60</v>
      </c>
      <c r="I91" s="115">
        <v>696</v>
      </c>
      <c r="J91" s="114">
        <v>70</v>
      </c>
      <c r="K91" s="115">
        <v>812</v>
      </c>
      <c r="L91" s="116">
        <v>40</v>
      </c>
      <c r="M91" s="115">
        <v>464</v>
      </c>
      <c r="N91" s="114">
        <v>30</v>
      </c>
      <c r="O91" s="115">
        <v>348</v>
      </c>
      <c r="P91" s="116">
        <v>40</v>
      </c>
      <c r="Q91" s="117">
        <v>460</v>
      </c>
      <c r="R91" s="116">
        <v>470</v>
      </c>
      <c r="S91" s="260">
        <v>5200</v>
      </c>
      <c r="T91" s="249">
        <v>40</v>
      </c>
      <c r="U91" s="260">
        <v>460</v>
      </c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828</v>
      </c>
      <c r="AK91" s="367">
        <f>IF(ISERR(AL91/AJ91),S!D89,(AL91/AJ91))</f>
        <v>11.252415458937199</v>
      </c>
      <c r="AL91" s="120">
        <f t="shared" si="3"/>
        <v>9317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>
        <v>1</v>
      </c>
      <c r="I94" s="115">
        <v>220</v>
      </c>
      <c r="J94" s="114"/>
      <c r="K94" s="115"/>
      <c r="L94" s="116"/>
      <c r="M94" s="115"/>
      <c r="N94" s="114"/>
      <c r="O94" s="115"/>
      <c r="P94" s="116"/>
      <c r="Q94" s="117"/>
      <c r="R94" s="116">
        <v>2</v>
      </c>
      <c r="S94" s="260">
        <v>440</v>
      </c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3</v>
      </c>
      <c r="AK94" s="367">
        <f>IF(ISERR(AL94/AJ94),S!D92,(AL94/AJ94))</f>
        <v>220</v>
      </c>
      <c r="AL94" s="120">
        <f t="shared" si="3"/>
        <v>660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>
        <v>1</v>
      </c>
      <c r="E97" s="119">
        <v>85</v>
      </c>
      <c r="F97" s="296"/>
      <c r="G97" s="115"/>
      <c r="H97" s="116">
        <v>2</v>
      </c>
      <c r="I97" s="115">
        <v>170</v>
      </c>
      <c r="J97" s="114"/>
      <c r="K97" s="115"/>
      <c r="L97" s="116">
        <v>1</v>
      </c>
      <c r="M97" s="115">
        <v>85</v>
      </c>
      <c r="N97" s="114"/>
      <c r="O97" s="115"/>
      <c r="P97" s="116">
        <v>1</v>
      </c>
      <c r="Q97" s="117">
        <v>80</v>
      </c>
      <c r="R97" s="116">
        <v>6</v>
      </c>
      <c r="S97" s="260">
        <v>510</v>
      </c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11</v>
      </c>
      <c r="AK97" s="367">
        <f>IF(ISERR(AL97/AJ97),S!D95,(AL97/AJ97))</f>
        <v>84.545454545454547</v>
      </c>
      <c r="AL97" s="120">
        <f t="shared" si="3"/>
        <v>930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>
        <v>0.5</v>
      </c>
      <c r="S99" s="260">
        <v>260</v>
      </c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0.5</v>
      </c>
      <c r="AK99" s="367">
        <f>IF(ISERR(AL99/AJ99),S!D97,(AL99/AJ99))</f>
        <v>520</v>
      </c>
      <c r="AL99" s="120">
        <f t="shared" si="3"/>
        <v>260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>
        <v>4</v>
      </c>
      <c r="I100" s="115">
        <v>540</v>
      </c>
      <c r="J100" s="114"/>
      <c r="K100" s="115"/>
      <c r="L100" s="116"/>
      <c r="M100" s="115"/>
      <c r="N100" s="114"/>
      <c r="O100" s="115"/>
      <c r="P100" s="116"/>
      <c r="Q100" s="117"/>
      <c r="R100" s="116">
        <v>3</v>
      </c>
      <c r="S100" s="260">
        <v>630</v>
      </c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7</v>
      </c>
      <c r="AK100" s="367">
        <f>IF(ISERR(AL100/AJ100),S!D98,(AL100/AJ100))</f>
        <v>167.14285714285714</v>
      </c>
      <c r="AL100" s="120">
        <f t="shared" si="3"/>
        <v>1170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>
        <v>12</v>
      </c>
      <c r="S106" s="260">
        <v>1930</v>
      </c>
      <c r="T106" s="249"/>
      <c r="U106" s="260"/>
      <c r="V106" s="116">
        <v>2</v>
      </c>
      <c r="W106" s="260">
        <v>320</v>
      </c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14</v>
      </c>
      <c r="AK106" s="367">
        <f>IF(ISERR(AL106/AJ106),S!D104,(AL106/AJ106))</f>
        <v>160.71428571428572</v>
      </c>
      <c r="AL106" s="120">
        <f t="shared" si="3"/>
        <v>2250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>
        <v>2</v>
      </c>
      <c r="S111" s="260">
        <v>540</v>
      </c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2</v>
      </c>
      <c r="AK111" s="367">
        <f>IF(ISERR(AL111/AJ111),S!D109,(AL111/AJ111))</f>
        <v>270</v>
      </c>
      <c r="AL111" s="120">
        <f t="shared" si="3"/>
        <v>540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411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>
        <v>0.5</v>
      </c>
      <c r="I114" s="115">
        <v>900</v>
      </c>
      <c r="J114" s="114"/>
      <c r="K114" s="115"/>
      <c r="L114" s="116"/>
      <c r="M114" s="115"/>
      <c r="N114" s="114"/>
      <c r="O114" s="115"/>
      <c r="P114" s="116"/>
      <c r="Q114" s="117"/>
      <c r="R114" s="116">
        <v>1.5</v>
      </c>
      <c r="S114" s="260">
        <v>3150</v>
      </c>
      <c r="T114" s="249"/>
      <c r="U114" s="260"/>
      <c r="V114" s="116">
        <v>0.25</v>
      </c>
      <c r="W114" s="260">
        <v>995</v>
      </c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2.25</v>
      </c>
      <c r="AK114" s="367">
        <f>IF(ISERR(AL114/AJ114),S!D112,(AL114/AJ114))</f>
        <v>2242.2222222222222</v>
      </c>
      <c r="AL114" s="120">
        <f t="shared" si="3"/>
        <v>5045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>
        <v>144</v>
      </c>
      <c r="O118" s="115">
        <v>1260</v>
      </c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144</v>
      </c>
      <c r="AK118" s="367">
        <f>IF(ISERR(AL118/AJ118),S!D116,(AL118/AJ118))</f>
        <v>8.75</v>
      </c>
      <c r="AL118" s="120">
        <f t="shared" si="3"/>
        <v>1260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450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>
        <v>26</v>
      </c>
      <c r="E126" s="119">
        <v>260</v>
      </c>
      <c r="F126" s="296">
        <v>64</v>
      </c>
      <c r="G126" s="115">
        <v>640</v>
      </c>
      <c r="H126" s="116">
        <v>32</v>
      </c>
      <c r="I126" s="115">
        <v>320</v>
      </c>
      <c r="J126" s="114">
        <v>29</v>
      </c>
      <c r="K126" s="115">
        <v>290</v>
      </c>
      <c r="L126" s="116">
        <v>25</v>
      </c>
      <c r="M126" s="115">
        <v>250</v>
      </c>
      <c r="N126" s="114">
        <v>31</v>
      </c>
      <c r="O126" s="115">
        <v>310</v>
      </c>
      <c r="P126" s="116">
        <v>41</v>
      </c>
      <c r="Q126" s="117">
        <v>410</v>
      </c>
      <c r="R126" s="116">
        <v>26</v>
      </c>
      <c r="S126" s="260">
        <v>260</v>
      </c>
      <c r="T126" s="249">
        <v>25</v>
      </c>
      <c r="U126" s="260">
        <v>250</v>
      </c>
      <c r="V126" s="116">
        <v>26</v>
      </c>
      <c r="W126" s="260">
        <v>260</v>
      </c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325</v>
      </c>
      <c r="AK126" s="367">
        <f>IF(ISERR(AL126/AJ126),S!D124,(AL126/AJ126))</f>
        <v>10</v>
      </c>
      <c r="AL126" s="120">
        <f t="shared" si="3"/>
        <v>3250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>
        <v>2.5</v>
      </c>
      <c r="I128" s="115">
        <v>412</v>
      </c>
      <c r="J128" s="114"/>
      <c r="K128" s="115"/>
      <c r="L128" s="116"/>
      <c r="M128" s="115"/>
      <c r="N128" s="114"/>
      <c r="O128" s="115"/>
      <c r="P128" s="116"/>
      <c r="Q128" s="117"/>
      <c r="R128" s="116">
        <v>10</v>
      </c>
      <c r="S128" s="260">
        <v>1100</v>
      </c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12.5</v>
      </c>
      <c r="AK128" s="367">
        <f>IF(ISERR(AL128/AJ128),S!D126,(AL128/AJ128))</f>
        <v>120.96</v>
      </c>
      <c r="AL128" s="120">
        <f t="shared" si="3"/>
        <v>1512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>
        <v>1</v>
      </c>
      <c r="I130" s="115">
        <v>400</v>
      </c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1</v>
      </c>
      <c r="AK130" s="367">
        <f>IF(ISERR(AL130/AJ130),S!D128,(AL130/AJ130))</f>
        <v>400</v>
      </c>
      <c r="AL130" s="120">
        <f t="shared" si="3"/>
        <v>400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>
        <v>1.8</v>
      </c>
      <c r="O132" s="115">
        <v>180</v>
      </c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1.8</v>
      </c>
      <c r="AK132" s="367">
        <f>IF(ISERR(AL132/AJ132),S!D130,(AL132/AJ132))</f>
        <v>100</v>
      </c>
      <c r="AL132" s="120">
        <f t="shared" si="3"/>
        <v>180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>
        <v>7.4</v>
      </c>
      <c r="G134" s="115">
        <v>1406</v>
      </c>
      <c r="H134" s="116">
        <v>12</v>
      </c>
      <c r="I134" s="115">
        <v>2040</v>
      </c>
      <c r="J134" s="114"/>
      <c r="K134" s="115"/>
      <c r="L134" s="116"/>
      <c r="M134" s="115"/>
      <c r="N134" s="114">
        <v>2.15</v>
      </c>
      <c r="O134" s="115">
        <v>365</v>
      </c>
      <c r="P134" s="116"/>
      <c r="Q134" s="117"/>
      <c r="R134" s="116">
        <v>10</v>
      </c>
      <c r="S134" s="260">
        <v>2100</v>
      </c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31.549999999999997</v>
      </c>
      <c r="AK134" s="367">
        <f>IF(ISERR(AL134/AJ134),S!D132,(AL134/AJ134))</f>
        <v>187.35340729001587</v>
      </c>
      <c r="AL134" s="120">
        <f t="shared" ref="AL134:AL197" si="5">E134+G134+I134+K134+M134+O134+Q134+S134+U134+W134+Y134+AA134+AC134+AE134+AG134+AI134</f>
        <v>5911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>
        <v>5</v>
      </c>
      <c r="S135" s="260">
        <v>900</v>
      </c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5</v>
      </c>
      <c r="AK135" s="367">
        <f>IF(ISERR(AL135/AJ135),S!D133,(AL135/AJ135))</f>
        <v>180</v>
      </c>
      <c r="AL135" s="120">
        <f t="shared" si="5"/>
        <v>900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414</v>
      </c>
      <c r="C137" s="110" t="s">
        <v>9</v>
      </c>
      <c r="D137" s="296"/>
      <c r="E137" s="115"/>
      <c r="F137" s="296"/>
      <c r="G137" s="115"/>
      <c r="H137" s="116">
        <v>0.5</v>
      </c>
      <c r="I137" s="115">
        <v>100</v>
      </c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0.5</v>
      </c>
      <c r="AK137" s="367">
        <f>IF(ISERR(AL137/AJ137),S!D135,(AL137/AJ137))</f>
        <v>200</v>
      </c>
      <c r="AL137" s="120">
        <f t="shared" si="5"/>
        <v>100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>
        <v>30</v>
      </c>
      <c r="E143" s="119">
        <v>690</v>
      </c>
      <c r="F143" s="296"/>
      <c r="G143" s="115"/>
      <c r="H143" s="116"/>
      <c r="I143" s="115"/>
      <c r="J143" s="114">
        <v>10</v>
      </c>
      <c r="K143" s="115">
        <v>200</v>
      </c>
      <c r="L143" s="116"/>
      <c r="M143" s="115"/>
      <c r="N143" s="114"/>
      <c r="O143" s="115"/>
      <c r="P143" s="116"/>
      <c r="Q143" s="117"/>
      <c r="R143" s="116">
        <v>1540</v>
      </c>
      <c r="S143" s="260">
        <v>27889</v>
      </c>
      <c r="T143" s="249">
        <v>4</v>
      </c>
      <c r="U143" s="260">
        <v>100</v>
      </c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1584</v>
      </c>
      <c r="AK143" s="367">
        <f>IF(ISERR(AL143/AJ143),S!D141,(AL143/AJ143))</f>
        <v>18.23169191919192</v>
      </c>
      <c r="AL143" s="120">
        <f t="shared" si="5"/>
        <v>28879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>
        <v>6</v>
      </c>
      <c r="G145" s="115">
        <v>6900</v>
      </c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>
        <v>310</v>
      </c>
      <c r="S145" s="260">
        <v>341000</v>
      </c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316</v>
      </c>
      <c r="AK145" s="367">
        <f>IF(ISERR(AL145/AJ145),S!D143,(AL145/AJ145))</f>
        <v>1100.9493670886077</v>
      </c>
      <c r="AL145" s="120">
        <f t="shared" si="5"/>
        <v>347900</v>
      </c>
    </row>
    <row r="146" spans="1:38">
      <c r="A146" s="112">
        <v>142</v>
      </c>
      <c r="B146" s="113" t="s">
        <v>446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>
        <v>1</v>
      </c>
      <c r="G147" s="115">
        <v>800</v>
      </c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1</v>
      </c>
      <c r="AK147" s="367">
        <f>IF(ISERR(AL147/AJ147),S!D145,(AL147/AJ147))</f>
        <v>800</v>
      </c>
      <c r="AL147" s="120">
        <f t="shared" si="5"/>
        <v>800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>
        <v>28</v>
      </c>
      <c r="S148" s="260">
        <v>33600</v>
      </c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28</v>
      </c>
      <c r="AK148" s="367">
        <f>IF(ISERR(AL148/AJ148),S!D146,(AL148/AJ148))</f>
        <v>1200</v>
      </c>
      <c r="AL148" s="120">
        <f t="shared" si="5"/>
        <v>33600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444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>
        <v>8</v>
      </c>
      <c r="E152" s="115">
        <v>2139</v>
      </c>
      <c r="F152" s="296">
        <v>8</v>
      </c>
      <c r="G152" s="115">
        <v>2201</v>
      </c>
      <c r="H152" s="116">
        <v>14</v>
      </c>
      <c r="I152" s="115">
        <v>3658</v>
      </c>
      <c r="J152" s="114">
        <v>8</v>
      </c>
      <c r="K152" s="115">
        <v>2140</v>
      </c>
      <c r="L152" s="116">
        <v>8</v>
      </c>
      <c r="M152" s="115">
        <v>2110</v>
      </c>
      <c r="N152" s="114">
        <v>8</v>
      </c>
      <c r="O152" s="115">
        <v>2176</v>
      </c>
      <c r="P152" s="116">
        <v>13</v>
      </c>
      <c r="Q152" s="117">
        <v>3596</v>
      </c>
      <c r="R152" s="116">
        <v>10</v>
      </c>
      <c r="S152" s="260">
        <v>2635</v>
      </c>
      <c r="T152" s="249">
        <v>8</v>
      </c>
      <c r="U152" s="260">
        <v>2272</v>
      </c>
      <c r="V152" s="116">
        <v>13</v>
      </c>
      <c r="W152" s="260">
        <v>3596</v>
      </c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98</v>
      </c>
      <c r="AK152" s="367">
        <f>IF(ISERR(AL152/AJ152),S!D150,(AL152/AJ152))</f>
        <v>270.64285714285717</v>
      </c>
      <c r="AL152" s="120">
        <f t="shared" si="5"/>
        <v>26523</v>
      </c>
    </row>
    <row r="153" spans="1:38">
      <c r="A153" s="112">
        <v>149</v>
      </c>
      <c r="B153" s="113" t="s">
        <v>445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>
        <v>2.4</v>
      </c>
      <c r="I154" s="115">
        <v>384</v>
      </c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2.4</v>
      </c>
      <c r="AK154" s="367">
        <f>IF(ISERR(AL154/AJ154),S!D152,(AL154/AJ154))</f>
        <v>160</v>
      </c>
      <c r="AL154" s="120">
        <f t="shared" si="5"/>
        <v>384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>
        <v>5</v>
      </c>
      <c r="K155" s="115">
        <v>1850</v>
      </c>
      <c r="L155" s="116">
        <v>5</v>
      </c>
      <c r="M155" s="115">
        <v>1850</v>
      </c>
      <c r="N155" s="114"/>
      <c r="O155" s="115"/>
      <c r="P155" s="116">
        <v>5</v>
      </c>
      <c r="Q155" s="117">
        <v>2000</v>
      </c>
      <c r="R155" s="116">
        <v>25.2</v>
      </c>
      <c r="S155" s="260">
        <v>10584</v>
      </c>
      <c r="T155" s="249">
        <v>5</v>
      </c>
      <c r="U155" s="260">
        <v>2000</v>
      </c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45.2</v>
      </c>
      <c r="AK155" s="367">
        <f>IF(ISERR(AL155/AJ155),S!D153,(AL155/AJ155))</f>
        <v>404.51327433628313</v>
      </c>
      <c r="AL155" s="120">
        <f t="shared" si="5"/>
        <v>18284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>
        <v>6.2</v>
      </c>
      <c r="I156" s="115">
        <v>2852</v>
      </c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>
        <v>5</v>
      </c>
      <c r="W156" s="260">
        <v>1900</v>
      </c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11.2</v>
      </c>
      <c r="AK156" s="367">
        <f>IF(ISERR(AL156/AJ156),S!D154,(AL156/AJ156))</f>
        <v>424.28571428571433</v>
      </c>
      <c r="AL156" s="120">
        <f t="shared" si="5"/>
        <v>4752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>
        <v>2</v>
      </c>
      <c r="G162" s="115">
        <v>1400</v>
      </c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2</v>
      </c>
      <c r="AK162" s="367">
        <f>IF(ISERR(AL162/AJ162),S!D160,(AL162/AJ162))</f>
        <v>700</v>
      </c>
      <c r="AL162" s="120">
        <f t="shared" si="5"/>
        <v>1400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443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>
        <v>3</v>
      </c>
      <c r="E170" s="119">
        <v>2340</v>
      </c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3</v>
      </c>
      <c r="AK170" s="367">
        <f>IF(ISERR(AL170/AJ170),S!D168,(AL170/AJ170))</f>
        <v>780</v>
      </c>
      <c r="AL170" s="120">
        <f t="shared" si="5"/>
        <v>2340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>
        <v>5</v>
      </c>
      <c r="O171" s="115">
        <v>2200</v>
      </c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5</v>
      </c>
      <c r="AK171" s="367">
        <f>IF(ISERR(AL171/AJ171),S!D169,(AL171/AJ171))</f>
        <v>440</v>
      </c>
      <c r="AL171" s="120">
        <f t="shared" si="5"/>
        <v>2200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>
        <v>6</v>
      </c>
      <c r="G179" s="115">
        <v>150</v>
      </c>
      <c r="H179" s="116">
        <v>3</v>
      </c>
      <c r="I179" s="115">
        <v>75</v>
      </c>
      <c r="J179" s="114">
        <v>2</v>
      </c>
      <c r="K179" s="115">
        <v>50</v>
      </c>
      <c r="L179" s="116">
        <v>5</v>
      </c>
      <c r="M179" s="115">
        <v>125</v>
      </c>
      <c r="N179" s="114"/>
      <c r="O179" s="115"/>
      <c r="P179" s="116">
        <v>7</v>
      </c>
      <c r="Q179" s="117">
        <v>175</v>
      </c>
      <c r="R179" s="116">
        <v>150</v>
      </c>
      <c r="S179" s="260">
        <v>3300</v>
      </c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173</v>
      </c>
      <c r="AK179" s="367">
        <f>IF(ISERR(AL179/AJ179),S!D177,(AL179/AJ179))</f>
        <v>22.398843930635838</v>
      </c>
      <c r="AL179" s="120">
        <f t="shared" si="5"/>
        <v>3875</v>
      </c>
    </row>
    <row r="180" spans="1:38">
      <c r="A180" s="112">
        <v>176</v>
      </c>
      <c r="B180" s="113" t="s">
        <v>322</v>
      </c>
      <c r="C180" s="121" t="s">
        <v>9</v>
      </c>
      <c r="D180" s="296">
        <v>3</v>
      </c>
      <c r="E180" s="119">
        <v>198</v>
      </c>
      <c r="F180" s="296">
        <v>4</v>
      </c>
      <c r="G180" s="115">
        <v>280</v>
      </c>
      <c r="H180" s="116">
        <v>5</v>
      </c>
      <c r="I180" s="115">
        <v>370</v>
      </c>
      <c r="J180" s="114">
        <v>4</v>
      </c>
      <c r="K180" s="115">
        <v>280</v>
      </c>
      <c r="L180" s="116">
        <v>4</v>
      </c>
      <c r="M180" s="115">
        <v>304</v>
      </c>
      <c r="N180" s="114">
        <v>5</v>
      </c>
      <c r="O180" s="115">
        <v>380</v>
      </c>
      <c r="P180" s="116">
        <v>5</v>
      </c>
      <c r="Q180" s="117">
        <v>375</v>
      </c>
      <c r="R180" s="116">
        <v>80</v>
      </c>
      <c r="S180" s="260">
        <v>6080</v>
      </c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110</v>
      </c>
      <c r="AK180" s="367">
        <f>IF(ISERR(AL180/AJ180),S!D178,(AL180/AJ180))</f>
        <v>75.154545454545456</v>
      </c>
      <c r="AL180" s="120">
        <f t="shared" si="5"/>
        <v>8267</v>
      </c>
    </row>
    <row r="181" spans="1:38">
      <c r="A181" s="112">
        <v>177</v>
      </c>
      <c r="B181" s="113" t="s">
        <v>157</v>
      </c>
      <c r="C181" s="121" t="s">
        <v>9</v>
      </c>
      <c r="D181" s="296">
        <v>0.5</v>
      </c>
      <c r="E181" s="119">
        <v>110</v>
      </c>
      <c r="F181" s="296">
        <v>0.5</v>
      </c>
      <c r="G181" s="115">
        <v>120</v>
      </c>
      <c r="H181" s="116">
        <v>0.5</v>
      </c>
      <c r="I181" s="115">
        <v>130</v>
      </c>
      <c r="J181" s="114">
        <v>0.5</v>
      </c>
      <c r="K181" s="115">
        <v>130</v>
      </c>
      <c r="L181" s="116">
        <v>0.5</v>
      </c>
      <c r="M181" s="115">
        <v>130</v>
      </c>
      <c r="N181" s="114">
        <v>0.5</v>
      </c>
      <c r="O181" s="115">
        <v>130</v>
      </c>
      <c r="P181" s="116">
        <v>0.5</v>
      </c>
      <c r="Q181" s="117">
        <v>125</v>
      </c>
      <c r="R181" s="116">
        <v>20</v>
      </c>
      <c r="S181" s="260">
        <v>5000</v>
      </c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23.5</v>
      </c>
      <c r="AK181" s="367">
        <f>IF(ISERR(AL181/AJ181),S!D179,(AL181/AJ181))</f>
        <v>250</v>
      </c>
      <c r="AL181" s="120">
        <f t="shared" si="5"/>
        <v>5875</v>
      </c>
    </row>
    <row r="182" spans="1:38">
      <c r="A182" s="112">
        <v>178</v>
      </c>
      <c r="B182" s="113" t="s">
        <v>415</v>
      </c>
      <c r="C182" s="121" t="s">
        <v>9</v>
      </c>
      <c r="D182" s="296">
        <v>0.5</v>
      </c>
      <c r="E182" s="119">
        <v>90</v>
      </c>
      <c r="F182" s="296">
        <v>0.5</v>
      </c>
      <c r="G182" s="115">
        <v>90</v>
      </c>
      <c r="H182" s="116">
        <v>7</v>
      </c>
      <c r="I182" s="115">
        <v>1190</v>
      </c>
      <c r="J182" s="114">
        <v>0.5</v>
      </c>
      <c r="K182" s="115">
        <v>80</v>
      </c>
      <c r="L182" s="116">
        <v>0.3</v>
      </c>
      <c r="M182" s="115">
        <v>50</v>
      </c>
      <c r="N182" s="114">
        <v>0.5</v>
      </c>
      <c r="O182" s="115">
        <v>90</v>
      </c>
      <c r="P182" s="116">
        <v>0.5</v>
      </c>
      <c r="Q182" s="117">
        <v>90</v>
      </c>
      <c r="R182" s="116">
        <v>10</v>
      </c>
      <c r="S182" s="260">
        <v>1800</v>
      </c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19.8</v>
      </c>
      <c r="AK182" s="367">
        <f>IF(ISERR(AL182/AJ182),S!D180,(AL182/AJ182))</f>
        <v>175.75757575757575</v>
      </c>
      <c r="AL182" s="120">
        <f t="shared" si="5"/>
        <v>3480</v>
      </c>
    </row>
    <row r="183" spans="1:38">
      <c r="A183" s="112">
        <v>179</v>
      </c>
      <c r="B183" s="113" t="s">
        <v>331</v>
      </c>
      <c r="C183" s="121" t="s">
        <v>9</v>
      </c>
      <c r="D183" s="296">
        <v>0.5</v>
      </c>
      <c r="E183" s="119">
        <v>110</v>
      </c>
      <c r="F183" s="296">
        <v>1</v>
      </c>
      <c r="G183" s="115">
        <v>180</v>
      </c>
      <c r="H183" s="116">
        <v>1</v>
      </c>
      <c r="I183" s="115">
        <v>200</v>
      </c>
      <c r="J183" s="114">
        <v>0.5</v>
      </c>
      <c r="K183" s="115">
        <v>100</v>
      </c>
      <c r="L183" s="116">
        <v>0.5</v>
      </c>
      <c r="M183" s="115">
        <v>80</v>
      </c>
      <c r="N183" s="114">
        <v>0.5</v>
      </c>
      <c r="O183" s="115">
        <v>80</v>
      </c>
      <c r="P183" s="116">
        <v>1</v>
      </c>
      <c r="Q183" s="117">
        <v>160</v>
      </c>
      <c r="R183" s="116">
        <v>20</v>
      </c>
      <c r="S183" s="260">
        <v>3200</v>
      </c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25</v>
      </c>
      <c r="AK183" s="367">
        <f>IF(ISERR(AL183/AJ183),S!D181,(AL183/AJ183))</f>
        <v>164.4</v>
      </c>
      <c r="AL183" s="120">
        <f t="shared" si="5"/>
        <v>4110</v>
      </c>
    </row>
    <row r="184" spans="1:38">
      <c r="A184" s="112">
        <v>180</v>
      </c>
      <c r="B184" s="113" t="s">
        <v>159</v>
      </c>
      <c r="C184" s="121" t="s">
        <v>31</v>
      </c>
      <c r="D184" s="296">
        <v>8</v>
      </c>
      <c r="E184" s="119">
        <v>110</v>
      </c>
      <c r="F184" s="296">
        <v>8</v>
      </c>
      <c r="G184" s="115">
        <v>48</v>
      </c>
      <c r="H184" s="116">
        <v>16</v>
      </c>
      <c r="I184" s="115">
        <v>100</v>
      </c>
      <c r="J184" s="114">
        <v>10</v>
      </c>
      <c r="K184" s="115">
        <v>60</v>
      </c>
      <c r="L184" s="116">
        <v>10</v>
      </c>
      <c r="M184" s="115">
        <v>60</v>
      </c>
      <c r="N184" s="114">
        <v>15</v>
      </c>
      <c r="O184" s="115">
        <v>90</v>
      </c>
      <c r="P184" s="116">
        <v>15</v>
      </c>
      <c r="Q184" s="117">
        <v>75</v>
      </c>
      <c r="R184" s="116">
        <v>300</v>
      </c>
      <c r="S184" s="260">
        <v>1800</v>
      </c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382</v>
      </c>
      <c r="AK184" s="367">
        <f>IF(ISERR(AL184/AJ184),S!D182,(AL184/AJ184))</f>
        <v>6.1335078534031418</v>
      </c>
      <c r="AL184" s="120">
        <f t="shared" si="5"/>
        <v>2343</v>
      </c>
    </row>
    <row r="185" spans="1:38">
      <c r="A185" s="112">
        <v>181</v>
      </c>
      <c r="B185" s="113" t="s">
        <v>160</v>
      </c>
      <c r="C185" s="121" t="s">
        <v>9</v>
      </c>
      <c r="D185" s="296">
        <v>2</v>
      </c>
      <c r="E185" s="119">
        <v>150</v>
      </c>
      <c r="F185" s="296">
        <v>4</v>
      </c>
      <c r="G185" s="115">
        <v>300</v>
      </c>
      <c r="H185" s="116">
        <v>3</v>
      </c>
      <c r="I185" s="115">
        <v>222</v>
      </c>
      <c r="J185" s="114">
        <v>2</v>
      </c>
      <c r="K185" s="115">
        <v>150</v>
      </c>
      <c r="L185" s="116">
        <v>2</v>
      </c>
      <c r="M185" s="115">
        <v>140</v>
      </c>
      <c r="N185" s="114">
        <v>3</v>
      </c>
      <c r="O185" s="115">
        <v>210</v>
      </c>
      <c r="P185" s="116">
        <v>4</v>
      </c>
      <c r="Q185" s="117">
        <v>240</v>
      </c>
      <c r="R185" s="116">
        <v>50</v>
      </c>
      <c r="S185" s="260">
        <v>3000</v>
      </c>
      <c r="T185" s="249">
        <v>2</v>
      </c>
      <c r="U185" s="260">
        <v>160</v>
      </c>
      <c r="V185" s="116">
        <v>3</v>
      </c>
      <c r="W185" s="260">
        <v>150</v>
      </c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75</v>
      </c>
      <c r="AK185" s="367">
        <f>IF(ISERR(AL185/AJ185),S!D183,(AL185/AJ185))</f>
        <v>62.96</v>
      </c>
      <c r="AL185" s="120">
        <f t="shared" si="5"/>
        <v>4722</v>
      </c>
    </row>
    <row r="186" spans="1:38">
      <c r="A186" s="112">
        <v>182</v>
      </c>
      <c r="B186" s="113" t="s">
        <v>161</v>
      </c>
      <c r="C186" s="121" t="s">
        <v>9</v>
      </c>
      <c r="D186" s="296">
        <v>1</v>
      </c>
      <c r="E186" s="119">
        <v>70</v>
      </c>
      <c r="F186" s="296">
        <v>2</v>
      </c>
      <c r="G186" s="115">
        <v>130</v>
      </c>
      <c r="H186" s="116">
        <v>1</v>
      </c>
      <c r="I186" s="115">
        <v>60</v>
      </c>
      <c r="J186" s="114">
        <v>1</v>
      </c>
      <c r="K186" s="115">
        <v>50</v>
      </c>
      <c r="L186" s="116">
        <v>1</v>
      </c>
      <c r="M186" s="115">
        <v>70</v>
      </c>
      <c r="N186" s="114">
        <v>1</v>
      </c>
      <c r="O186" s="115">
        <v>60</v>
      </c>
      <c r="P186" s="116">
        <v>1</v>
      </c>
      <c r="Q186" s="117">
        <v>60</v>
      </c>
      <c r="R186" s="116">
        <v>15</v>
      </c>
      <c r="S186" s="260">
        <v>1500</v>
      </c>
      <c r="T186" s="249">
        <v>1</v>
      </c>
      <c r="U186" s="260">
        <v>60</v>
      </c>
      <c r="V186" s="116">
        <v>1</v>
      </c>
      <c r="W186" s="260">
        <v>60</v>
      </c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25</v>
      </c>
      <c r="AK186" s="367">
        <f>IF(ISERR(AL186/AJ186),S!D184,(AL186/AJ186))</f>
        <v>84.8</v>
      </c>
      <c r="AL186" s="120">
        <f t="shared" si="5"/>
        <v>2120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>
        <v>3</v>
      </c>
      <c r="M187" s="115">
        <v>210</v>
      </c>
      <c r="N187" s="114"/>
      <c r="O187" s="115"/>
      <c r="P187" s="116"/>
      <c r="Q187" s="117"/>
      <c r="R187" s="116">
        <v>3</v>
      </c>
      <c r="S187" s="260">
        <v>210</v>
      </c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6</v>
      </c>
      <c r="AK187" s="367">
        <f>IF(ISERR(AL187/AJ187),S!D185,(AL187/AJ187))</f>
        <v>70</v>
      </c>
      <c r="AL187" s="120">
        <f t="shared" si="5"/>
        <v>420</v>
      </c>
    </row>
    <row r="188" spans="1:38">
      <c r="A188" s="112">
        <v>184</v>
      </c>
      <c r="B188" s="113" t="s">
        <v>278</v>
      </c>
      <c r="C188" s="121" t="s">
        <v>9</v>
      </c>
      <c r="D188" s="296">
        <v>3</v>
      </c>
      <c r="E188" s="119">
        <v>165</v>
      </c>
      <c r="F188" s="296"/>
      <c r="G188" s="115"/>
      <c r="H188" s="116"/>
      <c r="I188" s="115"/>
      <c r="J188" s="114"/>
      <c r="K188" s="115"/>
      <c r="L188" s="116"/>
      <c r="M188" s="115"/>
      <c r="N188" s="114">
        <v>7</v>
      </c>
      <c r="O188" s="115">
        <v>630</v>
      </c>
      <c r="P188" s="116"/>
      <c r="Q188" s="117"/>
      <c r="R188" s="116">
        <v>20</v>
      </c>
      <c r="S188" s="260">
        <v>3200</v>
      </c>
      <c r="T188" s="249">
        <v>3</v>
      </c>
      <c r="U188" s="260">
        <v>480</v>
      </c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33</v>
      </c>
      <c r="AK188" s="367">
        <f>IF(ISERR(AL188/AJ188),S!D186,(AL188/AJ188))</f>
        <v>135.60606060606059</v>
      </c>
      <c r="AL188" s="120">
        <f t="shared" si="5"/>
        <v>4475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>
        <v>15</v>
      </c>
      <c r="I189" s="115">
        <v>900</v>
      </c>
      <c r="J189" s="114"/>
      <c r="K189" s="115"/>
      <c r="L189" s="116">
        <v>7</v>
      </c>
      <c r="M189" s="115">
        <v>455</v>
      </c>
      <c r="N189" s="114"/>
      <c r="O189" s="115"/>
      <c r="P189" s="116"/>
      <c r="Q189" s="117"/>
      <c r="R189" s="116"/>
      <c r="S189" s="260"/>
      <c r="T189" s="249"/>
      <c r="U189" s="260"/>
      <c r="V189" s="116">
        <v>12</v>
      </c>
      <c r="W189" s="260">
        <v>600</v>
      </c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34</v>
      </c>
      <c r="AK189" s="367">
        <f>IF(ISERR(AL189/AJ189),S!D187,(AL189/AJ189))</f>
        <v>57.5</v>
      </c>
      <c r="AL189" s="120">
        <f t="shared" si="5"/>
        <v>1955</v>
      </c>
    </row>
    <row r="190" spans="1:38">
      <c r="A190" s="112">
        <v>186</v>
      </c>
      <c r="B190" s="113" t="s">
        <v>330</v>
      </c>
      <c r="C190" s="121" t="s">
        <v>31</v>
      </c>
      <c r="D190" s="296">
        <v>32</v>
      </c>
      <c r="E190" s="119">
        <v>192</v>
      </c>
      <c r="F190" s="296"/>
      <c r="G190" s="115"/>
      <c r="H190" s="116"/>
      <c r="I190" s="115"/>
      <c r="J190" s="114">
        <v>32</v>
      </c>
      <c r="K190" s="115">
        <v>192</v>
      </c>
      <c r="L190" s="116"/>
      <c r="M190" s="115"/>
      <c r="N190" s="114">
        <v>50</v>
      </c>
      <c r="O190" s="115">
        <v>300</v>
      </c>
      <c r="P190" s="116"/>
      <c r="Q190" s="117"/>
      <c r="R190" s="116">
        <v>30</v>
      </c>
      <c r="S190" s="260">
        <v>180</v>
      </c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144</v>
      </c>
      <c r="AK190" s="367">
        <f>IF(ISERR(AL190/AJ190),S!D188,(AL190/AJ190))</f>
        <v>6</v>
      </c>
      <c r="AL190" s="120">
        <f t="shared" si="5"/>
        <v>864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>
        <v>30</v>
      </c>
      <c r="E192" s="119">
        <v>300</v>
      </c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30</v>
      </c>
      <c r="AK192" s="367">
        <f>IF(ISERR(AL192/AJ192),S!D190,(AL192/AJ192))</f>
        <v>10</v>
      </c>
      <c r="AL192" s="120">
        <f t="shared" si="5"/>
        <v>300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>
        <v>8</v>
      </c>
      <c r="E195" s="119">
        <v>400</v>
      </c>
      <c r="F195" s="296"/>
      <c r="G195" s="115"/>
      <c r="H195" s="116"/>
      <c r="I195" s="115"/>
      <c r="J195" s="114">
        <v>8</v>
      </c>
      <c r="K195" s="115">
        <v>400</v>
      </c>
      <c r="L195" s="116"/>
      <c r="M195" s="115"/>
      <c r="N195" s="114"/>
      <c r="O195" s="115"/>
      <c r="P195" s="116"/>
      <c r="Q195" s="117"/>
      <c r="R195" s="116">
        <v>8</v>
      </c>
      <c r="S195" s="260">
        <v>200</v>
      </c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24</v>
      </c>
      <c r="AK195" s="367">
        <f>IF(ISERR(AL195/AJ195),S!D193,(AL195/AJ195))</f>
        <v>41.666666666666664</v>
      </c>
      <c r="AL195" s="120">
        <f t="shared" si="5"/>
        <v>1000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>
        <v>5</v>
      </c>
      <c r="G196" s="115">
        <v>100</v>
      </c>
      <c r="H196" s="116"/>
      <c r="I196" s="115"/>
      <c r="J196" s="114">
        <v>1</v>
      </c>
      <c r="K196" s="115">
        <v>60</v>
      </c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6</v>
      </c>
      <c r="AK196" s="367">
        <f>IF(ISERR(AL196/AJ196),S!D194,(AL196/AJ196))</f>
        <v>26.666666666666668</v>
      </c>
      <c r="AL196" s="120">
        <f t="shared" si="5"/>
        <v>160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>
        <v>5</v>
      </c>
      <c r="G197" s="115">
        <v>110</v>
      </c>
      <c r="H197" s="116"/>
      <c r="I197" s="115"/>
      <c r="J197" s="114"/>
      <c r="K197" s="115"/>
      <c r="L197" s="116"/>
      <c r="M197" s="115"/>
      <c r="N197" s="114">
        <v>3</v>
      </c>
      <c r="O197" s="115">
        <v>75</v>
      </c>
      <c r="P197" s="116">
        <v>6</v>
      </c>
      <c r="Q197" s="117">
        <v>150</v>
      </c>
      <c r="R197" s="116"/>
      <c r="S197" s="260"/>
      <c r="T197" s="249">
        <v>5</v>
      </c>
      <c r="U197" s="260">
        <v>125</v>
      </c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19</v>
      </c>
      <c r="AK197" s="367">
        <f>IF(ISERR(AL197/AJ197),S!D195,(AL197/AJ197))</f>
        <v>24.210526315789473</v>
      </c>
      <c r="AL197" s="120">
        <f t="shared" si="5"/>
        <v>460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>
        <v>2</v>
      </c>
      <c r="K198" s="115">
        <v>60</v>
      </c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2</v>
      </c>
      <c r="AK198" s="367">
        <f>IF(ISERR(AL198/AJ198),S!D196,(AL198/AJ198))</f>
        <v>30</v>
      </c>
      <c r="AL198" s="120">
        <f t="shared" ref="AL198:AL254" si="7">E198+G198+I198+K198+M198+O198+Q198+S198+U198+W198+Y198+AA198+AC198+AE198+AG198+AI198</f>
        <v>60</v>
      </c>
    </row>
    <row r="199" spans="1:38">
      <c r="A199" s="112">
        <v>195</v>
      </c>
      <c r="B199" s="113" t="s">
        <v>279</v>
      </c>
      <c r="C199" s="121" t="s">
        <v>9</v>
      </c>
      <c r="D199" s="296">
        <v>0.5</v>
      </c>
      <c r="E199" s="119">
        <v>80</v>
      </c>
      <c r="F199" s="296">
        <v>2</v>
      </c>
      <c r="G199" s="115">
        <v>280</v>
      </c>
      <c r="H199" s="116">
        <v>1</v>
      </c>
      <c r="I199" s="115">
        <v>150</v>
      </c>
      <c r="J199" s="114">
        <v>1</v>
      </c>
      <c r="K199" s="115">
        <v>140</v>
      </c>
      <c r="L199" s="116">
        <v>0.5</v>
      </c>
      <c r="M199" s="115">
        <v>70</v>
      </c>
      <c r="N199" s="114">
        <v>1</v>
      </c>
      <c r="O199" s="115">
        <v>150</v>
      </c>
      <c r="P199" s="116">
        <v>1</v>
      </c>
      <c r="Q199" s="117">
        <v>140</v>
      </c>
      <c r="R199" s="116">
        <v>2</v>
      </c>
      <c r="S199" s="260">
        <v>300</v>
      </c>
      <c r="T199" s="249">
        <v>1</v>
      </c>
      <c r="U199" s="260">
        <v>160</v>
      </c>
      <c r="V199" s="116">
        <v>1</v>
      </c>
      <c r="W199" s="260">
        <v>150</v>
      </c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11</v>
      </c>
      <c r="AK199" s="367">
        <f>IF(ISERR(AL199/AJ199),S!D197,(AL199/AJ199))</f>
        <v>147.27272727272728</v>
      </c>
      <c r="AL199" s="120">
        <f t="shared" si="7"/>
        <v>1620</v>
      </c>
    </row>
    <row r="200" spans="1:38">
      <c r="A200" s="112">
        <v>196</v>
      </c>
      <c r="B200" s="113" t="s">
        <v>280</v>
      </c>
      <c r="C200" s="121" t="s">
        <v>9</v>
      </c>
      <c r="D200" s="296">
        <v>0.5</v>
      </c>
      <c r="E200" s="119">
        <v>90</v>
      </c>
      <c r="F200" s="296">
        <v>0.5</v>
      </c>
      <c r="G200" s="115">
        <v>60</v>
      </c>
      <c r="H200" s="116">
        <v>0.5</v>
      </c>
      <c r="I200" s="115">
        <v>60</v>
      </c>
      <c r="J200" s="114">
        <v>0.4</v>
      </c>
      <c r="K200" s="115">
        <v>70</v>
      </c>
      <c r="L200" s="116">
        <v>0.5</v>
      </c>
      <c r="M200" s="115">
        <v>70</v>
      </c>
      <c r="N200" s="114">
        <v>0.5</v>
      </c>
      <c r="O200" s="115">
        <v>50</v>
      </c>
      <c r="P200" s="116">
        <v>0.5</v>
      </c>
      <c r="Q200" s="117">
        <v>60</v>
      </c>
      <c r="R200" s="116">
        <v>10</v>
      </c>
      <c r="S200" s="260">
        <v>500</v>
      </c>
      <c r="T200" s="249">
        <v>0.5</v>
      </c>
      <c r="U200" s="260">
        <v>50</v>
      </c>
      <c r="V200" s="116">
        <v>0.5</v>
      </c>
      <c r="W200" s="260">
        <v>50</v>
      </c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14.4</v>
      </c>
      <c r="AK200" s="367">
        <f>IF(ISERR(AL200/AJ200),S!D198,(AL200/AJ200))</f>
        <v>73.611111111111114</v>
      </c>
      <c r="AL200" s="120">
        <f t="shared" si="7"/>
        <v>1060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>
        <v>5</v>
      </c>
      <c r="S201" s="260">
        <v>1250</v>
      </c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5</v>
      </c>
      <c r="AK201" s="367">
        <f>IF(ISERR(AL201/AJ201),S!D199,(AL201/AJ201))</f>
        <v>250</v>
      </c>
      <c r="AL201" s="120">
        <f t="shared" si="7"/>
        <v>1250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>
        <v>3</v>
      </c>
      <c r="I205" s="115">
        <v>120</v>
      </c>
      <c r="J205" s="114"/>
      <c r="K205" s="115"/>
      <c r="L205" s="116">
        <v>3</v>
      </c>
      <c r="M205" s="115">
        <v>120</v>
      </c>
      <c r="N205" s="114"/>
      <c r="O205" s="115"/>
      <c r="P205" s="116"/>
      <c r="Q205" s="117"/>
      <c r="R205" s="116"/>
      <c r="S205" s="260"/>
      <c r="T205" s="249"/>
      <c r="U205" s="260"/>
      <c r="V205" s="116">
        <v>3</v>
      </c>
      <c r="W205" s="260">
        <v>150</v>
      </c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9</v>
      </c>
      <c r="AK205" s="367">
        <f>IF(ISERR(AL205/AJ205),S!D203,(AL205/AJ205))</f>
        <v>43.333333333333336</v>
      </c>
      <c r="AL205" s="120">
        <f t="shared" si="7"/>
        <v>390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>
        <v>5</v>
      </c>
      <c r="G208" s="115">
        <v>200</v>
      </c>
      <c r="H208" s="116"/>
      <c r="I208" s="115"/>
      <c r="J208" s="114">
        <v>2</v>
      </c>
      <c r="K208" s="115">
        <v>120</v>
      </c>
      <c r="L208" s="116"/>
      <c r="M208" s="115"/>
      <c r="N208" s="114"/>
      <c r="O208" s="115"/>
      <c r="P208" s="116">
        <v>5</v>
      </c>
      <c r="Q208" s="117">
        <v>300</v>
      </c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12</v>
      </c>
      <c r="AK208" s="367">
        <f>IF(ISERR(AL208/AJ208),S!D206,(AL208/AJ208))</f>
        <v>51.666666666666664</v>
      </c>
      <c r="AL208" s="120">
        <f t="shared" si="7"/>
        <v>620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>
        <v>7</v>
      </c>
      <c r="Q209" s="117">
        <v>560</v>
      </c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7</v>
      </c>
      <c r="AK209" s="367">
        <f>IF(ISERR(AL209/AJ209),S!D207,(AL209/AJ209))</f>
        <v>80</v>
      </c>
      <c r="AL209" s="120">
        <f t="shared" si="7"/>
        <v>560</v>
      </c>
    </row>
    <row r="210" spans="1:38">
      <c r="A210" s="112">
        <v>206</v>
      </c>
      <c r="B210" s="113" t="s">
        <v>416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>
        <v>5</v>
      </c>
      <c r="G213" s="115">
        <v>225</v>
      </c>
      <c r="H213" s="116"/>
      <c r="I213" s="115"/>
      <c r="J213" s="114"/>
      <c r="K213" s="115"/>
      <c r="L213" s="116"/>
      <c r="M213" s="115"/>
      <c r="N213" s="114">
        <v>5</v>
      </c>
      <c r="O213" s="115">
        <v>280</v>
      </c>
      <c r="P213" s="116"/>
      <c r="Q213" s="117"/>
      <c r="R213" s="116"/>
      <c r="S213" s="260"/>
      <c r="T213" s="249">
        <v>5</v>
      </c>
      <c r="U213" s="260">
        <v>250</v>
      </c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15</v>
      </c>
      <c r="AK213" s="367">
        <f>IF(ISERR(AL213/AJ213),S!D211,(AL213/AJ213))</f>
        <v>50.333333333333336</v>
      </c>
      <c r="AL213" s="120">
        <f t="shared" si="7"/>
        <v>755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>
        <v>2</v>
      </c>
      <c r="G216" s="115">
        <v>140</v>
      </c>
      <c r="H216" s="116">
        <v>3</v>
      </c>
      <c r="I216" s="115">
        <v>222</v>
      </c>
      <c r="J216" s="114"/>
      <c r="K216" s="115"/>
      <c r="L216" s="116"/>
      <c r="M216" s="115"/>
      <c r="N216" s="114"/>
      <c r="O216" s="115"/>
      <c r="P216" s="116"/>
      <c r="Q216" s="117"/>
      <c r="R216" s="116">
        <v>30</v>
      </c>
      <c r="S216" s="260">
        <v>2280</v>
      </c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35</v>
      </c>
      <c r="AK216" s="367">
        <f>IF(ISERR(AL216/AJ216),S!D214,(AL216/AJ216))</f>
        <v>75.48571428571428</v>
      </c>
      <c r="AL216" s="120">
        <f t="shared" si="7"/>
        <v>2642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>
        <v>1.9</v>
      </c>
      <c r="G231" s="115">
        <v>1292</v>
      </c>
      <c r="H231" s="116">
        <v>5.25</v>
      </c>
      <c r="I231" s="115">
        <v>3570</v>
      </c>
      <c r="J231" s="114"/>
      <c r="K231" s="115"/>
      <c r="L231" s="116"/>
      <c r="M231" s="115"/>
      <c r="N231" s="114"/>
      <c r="O231" s="115"/>
      <c r="P231" s="116"/>
      <c r="Q231" s="117"/>
      <c r="R231" s="116">
        <v>3.2</v>
      </c>
      <c r="S231" s="260">
        <v>2176</v>
      </c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10.35</v>
      </c>
      <c r="AK231" s="367">
        <f>IF(ISERR(AL231/AJ231),S!D229,(AL231/AJ231))</f>
        <v>680</v>
      </c>
      <c r="AL231" s="120">
        <f t="shared" si="7"/>
        <v>7038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>
        <v>36</v>
      </c>
      <c r="Q232" s="117">
        <v>34200</v>
      </c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36</v>
      </c>
      <c r="AK232" s="367">
        <f>IF(ISERR(AL232/AJ232),S!D230,(AL232/AJ232))</f>
        <v>950</v>
      </c>
      <c r="AL232" s="120">
        <f t="shared" si="7"/>
        <v>34200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>
        <v>4000</v>
      </c>
      <c r="Q233" s="117">
        <v>5600</v>
      </c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4000</v>
      </c>
      <c r="AK233" s="367">
        <f>IF(ISERR(AL233/AJ233),S!D231,(AL233/AJ233))</f>
        <v>1.4</v>
      </c>
      <c r="AL233" s="120">
        <f t="shared" si="7"/>
        <v>5600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>
        <v>90</v>
      </c>
      <c r="G234" s="115">
        <v>2250</v>
      </c>
      <c r="H234" s="116"/>
      <c r="I234" s="115"/>
      <c r="J234" s="114"/>
      <c r="K234" s="115"/>
      <c r="L234" s="116"/>
      <c r="M234" s="115"/>
      <c r="N234" s="114">
        <v>25</v>
      </c>
      <c r="O234" s="115">
        <v>750</v>
      </c>
      <c r="P234" s="116"/>
      <c r="Q234" s="117"/>
      <c r="R234" s="116"/>
      <c r="S234" s="260"/>
      <c r="T234" s="249">
        <v>16</v>
      </c>
      <c r="U234" s="260">
        <v>480</v>
      </c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131</v>
      </c>
      <c r="AK234" s="367">
        <f>IF(ISERR(AL234/AJ234),S!D232,(AL234/AJ234))</f>
        <v>26.564885496183205</v>
      </c>
      <c r="AL234" s="120">
        <f t="shared" si="7"/>
        <v>3480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447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>
        <v>54</v>
      </c>
      <c r="S241" s="260">
        <v>20520</v>
      </c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54</v>
      </c>
      <c r="AK241" s="367">
        <f>IF(ISERR(AL241/AJ241),S!D239,(AL241/AJ241))</f>
        <v>380</v>
      </c>
      <c r="AL241" s="120">
        <f t="shared" si="7"/>
        <v>20520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413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197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>
        <v>2</v>
      </c>
      <c r="S244" s="260">
        <v>560</v>
      </c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2</v>
      </c>
      <c r="AK244" s="367">
        <f>IF(ISERR(AL244/AJ244),S!D242,(AL244/AJ244))</f>
        <v>280</v>
      </c>
      <c r="AL244" s="120">
        <f t="shared" si="7"/>
        <v>560</v>
      </c>
    </row>
    <row r="245" spans="1:41">
      <c r="A245" s="112">
        <v>241</v>
      </c>
      <c r="B245" s="113" t="s">
        <v>198</v>
      </c>
      <c r="C245" s="121" t="s">
        <v>31</v>
      </c>
      <c r="D245" s="296">
        <v>65</v>
      </c>
      <c r="E245" s="119">
        <v>585</v>
      </c>
      <c r="F245" s="296">
        <v>105</v>
      </c>
      <c r="G245" s="115">
        <v>1030</v>
      </c>
      <c r="H245" s="116"/>
      <c r="I245" s="115"/>
      <c r="J245" s="114">
        <v>79</v>
      </c>
      <c r="K245" s="115">
        <v>711</v>
      </c>
      <c r="L245" s="116">
        <v>63</v>
      </c>
      <c r="M245" s="115">
        <v>567</v>
      </c>
      <c r="N245" s="114">
        <v>84</v>
      </c>
      <c r="O245" s="115">
        <v>840</v>
      </c>
      <c r="P245" s="116">
        <v>106</v>
      </c>
      <c r="Q245" s="117">
        <v>1060</v>
      </c>
      <c r="R245" s="116">
        <v>70</v>
      </c>
      <c r="S245" s="260">
        <v>630</v>
      </c>
      <c r="T245" s="249">
        <v>43</v>
      </c>
      <c r="U245" s="260">
        <v>387</v>
      </c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615</v>
      </c>
      <c r="AK245" s="367">
        <f>IF(ISERR(AL245/AJ245),S!D243,(AL245/AJ245))</f>
        <v>9.4471544715447155</v>
      </c>
      <c r="AL245" s="120">
        <f t="shared" si="7"/>
        <v>5810</v>
      </c>
    </row>
    <row r="246" spans="1:41">
      <c r="A246" s="112">
        <v>242</v>
      </c>
      <c r="B246" s="113" t="s">
        <v>412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>
        <v>1500</v>
      </c>
      <c r="S248" s="260">
        <v>30000</v>
      </c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1500</v>
      </c>
      <c r="AK248" s="367">
        <f>IF(ISERR(AL248/AJ248),S!D246,(AL248/AJ248))</f>
        <v>20</v>
      </c>
      <c r="AL248" s="120">
        <f t="shared" si="7"/>
        <v>30000</v>
      </c>
    </row>
    <row r="249" spans="1:41" s="368" customFormat="1" ht="61.5" customHeight="1">
      <c r="A249" s="384">
        <v>245</v>
      </c>
      <c r="B249" s="385" t="str">
        <f>M!D2</f>
        <v>বিবিধ ( থাইস্যুপ, পাস্তা, পিঙ্গেলস, ক্যাশিওনাট সালাদ, সালাদ পিপি, মেজিক স্ট্র, চিকেন বল)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3060</v>
      </c>
      <c r="G249" s="387">
        <f>F249</f>
        <v>3060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4260</v>
      </c>
      <c r="Q249" s="387">
        <f>P249</f>
        <v>4260</v>
      </c>
      <c r="R249" s="386">
        <f>M!C99</f>
        <v>36360</v>
      </c>
      <c r="S249" s="387">
        <f>R249</f>
        <v>36360</v>
      </c>
      <c r="T249" s="386">
        <f>M!C115</f>
        <v>850</v>
      </c>
      <c r="U249" s="387">
        <f>T249</f>
        <v>850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44530</v>
      </c>
      <c r="AK249" s="387">
        <f>IF(ISERR(AL249/AJ249),S!D247,(AL249/AJ249))</f>
        <v>1</v>
      </c>
      <c r="AL249" s="388">
        <f t="shared" si="7"/>
        <v>44530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>
        <v>40</v>
      </c>
      <c r="G250" s="115">
        <v>40</v>
      </c>
      <c r="H250" s="116">
        <v>40</v>
      </c>
      <c r="I250" s="115">
        <v>40</v>
      </c>
      <c r="J250" s="114"/>
      <c r="K250" s="115"/>
      <c r="L250" s="116"/>
      <c r="M250" s="115"/>
      <c r="N250" s="114"/>
      <c r="O250" s="115"/>
      <c r="P250" s="116"/>
      <c r="Q250" s="117"/>
      <c r="R250" s="116">
        <v>800</v>
      </c>
      <c r="S250" s="260">
        <v>800</v>
      </c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880</v>
      </c>
      <c r="AK250" s="367">
        <f>IF(ISERR(AL250/AJ250),S!D248,(AL250/AJ250))</f>
        <v>1</v>
      </c>
      <c r="AL250" s="120">
        <f t="shared" si="7"/>
        <v>880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>
        <v>37000</v>
      </c>
      <c r="S251" s="260">
        <v>37000</v>
      </c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37000</v>
      </c>
      <c r="AK251" s="367">
        <f>IF(ISERR(AL251/AJ251),S!D249,(AL251/AJ251))</f>
        <v>1</v>
      </c>
      <c r="AL251" s="120">
        <f t="shared" si="7"/>
        <v>37000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>
        <v>60</v>
      </c>
      <c r="E252" s="119">
        <v>60</v>
      </c>
      <c r="F252" s="296">
        <v>50</v>
      </c>
      <c r="G252" s="115">
        <v>50</v>
      </c>
      <c r="H252" s="116">
        <v>60</v>
      </c>
      <c r="I252" s="115">
        <v>60</v>
      </c>
      <c r="J252" s="114">
        <v>50</v>
      </c>
      <c r="K252" s="115">
        <v>50</v>
      </c>
      <c r="L252" s="116">
        <v>50</v>
      </c>
      <c r="M252" s="115">
        <v>50</v>
      </c>
      <c r="N252" s="114">
        <v>100</v>
      </c>
      <c r="O252" s="115">
        <v>100</v>
      </c>
      <c r="P252" s="116">
        <v>50</v>
      </c>
      <c r="Q252" s="117">
        <v>50</v>
      </c>
      <c r="R252" s="116">
        <v>300</v>
      </c>
      <c r="S252" s="260">
        <v>300</v>
      </c>
      <c r="T252" s="249">
        <v>50</v>
      </c>
      <c r="U252" s="260">
        <v>50</v>
      </c>
      <c r="V252" s="116">
        <v>50</v>
      </c>
      <c r="W252" s="260">
        <v>50</v>
      </c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820</v>
      </c>
      <c r="AK252" s="367">
        <f>IF(ISERR(AL252/AJ252),S!D250,(AL252/AJ252))</f>
        <v>1</v>
      </c>
      <c r="AL252" s="120">
        <f t="shared" si="7"/>
        <v>820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>
        <v>200</v>
      </c>
      <c r="E253" s="119">
        <v>200</v>
      </c>
      <c r="F253" s="296">
        <v>370</v>
      </c>
      <c r="G253" s="115">
        <v>370</v>
      </c>
      <c r="H253" s="116">
        <v>320</v>
      </c>
      <c r="I253" s="115">
        <v>320</v>
      </c>
      <c r="J253" s="114">
        <v>250</v>
      </c>
      <c r="K253" s="115">
        <v>250</v>
      </c>
      <c r="L253" s="116">
        <v>200</v>
      </c>
      <c r="M253" s="115">
        <v>200</v>
      </c>
      <c r="N253" s="114">
        <v>300</v>
      </c>
      <c r="O253" s="115">
        <v>300</v>
      </c>
      <c r="P253" s="116">
        <v>500</v>
      </c>
      <c r="Q253" s="117">
        <v>500</v>
      </c>
      <c r="R253" s="116">
        <v>2800</v>
      </c>
      <c r="S253" s="260">
        <v>2800</v>
      </c>
      <c r="T253" s="249">
        <v>120</v>
      </c>
      <c r="U253" s="260">
        <v>120</v>
      </c>
      <c r="V253" s="116">
        <v>270</v>
      </c>
      <c r="W253" s="260">
        <v>270</v>
      </c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5330</v>
      </c>
      <c r="AK253" s="367">
        <f>IF(ISERR(AL253/AJ253),S!D251,(AL253/AJ253))</f>
        <v>1</v>
      </c>
      <c r="AL253" s="120">
        <f t="shared" si="7"/>
        <v>5330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>
        <v>1400</v>
      </c>
      <c r="E254" s="134">
        <v>1400</v>
      </c>
      <c r="F254" s="296">
        <v>2800</v>
      </c>
      <c r="G254" s="115">
        <v>2800</v>
      </c>
      <c r="H254" s="116">
        <v>4700</v>
      </c>
      <c r="I254" s="115">
        <v>4700</v>
      </c>
      <c r="J254" s="114">
        <v>7600</v>
      </c>
      <c r="K254" s="115">
        <v>7600</v>
      </c>
      <c r="L254" s="116">
        <v>2800</v>
      </c>
      <c r="M254" s="115">
        <v>2800</v>
      </c>
      <c r="N254" s="114">
        <v>4100</v>
      </c>
      <c r="O254" s="115">
        <v>4100</v>
      </c>
      <c r="P254" s="116">
        <v>5000</v>
      </c>
      <c r="Q254" s="117">
        <v>5000</v>
      </c>
      <c r="R254" s="263">
        <v>10700</v>
      </c>
      <c r="S254" s="262">
        <v>10700</v>
      </c>
      <c r="T254" s="259">
        <v>3000</v>
      </c>
      <c r="U254" s="261">
        <v>3000</v>
      </c>
      <c r="V254" s="116">
        <v>4500</v>
      </c>
      <c r="W254" s="260">
        <v>4500</v>
      </c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46600</v>
      </c>
      <c r="AK254" s="367">
        <f>IF(ISERR(AL254/AJ254),S!D252,(AL254/AJ254))</f>
        <v>1</v>
      </c>
      <c r="AL254" s="120">
        <f t="shared" si="7"/>
        <v>46600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1108064</v>
      </c>
      <c r="AM256" s="131"/>
      <c r="AN256" s="131"/>
      <c r="AO256" s="121"/>
    </row>
    <row r="257" spans="18:41">
      <c r="R257" s="485"/>
      <c r="S257" s="485"/>
      <c r="T257" s="485"/>
      <c r="U257" s="485"/>
      <c r="V257" s="485"/>
      <c r="W257" s="485"/>
      <c r="X257" s="485"/>
      <c r="Y257" s="485"/>
      <c r="Z257" s="485"/>
      <c r="AA257" s="485"/>
      <c r="AB257" s="485"/>
      <c r="AC257" s="485"/>
      <c r="AD257" s="485"/>
      <c r="AE257" s="485"/>
      <c r="AF257" s="485"/>
      <c r="AG257" s="485"/>
      <c r="AH257" s="485"/>
      <c r="AI257" s="485"/>
      <c r="AJ257" s="485"/>
      <c r="AK257" s="485"/>
      <c r="AL257" s="486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458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="85" zoomScaleNormal="85" workbookViewId="0">
      <pane xSplit="3" ySplit="2" topLeftCell="D110" activePane="bottomRight" state="frozen"/>
      <selection pane="topRight" activeCell="D1" sqref="D1"/>
      <selection pane="bottomLeft" activeCell="A3" sqref="A3"/>
      <selection pane="bottomRight" activeCell="E116" sqref="E116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5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99" t="s">
        <v>0</v>
      </c>
      <c r="B1" s="499" t="s">
        <v>1</v>
      </c>
      <c r="C1" s="499" t="s">
        <v>2</v>
      </c>
      <c r="D1" s="500" t="s">
        <v>204</v>
      </c>
      <c r="E1" s="501" t="s">
        <v>262</v>
      </c>
      <c r="F1" s="498" t="s">
        <v>11</v>
      </c>
      <c r="G1" s="498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6" t="s">
        <v>231</v>
      </c>
      <c r="AO1" s="502" t="s">
        <v>13</v>
      </c>
      <c r="AP1" s="504" t="s">
        <v>15</v>
      </c>
      <c r="AQ1" s="508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99"/>
      <c r="B2" s="499"/>
      <c r="C2" s="499"/>
      <c r="D2" s="500"/>
      <c r="E2" s="501"/>
      <c r="F2" s="498"/>
      <c r="G2" s="498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7"/>
      <c r="AO2" s="503"/>
      <c r="AP2" s="505"/>
      <c r="AQ2" s="508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100</v>
      </c>
      <c r="G5" s="267">
        <f t="shared" si="7"/>
        <v>203</v>
      </c>
      <c r="H5" s="300">
        <v>10</v>
      </c>
      <c r="I5" s="301">
        <v>10</v>
      </c>
      <c r="J5" s="300">
        <v>10</v>
      </c>
      <c r="K5" s="301">
        <v>13</v>
      </c>
      <c r="L5" s="331">
        <v>14</v>
      </c>
      <c r="M5" s="332">
        <v>18.2</v>
      </c>
      <c r="N5" s="331">
        <v>10</v>
      </c>
      <c r="O5" s="332">
        <v>9</v>
      </c>
      <c r="P5" s="331">
        <v>10</v>
      </c>
      <c r="Q5" s="332">
        <v>9</v>
      </c>
      <c r="R5" s="331">
        <v>14</v>
      </c>
      <c r="S5" s="332">
        <v>18</v>
      </c>
      <c r="T5" s="331">
        <v>14</v>
      </c>
      <c r="U5" s="332">
        <v>12.5</v>
      </c>
      <c r="V5" s="331">
        <v>10</v>
      </c>
      <c r="W5" s="332">
        <v>7</v>
      </c>
      <c r="X5" s="331">
        <v>10</v>
      </c>
      <c r="Y5" s="332">
        <v>6.5</v>
      </c>
      <c r="Z5" s="331">
        <v>15</v>
      </c>
      <c r="AA5" s="332">
        <v>13.5</v>
      </c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116.7</v>
      </c>
      <c r="AO5" s="275">
        <f>P!AK7</f>
        <v>97.25</v>
      </c>
      <c r="AP5" s="276">
        <f t="shared" si="6"/>
        <v>86.3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350</v>
      </c>
      <c r="G6" s="267">
        <f t="shared" si="7"/>
        <v>371</v>
      </c>
      <c r="H6" s="300"/>
      <c r="I6" s="301"/>
      <c r="J6" s="300"/>
      <c r="K6" s="301"/>
      <c r="L6" s="331">
        <v>3</v>
      </c>
      <c r="M6" s="332">
        <v>3</v>
      </c>
      <c r="N6" s="331"/>
      <c r="O6" s="332"/>
      <c r="P6" s="331"/>
      <c r="Q6" s="332"/>
      <c r="R6" s="331"/>
      <c r="S6" s="332"/>
      <c r="T6" s="331"/>
      <c r="U6" s="332"/>
      <c r="V6" s="331">
        <v>300</v>
      </c>
      <c r="W6" s="332">
        <v>267</v>
      </c>
      <c r="X6" s="331"/>
      <c r="Y6" s="332"/>
      <c r="Z6" s="331">
        <v>3</v>
      </c>
      <c r="AA6" s="332">
        <v>3</v>
      </c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273</v>
      </c>
      <c r="AO6" s="275">
        <f>P!AK8</f>
        <v>120.85714285714286</v>
      </c>
      <c r="AP6" s="276">
        <f t="shared" si="6"/>
        <v>98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30</v>
      </c>
      <c r="G8" s="267">
        <f t="shared" si="7"/>
        <v>48.970000000000013</v>
      </c>
      <c r="H8" s="300">
        <v>2</v>
      </c>
      <c r="I8" s="301">
        <v>1.5</v>
      </c>
      <c r="J8" s="300">
        <v>2</v>
      </c>
      <c r="K8" s="301">
        <v>3</v>
      </c>
      <c r="L8" s="331">
        <v>4</v>
      </c>
      <c r="M8" s="332">
        <v>3</v>
      </c>
      <c r="N8" s="331">
        <v>2</v>
      </c>
      <c r="O8" s="332">
        <v>1.5</v>
      </c>
      <c r="P8" s="331">
        <v>2</v>
      </c>
      <c r="Q8" s="332">
        <v>2</v>
      </c>
      <c r="R8" s="331">
        <v>2</v>
      </c>
      <c r="S8" s="332">
        <v>2.5</v>
      </c>
      <c r="T8" s="331">
        <v>3</v>
      </c>
      <c r="U8" s="332">
        <v>2.5</v>
      </c>
      <c r="V8" s="331">
        <v>3</v>
      </c>
      <c r="W8" s="332">
        <v>2.5</v>
      </c>
      <c r="X8" s="331">
        <v>1.5</v>
      </c>
      <c r="Y8" s="332">
        <v>1.7</v>
      </c>
      <c r="Z8" s="331">
        <v>3</v>
      </c>
      <c r="AA8" s="332">
        <v>3</v>
      </c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23.2</v>
      </c>
      <c r="AO8" s="275">
        <f>P!AK10</f>
        <v>153</v>
      </c>
      <c r="AP8" s="276">
        <f t="shared" si="6"/>
        <v>25.770000000000014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30</v>
      </c>
      <c r="G9" s="267">
        <f t="shared" si="7"/>
        <v>63.470000000000006</v>
      </c>
      <c r="H9" s="300"/>
      <c r="I9" s="301">
        <v>0.5</v>
      </c>
      <c r="J9" s="300"/>
      <c r="K9" s="301"/>
      <c r="L9" s="331">
        <v>2</v>
      </c>
      <c r="M9" s="332">
        <v>2</v>
      </c>
      <c r="N9" s="331"/>
      <c r="O9" s="332"/>
      <c r="P9" s="331">
        <v>2</v>
      </c>
      <c r="Q9" s="332">
        <v>2</v>
      </c>
      <c r="R9" s="331"/>
      <c r="S9" s="332">
        <v>1</v>
      </c>
      <c r="T9" s="331"/>
      <c r="U9" s="332"/>
      <c r="V9" s="331">
        <v>7</v>
      </c>
      <c r="W9" s="332">
        <v>7</v>
      </c>
      <c r="X9" s="331">
        <v>2</v>
      </c>
      <c r="Y9" s="332">
        <v>2</v>
      </c>
      <c r="Z9" s="331">
        <v>2</v>
      </c>
      <c r="AA9" s="332">
        <v>2</v>
      </c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16.5</v>
      </c>
      <c r="AO9" s="275">
        <f>P!AK11</f>
        <v>160</v>
      </c>
      <c r="AP9" s="276">
        <f t="shared" si="6"/>
        <v>46.970000000000006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>
        <v>2</v>
      </c>
      <c r="I10" s="301">
        <v>1.5</v>
      </c>
      <c r="J10" s="300">
        <v>2</v>
      </c>
      <c r="K10" s="301">
        <v>2</v>
      </c>
      <c r="L10" s="331"/>
      <c r="M10" s="332"/>
      <c r="N10" s="331">
        <v>2</v>
      </c>
      <c r="O10" s="332">
        <v>2</v>
      </c>
      <c r="P10" s="331"/>
      <c r="Q10" s="332"/>
      <c r="R10" s="331">
        <v>2</v>
      </c>
      <c r="S10" s="332">
        <v>2</v>
      </c>
      <c r="T10" s="331">
        <v>2</v>
      </c>
      <c r="U10" s="332">
        <v>2</v>
      </c>
      <c r="V10" s="331">
        <v>2</v>
      </c>
      <c r="W10" s="332">
        <v>2</v>
      </c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11.5</v>
      </c>
      <c r="AO10" s="275">
        <f>P!AK12</f>
        <v>130.85354402507969</v>
      </c>
      <c r="AP10" s="276">
        <f t="shared" si="6"/>
        <v>6.6500000000000057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25</v>
      </c>
      <c r="G12" s="267">
        <f t="shared" si="7"/>
        <v>27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>
        <v>25</v>
      </c>
      <c r="W12" s="332">
        <v>25</v>
      </c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25</v>
      </c>
      <c r="AO12" s="275">
        <f>P!AK14</f>
        <v>58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240</v>
      </c>
      <c r="G13" s="267">
        <f>E13+F13</f>
        <v>240</v>
      </c>
      <c r="H13" s="300">
        <v>4</v>
      </c>
      <c r="I13" s="301">
        <v>58</v>
      </c>
      <c r="J13" s="300">
        <v>4</v>
      </c>
      <c r="K13" s="301">
        <v>5</v>
      </c>
      <c r="L13" s="331">
        <v>8</v>
      </c>
      <c r="M13" s="332">
        <v>8</v>
      </c>
      <c r="N13" s="331">
        <v>3</v>
      </c>
      <c r="O13" s="332">
        <v>4</v>
      </c>
      <c r="P13" s="331">
        <v>4</v>
      </c>
      <c r="Q13" s="332">
        <v>4</v>
      </c>
      <c r="R13" s="331">
        <v>5</v>
      </c>
      <c r="S13" s="332">
        <v>5</v>
      </c>
      <c r="T13" s="331">
        <v>7</v>
      </c>
      <c r="U13" s="332">
        <v>7</v>
      </c>
      <c r="V13" s="331">
        <v>200</v>
      </c>
      <c r="W13" s="332">
        <v>100</v>
      </c>
      <c r="X13" s="331">
        <v>4</v>
      </c>
      <c r="Y13" s="332">
        <v>4</v>
      </c>
      <c r="Z13" s="331">
        <v>6</v>
      </c>
      <c r="AA13" s="332">
        <v>5</v>
      </c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200</v>
      </c>
      <c r="AO13" s="275">
        <f>P!AK15</f>
        <v>179.9375</v>
      </c>
      <c r="AP13" s="276">
        <f t="shared" si="6"/>
        <v>40</v>
      </c>
      <c r="AQ13" s="87" t="str">
        <f t="shared" si="9"/>
        <v xml:space="preserve"> 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6</v>
      </c>
      <c r="G14" s="267">
        <f t="shared" si="7"/>
        <v>7.9699999999999989</v>
      </c>
      <c r="H14" s="300">
        <v>0.2</v>
      </c>
      <c r="I14" s="301">
        <v>0.2</v>
      </c>
      <c r="J14" s="300">
        <v>0.2</v>
      </c>
      <c r="K14" s="301">
        <v>0.3</v>
      </c>
      <c r="L14" s="331">
        <v>0.5</v>
      </c>
      <c r="M14" s="332">
        <v>0.4</v>
      </c>
      <c r="N14" s="331">
        <v>0.2</v>
      </c>
      <c r="O14" s="332">
        <v>0.2</v>
      </c>
      <c r="P14" s="331">
        <v>0.2</v>
      </c>
      <c r="Q14" s="332">
        <v>0.2</v>
      </c>
      <c r="R14" s="331">
        <v>0.2</v>
      </c>
      <c r="S14" s="332">
        <v>0.2</v>
      </c>
      <c r="T14" s="331">
        <v>0.2</v>
      </c>
      <c r="U14" s="332">
        <v>0.2</v>
      </c>
      <c r="V14" s="331">
        <v>4</v>
      </c>
      <c r="W14" s="332">
        <v>5</v>
      </c>
      <c r="X14" s="331">
        <v>0.2</v>
      </c>
      <c r="Y14" s="332">
        <v>0.2</v>
      </c>
      <c r="Z14" s="331">
        <v>0.2</v>
      </c>
      <c r="AA14" s="332">
        <v>0.2</v>
      </c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7.1000000000000005</v>
      </c>
      <c r="AO14" s="275">
        <f>P!AK16</f>
        <v>313.33333333333331</v>
      </c>
      <c r="AP14" s="276">
        <f t="shared" si="6"/>
        <v>0.86999999999999833</v>
      </c>
      <c r="AQ14" s="87" t="str">
        <f t="shared" si="9"/>
        <v>NZ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60</v>
      </c>
      <c r="G15" s="267">
        <f t="shared" si="7"/>
        <v>84</v>
      </c>
      <c r="H15" s="300">
        <v>1</v>
      </c>
      <c r="I15" s="301">
        <v>1</v>
      </c>
      <c r="J15" s="300">
        <v>1</v>
      </c>
      <c r="K15" s="301">
        <v>1</v>
      </c>
      <c r="L15" s="331">
        <v>1</v>
      </c>
      <c r="M15" s="332">
        <v>1</v>
      </c>
      <c r="N15" s="331">
        <v>1</v>
      </c>
      <c r="O15" s="332">
        <v>1</v>
      </c>
      <c r="P15" s="331">
        <v>1</v>
      </c>
      <c r="Q15" s="332"/>
      <c r="R15" s="331">
        <v>1</v>
      </c>
      <c r="S15" s="332">
        <v>1</v>
      </c>
      <c r="T15" s="331">
        <v>1</v>
      </c>
      <c r="U15" s="332"/>
      <c r="V15" s="331">
        <v>60</v>
      </c>
      <c r="W15" s="332">
        <v>38</v>
      </c>
      <c r="X15" s="331">
        <v>1</v>
      </c>
      <c r="Y15" s="332">
        <v>1</v>
      </c>
      <c r="Z15" s="331">
        <v>1</v>
      </c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44</v>
      </c>
      <c r="AO15" s="275">
        <f>P!AK17</f>
        <v>40</v>
      </c>
      <c r="AP15" s="276">
        <f t="shared" si="6"/>
        <v>40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1.6</v>
      </c>
      <c r="G17" s="267">
        <f t="shared" si="7"/>
        <v>1.6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>
        <v>2</v>
      </c>
      <c r="W17" s="332">
        <v>1.6</v>
      </c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1.6</v>
      </c>
      <c r="AO17" s="275">
        <f>P!AK19</f>
        <v>450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63</v>
      </c>
      <c r="G19" s="267">
        <f t="shared" si="7"/>
        <v>109</v>
      </c>
      <c r="H19" s="300">
        <v>3</v>
      </c>
      <c r="I19" s="301">
        <v>4</v>
      </c>
      <c r="J19" s="300">
        <v>3</v>
      </c>
      <c r="K19" s="301">
        <v>6</v>
      </c>
      <c r="L19" s="331">
        <v>8</v>
      </c>
      <c r="M19" s="332">
        <v>10</v>
      </c>
      <c r="N19" s="331">
        <v>4</v>
      </c>
      <c r="O19" s="332">
        <v>4</v>
      </c>
      <c r="P19" s="331">
        <v>3</v>
      </c>
      <c r="Q19" s="332">
        <v>5</v>
      </c>
      <c r="R19" s="331">
        <v>4</v>
      </c>
      <c r="S19" s="332">
        <v>5</v>
      </c>
      <c r="T19" s="331">
        <v>5</v>
      </c>
      <c r="U19" s="332">
        <v>7</v>
      </c>
      <c r="V19" s="331">
        <v>40</v>
      </c>
      <c r="W19" s="332">
        <v>28</v>
      </c>
      <c r="X19" s="331">
        <v>3</v>
      </c>
      <c r="Y19" s="332">
        <v>3</v>
      </c>
      <c r="Z19" s="331">
        <v>5</v>
      </c>
      <c r="AA19" s="332">
        <v>4</v>
      </c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76</v>
      </c>
      <c r="AO19" s="275">
        <f>P!AK21</f>
        <v>60</v>
      </c>
      <c r="AP19" s="276">
        <f t="shared" si="6"/>
        <v>33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14</v>
      </c>
      <c r="G20" s="267">
        <f t="shared" si="7"/>
        <v>14.969999999999999</v>
      </c>
      <c r="H20" s="300"/>
      <c r="I20" s="301"/>
      <c r="J20" s="300"/>
      <c r="K20" s="301">
        <v>0.25</v>
      </c>
      <c r="L20" s="331">
        <v>0.2</v>
      </c>
      <c r="M20" s="332">
        <v>0.2</v>
      </c>
      <c r="N20" s="331"/>
      <c r="O20" s="332"/>
      <c r="P20" s="331">
        <v>0.2</v>
      </c>
      <c r="Q20" s="332"/>
      <c r="R20" s="331">
        <v>0.2</v>
      </c>
      <c r="S20" s="332">
        <v>0.2</v>
      </c>
      <c r="T20" s="331">
        <v>0.2</v>
      </c>
      <c r="U20" s="332">
        <v>0.25</v>
      </c>
      <c r="V20" s="331">
        <v>14</v>
      </c>
      <c r="W20" s="332">
        <v>12</v>
      </c>
      <c r="X20" s="331">
        <v>0.2</v>
      </c>
      <c r="Y20" s="332">
        <v>0.2</v>
      </c>
      <c r="Z20" s="331">
        <v>0.2</v>
      </c>
      <c r="AA20" s="332">
        <v>0.3</v>
      </c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13.4</v>
      </c>
      <c r="AO20" s="275">
        <f>P!AK22</f>
        <v>920</v>
      </c>
      <c r="AP20" s="276">
        <f t="shared" si="6"/>
        <v>1.5699999999999985</v>
      </c>
      <c r="AQ20" s="87" t="str">
        <f t="shared" si="9"/>
        <v xml:space="preserve"> 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15</v>
      </c>
      <c r="G21" s="267">
        <f t="shared" si="7"/>
        <v>18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>
        <v>15</v>
      </c>
      <c r="W21" s="332">
        <v>10</v>
      </c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10</v>
      </c>
      <c r="AO21" s="275">
        <f>P!AK23</f>
        <v>190</v>
      </c>
      <c r="AP21" s="276">
        <f t="shared" si="6"/>
        <v>8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2000</v>
      </c>
      <c r="G22" s="267">
        <f t="shared" si="7"/>
        <v>2632</v>
      </c>
      <c r="H22" s="300"/>
      <c r="I22" s="301"/>
      <c r="J22" s="300"/>
      <c r="K22" s="301">
        <v>65</v>
      </c>
      <c r="L22" s="331">
        <v>70</v>
      </c>
      <c r="M22" s="332">
        <v>70</v>
      </c>
      <c r="N22" s="331"/>
      <c r="O22" s="332"/>
      <c r="P22" s="331"/>
      <c r="Q22" s="332"/>
      <c r="R22" s="331"/>
      <c r="S22" s="332"/>
      <c r="T22" s="331"/>
      <c r="U22" s="332">
        <v>30</v>
      </c>
      <c r="V22" s="331">
        <v>1500</v>
      </c>
      <c r="W22" s="332">
        <v>1010</v>
      </c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1175</v>
      </c>
      <c r="AO22" s="275">
        <f>P!AK24</f>
        <v>2.7</v>
      </c>
      <c r="AP22" s="276">
        <f t="shared" si="6"/>
        <v>1457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1.4999999999999999E-2</v>
      </c>
      <c r="G29" s="267">
        <f t="shared" si="7"/>
        <v>1.4999999999999999E-2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>
        <v>15</v>
      </c>
      <c r="W29" s="332">
        <v>1.4999999999999999E-2</v>
      </c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1.4999999999999999E-2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0.3</v>
      </c>
      <c r="G30" s="267">
        <f t="shared" si="7"/>
        <v>0.3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>
        <v>0.3</v>
      </c>
      <c r="W30" s="332">
        <v>0.3</v>
      </c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0.3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>
        <v>1.4</v>
      </c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1.4</v>
      </c>
      <c r="AO31" s="275">
        <f>P!AK33</f>
        <v>120</v>
      </c>
      <c r="AP31" s="276">
        <f t="shared" si="6"/>
        <v>0</v>
      </c>
      <c r="AQ31" s="87" t="str">
        <f t="shared" si="9"/>
        <v>০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74</v>
      </c>
      <c r="G34" s="267">
        <f t="shared" si="7"/>
        <v>75</v>
      </c>
      <c r="H34" s="300">
        <v>1</v>
      </c>
      <c r="I34" s="301">
        <v>1</v>
      </c>
      <c r="J34" s="300">
        <v>1</v>
      </c>
      <c r="K34" s="301">
        <v>2</v>
      </c>
      <c r="L34" s="331">
        <v>2</v>
      </c>
      <c r="M34" s="332">
        <v>2</v>
      </c>
      <c r="N34" s="331">
        <v>1</v>
      </c>
      <c r="O34" s="332">
        <v>1</v>
      </c>
      <c r="P34" s="331">
        <v>1</v>
      </c>
      <c r="Q34" s="332">
        <v>1</v>
      </c>
      <c r="R34" s="331">
        <v>1</v>
      </c>
      <c r="S34" s="332">
        <v>2</v>
      </c>
      <c r="T34" s="331">
        <v>2</v>
      </c>
      <c r="U34" s="332">
        <v>2</v>
      </c>
      <c r="V34" s="331">
        <v>20</v>
      </c>
      <c r="W34" s="332">
        <v>12</v>
      </c>
      <c r="X34" s="331">
        <v>1</v>
      </c>
      <c r="Y34" s="332">
        <v>1</v>
      </c>
      <c r="Z34" s="331">
        <v>1</v>
      </c>
      <c r="AA34" s="332">
        <v>1</v>
      </c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25</v>
      </c>
      <c r="AO34" s="275">
        <f>P!AK36</f>
        <v>138</v>
      </c>
      <c r="AP34" s="276">
        <f t="shared" si="6"/>
        <v>50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20</v>
      </c>
      <c r="G35" s="267">
        <f t="shared" si="7"/>
        <v>20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>
        <v>20</v>
      </c>
      <c r="W35" s="332">
        <v>20</v>
      </c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20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4</v>
      </c>
      <c r="G36" s="267">
        <f t="shared" si="7"/>
        <v>4.4249999999999998</v>
      </c>
      <c r="H36" s="300"/>
      <c r="I36" s="301"/>
      <c r="J36" s="300"/>
      <c r="K36" s="301"/>
      <c r="L36" s="331"/>
      <c r="M36" s="332"/>
      <c r="N36" s="331"/>
      <c r="O36" s="332">
        <v>0.5</v>
      </c>
      <c r="P36" s="331"/>
      <c r="Q36" s="332"/>
      <c r="R36" s="331"/>
      <c r="S36" s="332"/>
      <c r="T36" s="331"/>
      <c r="U36" s="332"/>
      <c r="V36" s="331">
        <v>4</v>
      </c>
      <c r="W36" s="332">
        <v>3.5</v>
      </c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4</v>
      </c>
      <c r="AO36" s="275">
        <f>P!AK38</f>
        <v>560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9</v>
      </c>
      <c r="G38" s="267">
        <f t="shared" si="7"/>
        <v>9</v>
      </c>
      <c r="H38" s="300"/>
      <c r="I38" s="301"/>
      <c r="J38" s="300"/>
      <c r="K38" s="301"/>
      <c r="L38" s="331"/>
      <c r="M38" s="301"/>
      <c r="N38" s="331"/>
      <c r="O38" s="301">
        <v>1</v>
      </c>
      <c r="P38" s="331">
        <v>2</v>
      </c>
      <c r="Q38" s="301">
        <v>2</v>
      </c>
      <c r="R38" s="331"/>
      <c r="S38" s="301"/>
      <c r="T38" s="331">
        <v>2</v>
      </c>
      <c r="U38" s="301">
        <v>1.5</v>
      </c>
      <c r="V38" s="331"/>
      <c r="W38" s="301">
        <v>4.5</v>
      </c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9</v>
      </c>
      <c r="AO38" s="339">
        <f>P!AK40</f>
        <v>120</v>
      </c>
      <c r="AP38" s="340">
        <f t="shared" si="6"/>
        <v>0</v>
      </c>
      <c r="AQ38" s="87" t="str">
        <f t="shared" si="9"/>
        <v>০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20</v>
      </c>
      <c r="G39" s="267">
        <f t="shared" si="7"/>
        <v>20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>
        <v>20</v>
      </c>
      <c r="W39" s="343">
        <f>P!R41</f>
        <v>20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20</v>
      </c>
      <c r="AO39" s="351">
        <f>P!AK41</f>
        <v>80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12</v>
      </c>
      <c r="G40" s="267">
        <f t="shared" si="7"/>
        <v>12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>
        <v>12</v>
      </c>
      <c r="W40" s="343">
        <f>P!R42</f>
        <v>12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12</v>
      </c>
      <c r="AO40" s="351">
        <f>P!AK42</f>
        <v>85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2000</v>
      </c>
      <c r="G41" s="267">
        <f t="shared" si="7"/>
        <v>2105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>
        <v>1500</v>
      </c>
      <c r="W41" s="332">
        <v>1500</v>
      </c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1500</v>
      </c>
      <c r="AO41" s="341">
        <f>P!AK43</f>
        <v>8</v>
      </c>
      <c r="AP41" s="342">
        <f t="shared" si="6"/>
        <v>605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3500</v>
      </c>
      <c r="G45" s="267">
        <f t="shared" si="7"/>
        <v>3700</v>
      </c>
      <c r="H45" s="300"/>
      <c r="I45" s="301">
        <v>2</v>
      </c>
      <c r="J45" s="300"/>
      <c r="K45" s="301">
        <v>5</v>
      </c>
      <c r="L45" s="331"/>
      <c r="M45" s="332">
        <v>2</v>
      </c>
      <c r="N45" s="331"/>
      <c r="O45" s="332">
        <v>2</v>
      </c>
      <c r="P45" s="331"/>
      <c r="Q45" s="332">
        <v>2</v>
      </c>
      <c r="R45" s="331"/>
      <c r="S45" s="332">
        <v>2</v>
      </c>
      <c r="T45" s="331"/>
      <c r="U45" s="332">
        <v>5</v>
      </c>
      <c r="V45" s="331">
        <v>1500</v>
      </c>
      <c r="W45" s="332">
        <v>1500</v>
      </c>
      <c r="X45" s="331">
        <v>10</v>
      </c>
      <c r="Y45" s="332">
        <v>10</v>
      </c>
      <c r="Z45" s="331">
        <v>5</v>
      </c>
      <c r="AA45" s="332">
        <v>5</v>
      </c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1535</v>
      </c>
      <c r="AO45" s="275">
        <f>P!AK47</f>
        <v>10.857142857142858</v>
      </c>
      <c r="AP45" s="276">
        <f t="shared" si="6"/>
        <v>2165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1500</v>
      </c>
      <c r="G48" s="267">
        <f t="shared" si="7"/>
        <v>1500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>
        <v>1500</v>
      </c>
      <c r="W48" s="332">
        <v>1500</v>
      </c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1500</v>
      </c>
      <c r="AO48" s="275">
        <f>P!AK50</f>
        <v>5.2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20</v>
      </c>
      <c r="G50" s="267">
        <f t="shared" si="7"/>
        <v>20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>
        <v>20</v>
      </c>
      <c r="W50" s="332">
        <v>15</v>
      </c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15</v>
      </c>
      <c r="AO50" s="275">
        <f>P!AK52</f>
        <v>60</v>
      </c>
      <c r="AP50" s="276">
        <f t="shared" si="6"/>
        <v>5</v>
      </c>
      <c r="AQ50" s="87" t="str">
        <f t="shared" si="9"/>
        <v xml:space="preserve"> 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4</v>
      </c>
      <c r="G51" s="267">
        <f t="shared" si="7"/>
        <v>4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>
        <v>4</v>
      </c>
      <c r="W51" s="332">
        <v>4</v>
      </c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4</v>
      </c>
      <c r="AO51" s="275">
        <f>P!AK53</f>
        <v>80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>
        <v>3</v>
      </c>
      <c r="W54" s="332">
        <v>3</v>
      </c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3</v>
      </c>
      <c r="AO54" s="275">
        <f>P!AK56</f>
        <v>0.79733400927430775</v>
      </c>
      <c r="AP54" s="276">
        <f t="shared" si="6"/>
        <v>15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46</v>
      </c>
      <c r="G56" s="267">
        <f t="shared" si="7"/>
        <v>48</v>
      </c>
      <c r="H56" s="300">
        <v>3</v>
      </c>
      <c r="I56" s="301">
        <v>3</v>
      </c>
      <c r="J56" s="300">
        <v>3</v>
      </c>
      <c r="K56" s="301">
        <v>3</v>
      </c>
      <c r="L56" s="331">
        <v>4</v>
      </c>
      <c r="M56" s="332">
        <v>4</v>
      </c>
      <c r="N56" s="331">
        <v>4</v>
      </c>
      <c r="O56" s="332">
        <v>1</v>
      </c>
      <c r="P56" s="331">
        <v>3</v>
      </c>
      <c r="Q56" s="332">
        <v>3</v>
      </c>
      <c r="R56" s="331">
        <v>4</v>
      </c>
      <c r="S56" s="332">
        <v>4</v>
      </c>
      <c r="T56" s="331">
        <v>4</v>
      </c>
      <c r="U56" s="332">
        <v>4</v>
      </c>
      <c r="V56" s="331">
        <v>30</v>
      </c>
      <c r="W56" s="332">
        <v>20</v>
      </c>
      <c r="X56" s="331">
        <v>4</v>
      </c>
      <c r="Y56" s="332">
        <v>1</v>
      </c>
      <c r="Z56" s="331">
        <v>4</v>
      </c>
      <c r="AA56" s="332">
        <v>4</v>
      </c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47</v>
      </c>
      <c r="AO56" s="275">
        <f>P!AK58</f>
        <v>19.565217391304348</v>
      </c>
      <c r="AP56" s="276">
        <f t="shared" si="6"/>
        <v>1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11</v>
      </c>
      <c r="G57" s="267">
        <f t="shared" si="7"/>
        <v>11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>
        <v>12</v>
      </c>
      <c r="W57" s="332">
        <v>11</v>
      </c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11</v>
      </c>
      <c r="AO57" s="275">
        <f>P!AK59</f>
        <v>1003.6363636363636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5</v>
      </c>
      <c r="G58" s="267">
        <f t="shared" si="7"/>
        <v>9</v>
      </c>
      <c r="H58" s="300">
        <v>1</v>
      </c>
      <c r="I58" s="301">
        <v>1</v>
      </c>
      <c r="J58" s="300">
        <v>1</v>
      </c>
      <c r="K58" s="301"/>
      <c r="L58" s="331">
        <v>1</v>
      </c>
      <c r="M58" s="332"/>
      <c r="N58" s="331">
        <v>1</v>
      </c>
      <c r="O58" s="332"/>
      <c r="P58" s="331">
        <v>1</v>
      </c>
      <c r="Q58" s="332"/>
      <c r="R58" s="331">
        <v>1</v>
      </c>
      <c r="S58" s="332"/>
      <c r="T58" s="331">
        <v>1</v>
      </c>
      <c r="U58" s="332"/>
      <c r="V58" s="331">
        <v>5</v>
      </c>
      <c r="W58" s="332"/>
      <c r="X58" s="331">
        <v>1</v>
      </c>
      <c r="Y58" s="332"/>
      <c r="Z58" s="331">
        <v>1</v>
      </c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1</v>
      </c>
      <c r="AO58" s="275">
        <f>P!AK60</f>
        <v>264</v>
      </c>
      <c r="AP58" s="276">
        <f t="shared" si="6"/>
        <v>8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5</v>
      </c>
      <c r="G59" s="267">
        <f t="shared" si="7"/>
        <v>6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>
        <v>5</v>
      </c>
      <c r="W59" s="332">
        <v>4.8</v>
      </c>
      <c r="X59" s="331"/>
      <c r="Y59" s="332"/>
      <c r="Z59" s="331"/>
      <c r="AA59" s="332">
        <v>0.2</v>
      </c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5</v>
      </c>
      <c r="AO59" s="275">
        <f>P!AK61</f>
        <v>130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5</v>
      </c>
      <c r="G60" s="267">
        <f t="shared" si="7"/>
        <v>6.3000000000000007</v>
      </c>
      <c r="H60" s="300">
        <v>1</v>
      </c>
      <c r="I60" s="301">
        <v>1</v>
      </c>
      <c r="J60" s="300">
        <v>1</v>
      </c>
      <c r="K60" s="301">
        <v>1</v>
      </c>
      <c r="L60" s="331">
        <v>1</v>
      </c>
      <c r="M60" s="332">
        <v>1</v>
      </c>
      <c r="N60" s="331">
        <v>1</v>
      </c>
      <c r="O60" s="332">
        <v>1</v>
      </c>
      <c r="P60" s="331">
        <v>1</v>
      </c>
      <c r="Q60" s="332">
        <v>1</v>
      </c>
      <c r="R60" s="331">
        <v>1</v>
      </c>
      <c r="S60" s="332">
        <v>1</v>
      </c>
      <c r="T60" s="331">
        <v>1</v>
      </c>
      <c r="U60" s="332"/>
      <c r="V60" s="331">
        <v>2</v>
      </c>
      <c r="W60" s="332"/>
      <c r="X60" s="331">
        <v>1</v>
      </c>
      <c r="Y60" s="332">
        <v>0.3</v>
      </c>
      <c r="Z60" s="331">
        <v>1</v>
      </c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6.3</v>
      </c>
      <c r="AO60" s="275">
        <f>P!AK62</f>
        <v>110</v>
      </c>
      <c r="AP60" s="276">
        <f t="shared" si="6"/>
        <v>0</v>
      </c>
      <c r="AQ60" s="87" t="str">
        <f t="shared" si="9"/>
        <v>০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1.5</v>
      </c>
      <c r="G61" s="267">
        <f t="shared" si="7"/>
        <v>1.7999999999999998</v>
      </c>
      <c r="H61" s="300">
        <v>0.2</v>
      </c>
      <c r="I61" s="301">
        <v>0.2</v>
      </c>
      <c r="J61" s="300">
        <v>0.2</v>
      </c>
      <c r="K61" s="301">
        <v>0.2</v>
      </c>
      <c r="L61" s="331">
        <v>0.2</v>
      </c>
      <c r="M61" s="332">
        <v>0.2</v>
      </c>
      <c r="N61" s="331">
        <v>0.2</v>
      </c>
      <c r="O61" s="332">
        <v>0.2</v>
      </c>
      <c r="P61" s="331"/>
      <c r="Q61" s="332"/>
      <c r="R61" s="331">
        <v>0.2</v>
      </c>
      <c r="S61" s="332">
        <v>0.2</v>
      </c>
      <c r="T61" s="331">
        <v>0.2</v>
      </c>
      <c r="U61" s="332">
        <v>0.2</v>
      </c>
      <c r="V61" s="331">
        <v>1</v>
      </c>
      <c r="W61" s="332">
        <v>0.6</v>
      </c>
      <c r="X61" s="331">
        <v>0.1</v>
      </c>
      <c r="Y61" s="332"/>
      <c r="Z61" s="331">
        <v>0.2</v>
      </c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1.7999999999999998</v>
      </c>
      <c r="AO61" s="275">
        <f>P!AK63</f>
        <v>620</v>
      </c>
      <c r="AP61" s="276">
        <f t="shared" si="6"/>
        <v>0</v>
      </c>
      <c r="AQ61" s="87" t="str">
        <f t="shared" si="9"/>
        <v>০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10.5</v>
      </c>
      <c r="G62" s="267">
        <f t="shared" si="7"/>
        <v>10.86</v>
      </c>
      <c r="H62" s="300">
        <v>0.2</v>
      </c>
      <c r="I62" s="301">
        <v>0.2</v>
      </c>
      <c r="J62" s="300">
        <v>0.2</v>
      </c>
      <c r="K62" s="301">
        <v>0.2</v>
      </c>
      <c r="L62" s="331">
        <v>0.3</v>
      </c>
      <c r="M62" s="332">
        <v>0.3</v>
      </c>
      <c r="N62" s="331">
        <v>0.2</v>
      </c>
      <c r="O62" s="332">
        <v>0.2</v>
      </c>
      <c r="P62" s="331"/>
      <c r="Q62" s="332"/>
      <c r="R62" s="331">
        <v>0.3</v>
      </c>
      <c r="S62" s="332">
        <v>0.3</v>
      </c>
      <c r="T62" s="331">
        <v>0.3</v>
      </c>
      <c r="U62" s="332">
        <v>0.2</v>
      </c>
      <c r="V62" s="331">
        <v>10</v>
      </c>
      <c r="W62" s="332">
        <v>6.8</v>
      </c>
      <c r="X62" s="331">
        <v>0.2</v>
      </c>
      <c r="Y62" s="332">
        <v>0.2</v>
      </c>
      <c r="Z62" s="331">
        <v>0.2</v>
      </c>
      <c r="AA62" s="332">
        <v>0.1</v>
      </c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8.4999999999999982</v>
      </c>
      <c r="AO62" s="275">
        <f>P!AK64</f>
        <v>640</v>
      </c>
      <c r="AP62" s="276">
        <f t="shared" si="6"/>
        <v>2.3600000000000012</v>
      </c>
      <c r="AQ62" s="87" t="str">
        <f t="shared" si="9"/>
        <v xml:space="preserve"> 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>
        <v>0.1</v>
      </c>
      <c r="M63" s="332">
        <v>7.4999999999999956E-2</v>
      </c>
      <c r="N63" s="331">
        <v>0.1</v>
      </c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7.4999999999999956E-2</v>
      </c>
      <c r="AO63" s="275">
        <f>P!AK65</f>
        <v>416.66666666666669</v>
      </c>
      <c r="AP63" s="276">
        <f t="shared" si="6"/>
        <v>0</v>
      </c>
      <c r="AQ63" s="87" t="str">
        <f t="shared" si="9"/>
        <v>০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3.1</v>
      </c>
      <c r="G65" s="267">
        <f t="shared" si="7"/>
        <v>3.1</v>
      </c>
      <c r="H65" s="300"/>
      <c r="I65" s="301"/>
      <c r="J65" s="300">
        <v>0.05</v>
      </c>
      <c r="K65" s="301">
        <v>0.05</v>
      </c>
      <c r="L65" s="331">
        <v>0.1</v>
      </c>
      <c r="M65" s="332">
        <v>0.1</v>
      </c>
      <c r="N65" s="331">
        <v>0.05</v>
      </c>
      <c r="O65" s="332">
        <v>0.05</v>
      </c>
      <c r="P65" s="331"/>
      <c r="Q65" s="332"/>
      <c r="R65" s="331">
        <v>0.05</v>
      </c>
      <c r="S65" s="332">
        <v>0.05</v>
      </c>
      <c r="T65" s="331">
        <v>0.05</v>
      </c>
      <c r="U65" s="332">
        <v>0.05</v>
      </c>
      <c r="V65" s="331">
        <v>3</v>
      </c>
      <c r="W65" s="332">
        <v>1.6</v>
      </c>
      <c r="X65" s="331"/>
      <c r="Y65" s="332"/>
      <c r="Z65" s="331">
        <v>0.1</v>
      </c>
      <c r="AA65" s="332">
        <v>0.02</v>
      </c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1.9200000000000002</v>
      </c>
      <c r="AO65" s="275">
        <f>P!AK67</f>
        <v>851.61290322580646</v>
      </c>
      <c r="AP65" s="276">
        <f t="shared" si="6"/>
        <v>1.18</v>
      </c>
      <c r="AQ65" s="87" t="str">
        <f t="shared" si="9"/>
        <v xml:space="preserve"> 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30</v>
      </c>
      <c r="G66" s="267">
        <f t="shared" si="7"/>
        <v>31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>
        <v>30</v>
      </c>
      <c r="W66" s="332">
        <v>24</v>
      </c>
      <c r="X66" s="331"/>
      <c r="Y66" s="332"/>
      <c r="Z66" s="331"/>
      <c r="AA66" s="332">
        <v>0.04</v>
      </c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24.04</v>
      </c>
      <c r="AO66" s="275">
        <f>P!AK68</f>
        <v>18</v>
      </c>
      <c r="AP66" s="276">
        <f t="shared" si="6"/>
        <v>6.9600000000000009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30</v>
      </c>
      <c r="G67" s="267">
        <f t="shared" si="7"/>
        <v>31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>
        <v>30</v>
      </c>
      <c r="W67" s="332">
        <v>24</v>
      </c>
      <c r="X67" s="331"/>
      <c r="Y67" s="332"/>
      <c r="Z67" s="331"/>
      <c r="AA67" s="332">
        <v>0.01</v>
      </c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24.01</v>
      </c>
      <c r="AO67" s="275">
        <f>P!AK69</f>
        <v>18</v>
      </c>
      <c r="AP67" s="276">
        <f t="shared" ref="AP67:AP130" si="10">G67-AN67</f>
        <v>6.9899999999999984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1.1000000000000001</v>
      </c>
      <c r="G68" s="267">
        <f t="shared" ref="G68:G133" si="11">E68+F68</f>
        <v>1.15571428571</v>
      </c>
      <c r="H68" s="300">
        <v>0.01</v>
      </c>
      <c r="I68" s="301">
        <v>0.01</v>
      </c>
      <c r="J68" s="300">
        <v>0.01</v>
      </c>
      <c r="K68" s="301">
        <v>0.01</v>
      </c>
      <c r="L68" s="331">
        <v>0.02</v>
      </c>
      <c r="M68" s="332">
        <v>0.02</v>
      </c>
      <c r="N68" s="331">
        <v>0.01</v>
      </c>
      <c r="O68" s="332">
        <v>0.01</v>
      </c>
      <c r="P68" s="331"/>
      <c r="Q68" s="332"/>
      <c r="R68" s="331">
        <v>0.01</v>
      </c>
      <c r="S68" s="332">
        <v>0.01</v>
      </c>
      <c r="T68" s="331">
        <v>0.01</v>
      </c>
      <c r="U68" s="332">
        <v>0.01</v>
      </c>
      <c r="V68" s="331">
        <v>1</v>
      </c>
      <c r="W68" s="332">
        <v>1</v>
      </c>
      <c r="X68" s="331"/>
      <c r="Y68" s="332"/>
      <c r="Z68" s="331">
        <v>0.02</v>
      </c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1.07</v>
      </c>
      <c r="AO68" s="275">
        <f>P!AK70</f>
        <v>5727.272727272727</v>
      </c>
      <c r="AP68" s="276">
        <f t="shared" si="10"/>
        <v>8.5714285709999949E-2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2</v>
      </c>
      <c r="G69" s="267">
        <f t="shared" si="11"/>
        <v>2.3099999999999996</v>
      </c>
      <c r="H69" s="300">
        <v>0.02</v>
      </c>
      <c r="I69" s="301">
        <v>0.02</v>
      </c>
      <c r="J69" s="300">
        <v>0.02</v>
      </c>
      <c r="K69" s="301">
        <v>0.02</v>
      </c>
      <c r="L69" s="331">
        <v>0.05</v>
      </c>
      <c r="M69" s="332">
        <v>0.05</v>
      </c>
      <c r="N69" s="331">
        <v>0.02</v>
      </c>
      <c r="O69" s="332">
        <v>0.02</v>
      </c>
      <c r="P69" s="331"/>
      <c r="Q69" s="332"/>
      <c r="R69" s="331">
        <v>0.02</v>
      </c>
      <c r="S69" s="332">
        <v>0.02</v>
      </c>
      <c r="T69" s="331">
        <v>0.02</v>
      </c>
      <c r="U69" s="332">
        <v>0.02</v>
      </c>
      <c r="V69" s="331">
        <v>2</v>
      </c>
      <c r="W69" s="332">
        <v>1.6</v>
      </c>
      <c r="X69" s="331"/>
      <c r="Y69" s="332"/>
      <c r="Z69" s="331">
        <v>0.04</v>
      </c>
      <c r="AA69" s="332">
        <v>0.3</v>
      </c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2.0499999999999998</v>
      </c>
      <c r="AO69" s="275">
        <f>P!AK71</f>
        <v>590</v>
      </c>
      <c r="AP69" s="276">
        <f t="shared" si="10"/>
        <v>0.25999999999999979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0.75</v>
      </c>
      <c r="G70" s="267">
        <f t="shared" si="11"/>
        <v>0.87</v>
      </c>
      <c r="H70" s="300"/>
      <c r="I70" s="301"/>
      <c r="J70" s="300"/>
      <c r="K70" s="301"/>
      <c r="L70" s="331">
        <v>0.01</v>
      </c>
      <c r="M70" s="332">
        <v>0.01</v>
      </c>
      <c r="N70" s="331"/>
      <c r="O70" s="332"/>
      <c r="P70" s="331"/>
      <c r="Q70" s="332"/>
      <c r="R70" s="331"/>
      <c r="S70" s="332"/>
      <c r="T70" s="331"/>
      <c r="U70" s="332"/>
      <c r="V70" s="331">
        <v>0.7</v>
      </c>
      <c r="W70" s="332">
        <v>0.7</v>
      </c>
      <c r="X70" s="331"/>
      <c r="Y70" s="332"/>
      <c r="Z70" s="331">
        <v>0.01</v>
      </c>
      <c r="AA70" s="332">
        <v>0.02</v>
      </c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0.73</v>
      </c>
      <c r="AO70" s="275">
        <f>P!AK72</f>
        <v>1706.6666666666667</v>
      </c>
      <c r="AP70" s="276">
        <f t="shared" si="10"/>
        <v>0.14000000000000001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40</v>
      </c>
      <c r="G71" s="267">
        <f t="shared" si="11"/>
        <v>42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>
        <v>40</v>
      </c>
      <c r="W71" s="332">
        <v>25</v>
      </c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25</v>
      </c>
      <c r="AO71" s="275">
        <f>P!AK73</f>
        <v>8</v>
      </c>
      <c r="AP71" s="276">
        <f t="shared" si="10"/>
        <v>17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10</v>
      </c>
      <c r="G72" s="267">
        <f t="shared" si="11"/>
        <v>10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>
        <v>10</v>
      </c>
      <c r="W72" s="332">
        <v>10</v>
      </c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10</v>
      </c>
      <c r="AO72" s="275">
        <f>P!AK74</f>
        <v>710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10</v>
      </c>
      <c r="G73" s="267">
        <f t="shared" si="11"/>
        <v>10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>
        <v>10</v>
      </c>
      <c r="W73" s="332">
        <v>10</v>
      </c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10</v>
      </c>
      <c r="AO73" s="275">
        <f>P!AK75</f>
        <v>640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13.7</v>
      </c>
      <c r="G75" s="267">
        <f t="shared" si="11"/>
        <v>13.7</v>
      </c>
      <c r="H75" s="300"/>
      <c r="I75" s="301"/>
      <c r="J75" s="300"/>
      <c r="K75" s="301"/>
      <c r="L75" s="331">
        <v>0.2</v>
      </c>
      <c r="M75" s="332">
        <v>0.2</v>
      </c>
      <c r="N75" s="331"/>
      <c r="O75" s="332"/>
      <c r="P75" s="331"/>
      <c r="Q75" s="332"/>
      <c r="R75" s="331"/>
      <c r="S75" s="332"/>
      <c r="T75" s="331"/>
      <c r="U75" s="332"/>
      <c r="V75" s="331">
        <v>15</v>
      </c>
      <c r="W75" s="332">
        <v>12</v>
      </c>
      <c r="X75" s="331"/>
      <c r="Y75" s="332"/>
      <c r="Z75" s="331">
        <v>0.2</v>
      </c>
      <c r="AA75" s="332">
        <v>0.25</v>
      </c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12.45</v>
      </c>
      <c r="AO75" s="275">
        <f>P!AK77</f>
        <v>1691.9708029197081</v>
      </c>
      <c r="AP75" s="276">
        <f t="shared" si="10"/>
        <v>1.25</v>
      </c>
      <c r="AQ75" s="87" t="str">
        <f t="shared" si="13"/>
        <v xml:space="preserve"> 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0.5</v>
      </c>
      <c r="G77" s="267">
        <f t="shared" si="11"/>
        <v>0.53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>
        <v>0.5</v>
      </c>
      <c r="W77" s="332">
        <v>0.5</v>
      </c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0.5</v>
      </c>
      <c r="AO77" s="275">
        <f>P!AK79</f>
        <v>3400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0.4</v>
      </c>
      <c r="G78" s="267">
        <f t="shared" si="11"/>
        <v>0.48</v>
      </c>
      <c r="H78" s="300"/>
      <c r="I78" s="301"/>
      <c r="J78" s="300">
        <v>0.1</v>
      </c>
      <c r="K78" s="301">
        <v>0.1</v>
      </c>
      <c r="L78" s="331">
        <v>0.1</v>
      </c>
      <c r="M78" s="332">
        <v>0.1</v>
      </c>
      <c r="N78" s="331">
        <v>0.1</v>
      </c>
      <c r="O78" s="332">
        <v>0.1</v>
      </c>
      <c r="P78" s="331"/>
      <c r="Q78" s="332"/>
      <c r="R78" s="331">
        <v>0.1</v>
      </c>
      <c r="S78" s="332">
        <v>0.1</v>
      </c>
      <c r="T78" s="331">
        <v>0.1</v>
      </c>
      <c r="U78" s="332"/>
      <c r="V78" s="331">
        <v>0.2</v>
      </c>
      <c r="W78" s="332">
        <v>7.999999999999996E-2</v>
      </c>
      <c r="X78" s="331"/>
      <c r="Y78" s="332"/>
      <c r="Z78" s="331">
        <v>0.1</v>
      </c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0.48</v>
      </c>
      <c r="AO78" s="275">
        <f>P!AK80</f>
        <v>575</v>
      </c>
      <c r="AP78" s="276">
        <f t="shared" si="10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0.2</v>
      </c>
      <c r="G79" s="267">
        <f t="shared" si="11"/>
        <v>0.2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>
        <v>0.2</v>
      </c>
      <c r="W79" s="332">
        <v>0.2</v>
      </c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0.2</v>
      </c>
      <c r="AO79" s="275">
        <f>P!AK81</f>
        <v>300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25.5</v>
      </c>
      <c r="G80" s="267">
        <f t="shared" si="11"/>
        <v>26.15</v>
      </c>
      <c r="H80" s="300">
        <v>0.5</v>
      </c>
      <c r="I80" s="301">
        <v>0.5</v>
      </c>
      <c r="J80" s="300">
        <v>0.5</v>
      </c>
      <c r="K80" s="301">
        <v>0.5</v>
      </c>
      <c r="L80" s="331">
        <v>0.5</v>
      </c>
      <c r="M80" s="332">
        <v>0.5</v>
      </c>
      <c r="N80" s="331">
        <v>0.5</v>
      </c>
      <c r="O80" s="332">
        <v>0.5</v>
      </c>
      <c r="P80" s="331">
        <v>0.5</v>
      </c>
      <c r="Q80" s="332">
        <v>0.5</v>
      </c>
      <c r="R80" s="331">
        <v>0.5</v>
      </c>
      <c r="S80" s="332">
        <v>0.5</v>
      </c>
      <c r="T80" s="331">
        <v>0.5</v>
      </c>
      <c r="U80" s="332"/>
      <c r="V80" s="331">
        <v>25</v>
      </c>
      <c r="W80" s="332">
        <v>19</v>
      </c>
      <c r="X80" s="331">
        <v>0.5</v>
      </c>
      <c r="Y80" s="332">
        <v>0.5</v>
      </c>
      <c r="Z80" s="331">
        <v>0.5</v>
      </c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22.5</v>
      </c>
      <c r="AO80" s="275">
        <f>P!AK82</f>
        <v>170.58823529411765</v>
      </c>
      <c r="AP80" s="276">
        <f t="shared" si="10"/>
        <v>3.6499999999999986</v>
      </c>
      <c r="AQ80" s="87" t="str">
        <f t="shared" si="13"/>
        <v xml:space="preserve"> 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0.4</v>
      </c>
      <c r="G84" s="267">
        <f t="shared" si="11"/>
        <v>0.5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>
        <v>0.4</v>
      </c>
      <c r="W84" s="332">
        <v>0.4</v>
      </c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0.4</v>
      </c>
      <c r="AO84" s="275">
        <f>P!AK86</f>
        <v>3000</v>
      </c>
      <c r="AP84" s="276">
        <f t="shared" si="10"/>
        <v>9.9999999999999978E-2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0.7</v>
      </c>
      <c r="G86" s="267">
        <f t="shared" si="11"/>
        <v>0.90000000000000013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>
        <v>0.7</v>
      </c>
      <c r="W86" s="332">
        <v>0.22</v>
      </c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0.22</v>
      </c>
      <c r="AO86" s="275">
        <f>P!AK88</f>
        <v>1800.0000000000002</v>
      </c>
      <c r="AP86" s="277">
        <f t="shared" si="10"/>
        <v>0.68000000000000016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72</v>
      </c>
      <c r="G87" s="267">
        <f t="shared" si="11"/>
        <v>79</v>
      </c>
      <c r="H87" s="300"/>
      <c r="I87" s="301"/>
      <c r="J87" s="300"/>
      <c r="K87" s="301"/>
      <c r="L87" s="331">
        <v>3</v>
      </c>
      <c r="M87" s="332">
        <v>3.5</v>
      </c>
      <c r="N87" s="331"/>
      <c r="O87" s="332"/>
      <c r="P87" s="331"/>
      <c r="Q87" s="332"/>
      <c r="R87" s="331"/>
      <c r="S87" s="332">
        <v>2</v>
      </c>
      <c r="T87" s="331"/>
      <c r="U87" s="332"/>
      <c r="V87" s="331">
        <v>34</v>
      </c>
      <c r="W87" s="332">
        <v>40</v>
      </c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45.5</v>
      </c>
      <c r="AO87" s="275">
        <f>P!AK89</f>
        <v>67</v>
      </c>
      <c r="AP87" s="276">
        <f t="shared" si="10"/>
        <v>33.5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20</v>
      </c>
      <c r="G88" s="267">
        <f t="shared" si="11"/>
        <v>22.999999999999989</v>
      </c>
      <c r="H88" s="300">
        <v>1</v>
      </c>
      <c r="I88" s="301">
        <v>0.5</v>
      </c>
      <c r="J88" s="300">
        <v>1</v>
      </c>
      <c r="K88" s="301">
        <v>1</v>
      </c>
      <c r="L88" s="331">
        <v>1</v>
      </c>
      <c r="M88" s="332">
        <v>1</v>
      </c>
      <c r="N88" s="331">
        <v>1</v>
      </c>
      <c r="O88" s="332">
        <v>0.5</v>
      </c>
      <c r="P88" s="331">
        <v>1</v>
      </c>
      <c r="Q88" s="332">
        <v>1</v>
      </c>
      <c r="R88" s="331">
        <v>1</v>
      </c>
      <c r="S88" s="332">
        <v>2.5</v>
      </c>
      <c r="T88" s="331">
        <v>1</v>
      </c>
      <c r="U88" s="332">
        <v>2.5</v>
      </c>
      <c r="V88" s="331">
        <v>4</v>
      </c>
      <c r="W88" s="332">
        <v>4</v>
      </c>
      <c r="X88" s="331">
        <v>1</v>
      </c>
      <c r="Y88" s="332">
        <v>1</v>
      </c>
      <c r="Z88" s="331">
        <v>1</v>
      </c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14</v>
      </c>
      <c r="AO88" s="275">
        <f>P!AK90</f>
        <v>115</v>
      </c>
      <c r="AP88" s="276">
        <f t="shared" si="10"/>
        <v>8.9999999999999893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828</v>
      </c>
      <c r="G89" s="267">
        <f t="shared" si="11"/>
        <v>828</v>
      </c>
      <c r="H89" s="300">
        <v>40</v>
      </c>
      <c r="I89" s="301">
        <v>30</v>
      </c>
      <c r="J89" s="300">
        <v>40</v>
      </c>
      <c r="K89" s="301">
        <v>46</v>
      </c>
      <c r="L89" s="331">
        <v>50</v>
      </c>
      <c r="M89" s="332">
        <v>43</v>
      </c>
      <c r="N89" s="331">
        <v>70</v>
      </c>
      <c r="O89" s="332">
        <v>62</v>
      </c>
      <c r="P89" s="331">
        <v>40</v>
      </c>
      <c r="Q89" s="332">
        <v>28</v>
      </c>
      <c r="R89" s="331">
        <v>40</v>
      </c>
      <c r="S89" s="332">
        <v>58</v>
      </c>
      <c r="T89" s="331">
        <v>40</v>
      </c>
      <c r="U89" s="332">
        <v>46</v>
      </c>
      <c r="V89" s="331">
        <v>450</v>
      </c>
      <c r="W89" s="332">
        <v>450</v>
      </c>
      <c r="X89" s="331">
        <v>40</v>
      </c>
      <c r="Y89" s="332">
        <v>20</v>
      </c>
      <c r="Z89" s="331">
        <v>40</v>
      </c>
      <c r="AA89" s="332">
        <v>40</v>
      </c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823</v>
      </c>
      <c r="AO89" s="275">
        <f>P!AK91</f>
        <v>11.252415458937199</v>
      </c>
      <c r="AP89" s="276">
        <f t="shared" si="10"/>
        <v>5</v>
      </c>
      <c r="AQ89" s="87" t="str">
        <f t="shared" si="13"/>
        <v xml:space="preserve"> 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3</v>
      </c>
      <c r="G92" s="267">
        <f t="shared" si="11"/>
        <v>3</v>
      </c>
      <c r="H92" s="300"/>
      <c r="I92" s="301"/>
      <c r="J92" s="300"/>
      <c r="K92" s="301"/>
      <c r="L92" s="331">
        <v>1</v>
      </c>
      <c r="M92" s="332">
        <v>1</v>
      </c>
      <c r="N92" s="331"/>
      <c r="O92" s="332"/>
      <c r="P92" s="331"/>
      <c r="Q92" s="332"/>
      <c r="R92" s="331"/>
      <c r="S92" s="332"/>
      <c r="T92" s="331"/>
      <c r="U92" s="332"/>
      <c r="V92" s="331">
        <v>2</v>
      </c>
      <c r="W92" s="332">
        <v>1</v>
      </c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2</v>
      </c>
      <c r="AO92" s="275">
        <f>P!AK94</f>
        <v>220</v>
      </c>
      <c r="AP92" s="276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>
        <v>1</v>
      </c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11</v>
      </c>
      <c r="G95" s="267">
        <f t="shared" si="11"/>
        <v>12.5</v>
      </c>
      <c r="H95" s="300">
        <v>1</v>
      </c>
      <c r="I95" s="301">
        <v>0.5</v>
      </c>
      <c r="J95" s="300">
        <v>1</v>
      </c>
      <c r="K95" s="301">
        <v>1</v>
      </c>
      <c r="L95" s="331">
        <v>2</v>
      </c>
      <c r="M95" s="332">
        <v>2</v>
      </c>
      <c r="N95" s="331">
        <v>1</v>
      </c>
      <c r="O95" s="332">
        <v>0.5</v>
      </c>
      <c r="P95" s="331">
        <v>1</v>
      </c>
      <c r="Q95" s="332">
        <v>0.5</v>
      </c>
      <c r="R95" s="331"/>
      <c r="S95" s="332"/>
      <c r="T95" s="331">
        <v>1</v>
      </c>
      <c r="U95" s="332">
        <v>1.5</v>
      </c>
      <c r="V95" s="331">
        <v>4</v>
      </c>
      <c r="W95" s="332">
        <v>4.5</v>
      </c>
      <c r="X95" s="331">
        <v>1</v>
      </c>
      <c r="Y95" s="332">
        <v>0.5</v>
      </c>
      <c r="Z95" s="331">
        <v>1</v>
      </c>
      <c r="AA95" s="332">
        <v>1</v>
      </c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12</v>
      </c>
      <c r="AO95" s="275">
        <f>P!AK97</f>
        <v>84.545454545454547</v>
      </c>
      <c r="AP95" s="276">
        <f t="shared" si="10"/>
        <v>0.5</v>
      </c>
      <c r="AQ95" s="87" t="str">
        <f t="shared" si="13"/>
        <v>NZ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0.5</v>
      </c>
      <c r="G97" s="267">
        <f t="shared" si="11"/>
        <v>0.5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>
        <v>0.5</v>
      </c>
      <c r="W97" s="332">
        <v>0.5</v>
      </c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0.5</v>
      </c>
      <c r="AO97" s="275">
        <f>P!AK99</f>
        <v>520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7</v>
      </c>
      <c r="G98" s="267">
        <f t="shared" si="11"/>
        <v>9</v>
      </c>
      <c r="H98" s="300"/>
      <c r="I98" s="301"/>
      <c r="J98" s="300"/>
      <c r="K98" s="301"/>
      <c r="L98" s="331">
        <v>1</v>
      </c>
      <c r="M98" s="332">
        <v>3</v>
      </c>
      <c r="N98" s="331"/>
      <c r="O98" s="332"/>
      <c r="P98" s="331"/>
      <c r="Q98" s="332"/>
      <c r="R98" s="331"/>
      <c r="S98" s="332"/>
      <c r="T98" s="331"/>
      <c r="U98" s="332"/>
      <c r="V98" s="331">
        <v>3</v>
      </c>
      <c r="W98" s="332">
        <v>3</v>
      </c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6</v>
      </c>
      <c r="AO98" s="275">
        <f>P!AK100</f>
        <v>167.14285714285714</v>
      </c>
      <c r="AP98" s="276">
        <f t="shared" si="10"/>
        <v>3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14</v>
      </c>
      <c r="G104" s="267">
        <f t="shared" si="11"/>
        <v>17</v>
      </c>
      <c r="H104" s="300"/>
      <c r="I104" s="301"/>
      <c r="J104" s="300"/>
      <c r="K104" s="301"/>
      <c r="L104" s="331">
        <v>3</v>
      </c>
      <c r="M104" s="332">
        <v>3</v>
      </c>
      <c r="N104" s="331"/>
      <c r="O104" s="332"/>
      <c r="P104" s="331"/>
      <c r="Q104" s="332"/>
      <c r="R104" s="331"/>
      <c r="S104" s="332"/>
      <c r="T104" s="331"/>
      <c r="U104" s="332"/>
      <c r="V104" s="331">
        <v>12</v>
      </c>
      <c r="W104" s="332">
        <v>12</v>
      </c>
      <c r="X104" s="331"/>
      <c r="Y104" s="332"/>
      <c r="Z104" s="331">
        <v>2</v>
      </c>
      <c r="AA104" s="332">
        <v>2</v>
      </c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17</v>
      </c>
      <c r="AO104" s="275">
        <f>P!AK106</f>
        <v>160.71428571428572</v>
      </c>
      <c r="AP104" s="276">
        <f t="shared" si="10"/>
        <v>0</v>
      </c>
      <c r="AQ104" s="87" t="str">
        <f t="shared" si="13"/>
        <v>০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>
        <v>4</v>
      </c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2</v>
      </c>
      <c r="G109" s="267">
        <f t="shared" si="11"/>
        <v>3</v>
      </c>
      <c r="H109" s="300"/>
      <c r="I109" s="301"/>
      <c r="J109" s="300"/>
      <c r="K109" s="301"/>
      <c r="L109" s="331">
        <v>1</v>
      </c>
      <c r="M109" s="332">
        <v>1</v>
      </c>
      <c r="N109" s="331"/>
      <c r="O109" s="332"/>
      <c r="P109" s="331"/>
      <c r="Q109" s="332"/>
      <c r="R109" s="331"/>
      <c r="S109" s="332"/>
      <c r="T109" s="331"/>
      <c r="U109" s="332"/>
      <c r="V109" s="331">
        <v>2</v>
      </c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1</v>
      </c>
      <c r="AO109" s="275">
        <f>P!AK111</f>
        <v>270</v>
      </c>
      <c r="AP109" s="276">
        <f t="shared" si="10"/>
        <v>2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449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2.25</v>
      </c>
      <c r="G112" s="267">
        <f t="shared" si="11"/>
        <v>2.25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>
        <v>1</v>
      </c>
      <c r="W112" s="301">
        <v>1</v>
      </c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1</v>
      </c>
      <c r="AO112" s="275">
        <f>P!AK114</f>
        <v>2242.2222222222222</v>
      </c>
      <c r="AP112" s="276">
        <f t="shared" si="10"/>
        <v>1.25</v>
      </c>
      <c r="AQ112" s="87" t="str">
        <f t="shared" si="13"/>
        <v xml:space="preserve"> 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144</v>
      </c>
      <c r="G116" s="267">
        <f t="shared" si="11"/>
        <v>174</v>
      </c>
      <c r="H116" s="300"/>
      <c r="I116" s="301">
        <v>10</v>
      </c>
      <c r="J116" s="300"/>
      <c r="K116" s="301"/>
      <c r="L116" s="331"/>
      <c r="M116" s="332">
        <v>13</v>
      </c>
      <c r="N116" s="331"/>
      <c r="O116" s="332"/>
      <c r="P116" s="331"/>
      <c r="Q116" s="332">
        <v>10</v>
      </c>
      <c r="R116" s="331"/>
      <c r="S116" s="332"/>
      <c r="T116" s="331"/>
      <c r="U116" s="332">
        <v>19</v>
      </c>
      <c r="V116" s="331"/>
      <c r="W116" s="332">
        <v>7</v>
      </c>
      <c r="X116" s="331"/>
      <c r="Y116" s="332">
        <v>12</v>
      </c>
      <c r="Z116" s="331"/>
      <c r="AA116" s="332">
        <v>76</v>
      </c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147</v>
      </c>
      <c r="AO116" s="275">
        <f>P!AK118</f>
        <v>8.75</v>
      </c>
      <c r="AP116" s="276">
        <f t="shared" si="10"/>
        <v>27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325</v>
      </c>
      <c r="G124" s="267">
        <f t="shared" si="11"/>
        <v>325</v>
      </c>
      <c r="H124" s="344">
        <v>30</v>
      </c>
      <c r="I124" s="343">
        <f>P!D126</f>
        <v>26</v>
      </c>
      <c r="J124" s="344">
        <v>30</v>
      </c>
      <c r="K124" s="343">
        <f>P!F126</f>
        <v>64</v>
      </c>
      <c r="L124" s="344">
        <v>30</v>
      </c>
      <c r="M124" s="343">
        <f>P!H126</f>
        <v>32</v>
      </c>
      <c r="N124" s="344">
        <v>50</v>
      </c>
      <c r="O124" s="343">
        <f>P!J126</f>
        <v>29</v>
      </c>
      <c r="P124" s="344">
        <v>80</v>
      </c>
      <c r="Q124" s="343">
        <f>P!L126</f>
        <v>25</v>
      </c>
      <c r="R124" s="344">
        <v>50</v>
      </c>
      <c r="S124" s="343">
        <f>P!N126</f>
        <v>31</v>
      </c>
      <c r="T124" s="344">
        <v>30</v>
      </c>
      <c r="U124" s="343">
        <f>P!P126</f>
        <v>41</v>
      </c>
      <c r="V124" s="344">
        <v>30</v>
      </c>
      <c r="W124" s="343">
        <f>P!R126</f>
        <v>26</v>
      </c>
      <c r="X124" s="344">
        <v>30</v>
      </c>
      <c r="Y124" s="343">
        <f>P!T126</f>
        <v>25</v>
      </c>
      <c r="Z124" s="344">
        <v>30</v>
      </c>
      <c r="AA124" s="343">
        <f>P!V126</f>
        <v>26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325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12.5</v>
      </c>
      <c r="G126" s="267">
        <f t="shared" si="11"/>
        <v>12.5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2.5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>
        <v>10</v>
      </c>
      <c r="W126" s="343">
        <f>P!R128</f>
        <v>10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12.5</v>
      </c>
      <c r="AO126" s="351">
        <f>P!AK128</f>
        <v>120.96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1</v>
      </c>
      <c r="G128" s="267">
        <f t="shared" si="11"/>
        <v>1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1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1</v>
      </c>
      <c r="AO128" s="351">
        <f>P!AK130</f>
        <v>400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1.8</v>
      </c>
      <c r="G130" s="267">
        <f t="shared" si="11"/>
        <v>1.8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1.8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1.8</v>
      </c>
      <c r="AO130" s="351">
        <f>P!AK132</f>
        <v>100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31.549999999999997</v>
      </c>
      <c r="G132" s="267">
        <f t="shared" si="11"/>
        <v>31.549999999999997</v>
      </c>
      <c r="H132" s="344"/>
      <c r="I132" s="343">
        <f>P!D134</f>
        <v>0</v>
      </c>
      <c r="J132" s="344"/>
      <c r="K132" s="343">
        <f>P!F134</f>
        <v>7.4</v>
      </c>
      <c r="L132" s="344">
        <v>12</v>
      </c>
      <c r="M132" s="343">
        <f>P!H134</f>
        <v>12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2.15</v>
      </c>
      <c r="T132" s="344"/>
      <c r="U132" s="343">
        <f>P!P134</f>
        <v>0</v>
      </c>
      <c r="V132" s="344">
        <v>10</v>
      </c>
      <c r="W132" s="343">
        <f>P!R134</f>
        <v>10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31.549999999999997</v>
      </c>
      <c r="AO132" s="351">
        <f>P!AK134</f>
        <v>187.35340729001587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5</v>
      </c>
      <c r="G133" s="267">
        <f t="shared" si="11"/>
        <v>5</v>
      </c>
      <c r="H133" s="344"/>
      <c r="I133" s="343">
        <f>P!D135</f>
        <v>0</v>
      </c>
      <c r="J133" s="344"/>
      <c r="K133" s="343">
        <f>P!F135</f>
        <v>0</v>
      </c>
      <c r="L133" s="344">
        <v>10</v>
      </c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>
        <v>5</v>
      </c>
      <c r="W133" s="343">
        <f>P!R135</f>
        <v>5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5</v>
      </c>
      <c r="AO133" s="351">
        <f>P!AK135</f>
        <v>180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414</v>
      </c>
      <c r="C135" s="85" t="s">
        <v>9</v>
      </c>
      <c r="D135" s="266">
        <v>280</v>
      </c>
      <c r="E135" s="266">
        <v>0</v>
      </c>
      <c r="F135" s="267">
        <f>P!AJ137</f>
        <v>0.5</v>
      </c>
      <c r="G135" s="267">
        <f>E135+F135</f>
        <v>0.5</v>
      </c>
      <c r="H135" s="344"/>
      <c r="I135" s="343">
        <f>P!D137</f>
        <v>0</v>
      </c>
      <c r="J135" s="344"/>
      <c r="K135" s="343">
        <f>P!F137</f>
        <v>0</v>
      </c>
      <c r="L135" s="344">
        <v>0.5</v>
      </c>
      <c r="M135" s="343">
        <f>P!H137</f>
        <v>0.5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0.5</v>
      </c>
      <c r="AO135" s="351">
        <f>P!AK137</f>
        <v>200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1584</v>
      </c>
      <c r="G141" s="267">
        <f t="shared" si="17"/>
        <v>1591</v>
      </c>
      <c r="H141" s="300">
        <v>30</v>
      </c>
      <c r="I141" s="301">
        <v>30</v>
      </c>
      <c r="J141" s="331"/>
      <c r="K141" s="301"/>
      <c r="L141" s="331"/>
      <c r="M141" s="301"/>
      <c r="N141" s="331"/>
      <c r="O141" s="301">
        <v>15</v>
      </c>
      <c r="P141" s="331"/>
      <c r="Q141" s="301"/>
      <c r="R141" s="331"/>
      <c r="S141" s="301"/>
      <c r="T141" s="331"/>
      <c r="U141" s="332"/>
      <c r="V141" s="331">
        <v>1540</v>
      </c>
      <c r="W141" s="332">
        <v>1540</v>
      </c>
      <c r="X141" s="331"/>
      <c r="Y141" s="332">
        <v>6</v>
      </c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1591</v>
      </c>
      <c r="AO141" s="275">
        <f>P!AK143</f>
        <v>18.23169191919192</v>
      </c>
      <c r="AP141" s="276">
        <f t="shared" si="14"/>
        <v>0</v>
      </c>
      <c r="AQ141" s="87" t="str">
        <f t="shared" si="16"/>
        <v>০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316</v>
      </c>
      <c r="G143" s="267">
        <f t="shared" si="17"/>
        <v>316</v>
      </c>
      <c r="H143" s="300"/>
      <c r="I143" s="301"/>
      <c r="J143" s="331"/>
      <c r="K143" s="301">
        <v>6</v>
      </c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>
        <v>310</v>
      </c>
      <c r="W143" s="301">
        <v>310</v>
      </c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316</v>
      </c>
      <c r="AO143" s="275">
        <f>P!AK145</f>
        <v>1100.9493670886077</v>
      </c>
      <c r="AP143" s="276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1</v>
      </c>
      <c r="G145" s="267">
        <f t="shared" si="17"/>
        <v>1</v>
      </c>
      <c r="H145" s="300"/>
      <c r="I145" s="332"/>
      <c r="J145" s="331"/>
      <c r="K145" s="332">
        <v>1</v>
      </c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1</v>
      </c>
      <c r="AO145" s="275">
        <f>P!AK147</f>
        <v>800</v>
      </c>
      <c r="AP145" s="276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28</v>
      </c>
      <c r="G146" s="267">
        <f t="shared" si="17"/>
        <v>28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>
        <v>30</v>
      </c>
      <c r="W146" s="332">
        <v>28</v>
      </c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28</v>
      </c>
      <c r="AO146" s="275">
        <f>P!AK148</f>
        <v>1200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98</v>
      </c>
      <c r="G150" s="324">
        <f t="shared" si="17"/>
        <v>104.99000000000024</v>
      </c>
      <c r="H150" s="433">
        <v>8</v>
      </c>
      <c r="I150" s="332">
        <v>8.5</v>
      </c>
      <c r="J150" s="331">
        <v>8</v>
      </c>
      <c r="K150" s="332">
        <v>5.5</v>
      </c>
      <c r="L150" s="331">
        <v>14</v>
      </c>
      <c r="M150" s="332">
        <v>11</v>
      </c>
      <c r="N150" s="331">
        <v>4</v>
      </c>
      <c r="O150" s="332">
        <v>4</v>
      </c>
      <c r="P150" s="331">
        <v>8</v>
      </c>
      <c r="Q150" s="332">
        <v>7</v>
      </c>
      <c r="R150" s="331">
        <v>8</v>
      </c>
      <c r="S150" s="332">
        <v>11</v>
      </c>
      <c r="T150" s="331">
        <v>13</v>
      </c>
      <c r="U150" s="332">
        <v>10</v>
      </c>
      <c r="V150" s="331">
        <v>10</v>
      </c>
      <c r="W150" s="332">
        <v>4.5</v>
      </c>
      <c r="X150" s="331">
        <v>8</v>
      </c>
      <c r="Y150" s="332">
        <v>5.5</v>
      </c>
      <c r="Z150" s="331">
        <v>13</v>
      </c>
      <c r="AA150" s="332">
        <v>9.5</v>
      </c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76.5</v>
      </c>
      <c r="AO150" s="274">
        <f>P!AK152</f>
        <v>270.64285714285717</v>
      </c>
      <c r="AP150" s="434">
        <f t="shared" si="14"/>
        <v>28.490000000000236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2.4</v>
      </c>
      <c r="G152" s="267">
        <f t="shared" si="17"/>
        <v>4.7999999999999847</v>
      </c>
      <c r="H152" s="300"/>
      <c r="I152" s="301"/>
      <c r="J152" s="331"/>
      <c r="K152" s="301"/>
      <c r="L152" s="331">
        <v>2.5</v>
      </c>
      <c r="M152" s="301">
        <v>2.4</v>
      </c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2.4</v>
      </c>
      <c r="AO152" s="275">
        <f>P!AK154</f>
        <v>160</v>
      </c>
      <c r="AP152" s="276">
        <f t="shared" si="14"/>
        <v>2.3999999999999848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45.2</v>
      </c>
      <c r="G153" s="267">
        <f t="shared" si="17"/>
        <v>52.400000000000034</v>
      </c>
      <c r="H153" s="300"/>
      <c r="I153" s="301"/>
      <c r="J153" s="331">
        <v>5</v>
      </c>
      <c r="K153" s="301">
        <v>7.6</v>
      </c>
      <c r="L153" s="331"/>
      <c r="M153" s="301"/>
      <c r="N153" s="331">
        <v>5</v>
      </c>
      <c r="O153" s="301">
        <v>5</v>
      </c>
      <c r="P153" s="331">
        <v>5</v>
      </c>
      <c r="Q153" s="301">
        <v>4.3</v>
      </c>
      <c r="R153" s="331"/>
      <c r="S153" s="301"/>
      <c r="T153" s="331">
        <v>5</v>
      </c>
      <c r="U153" s="301">
        <v>2.9</v>
      </c>
      <c r="V153" s="331">
        <v>25</v>
      </c>
      <c r="W153" s="301">
        <v>22.2</v>
      </c>
      <c r="X153" s="331">
        <v>5</v>
      </c>
      <c r="Y153" s="332">
        <v>3.42</v>
      </c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45.42</v>
      </c>
      <c r="AO153" s="275">
        <f>P!AK155</f>
        <v>404.51327433628313</v>
      </c>
      <c r="AP153" s="276">
        <f t="shared" si="14"/>
        <v>6.9800000000000324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11.2</v>
      </c>
      <c r="G154" s="267">
        <f t="shared" si="17"/>
        <v>11.2</v>
      </c>
      <c r="H154" s="300"/>
      <c r="I154" s="332"/>
      <c r="J154" s="331"/>
      <c r="K154" s="332"/>
      <c r="L154" s="331">
        <v>5</v>
      </c>
      <c r="M154" s="332">
        <v>5.3</v>
      </c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>
        <v>5</v>
      </c>
      <c r="AA154" s="332">
        <v>3</v>
      </c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8.3000000000000007</v>
      </c>
      <c r="AO154" s="275">
        <f>P!AK156</f>
        <v>424.28571428571433</v>
      </c>
      <c r="AP154" s="276">
        <f t="shared" si="14"/>
        <v>2.8999999999999986</v>
      </c>
      <c r="AQ154" s="87" t="str">
        <f t="shared" si="16"/>
        <v xml:space="preserve"> 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2</v>
      </c>
      <c r="G160" s="267">
        <f t="shared" si="17"/>
        <v>2</v>
      </c>
      <c r="H160" s="300"/>
      <c r="I160" s="332"/>
      <c r="J160" s="331"/>
      <c r="K160" s="332">
        <v>2</v>
      </c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2</v>
      </c>
      <c r="AO160" s="275">
        <f>P!AK162</f>
        <v>700</v>
      </c>
      <c r="AP160" s="276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>
        <v>0.5</v>
      </c>
      <c r="L161" s="331"/>
      <c r="M161" s="332"/>
      <c r="N161" s="331"/>
      <c r="O161" s="332"/>
      <c r="P161" s="331">
        <v>0.5</v>
      </c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0.5</v>
      </c>
      <c r="AO161" s="275">
        <f>P!AK163</f>
        <v>700</v>
      </c>
      <c r="AP161" s="276">
        <f t="shared" si="14"/>
        <v>0</v>
      </c>
      <c r="AQ161" s="87" t="str">
        <f t="shared" si="16"/>
        <v>০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3</v>
      </c>
      <c r="G168" s="267">
        <f t="shared" si="17"/>
        <v>4</v>
      </c>
      <c r="H168" s="300">
        <v>3</v>
      </c>
      <c r="I168" s="332">
        <v>3</v>
      </c>
      <c r="J168" s="331"/>
      <c r="K168" s="332"/>
      <c r="L168" s="331"/>
      <c r="M168" s="332"/>
      <c r="N168" s="331"/>
      <c r="O168" s="332"/>
      <c r="P168" s="331"/>
      <c r="Q168" s="332"/>
      <c r="R168" s="331"/>
      <c r="S168" s="332">
        <v>1</v>
      </c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4</v>
      </c>
      <c r="AO168" s="275">
        <f>P!AK170</f>
        <v>780</v>
      </c>
      <c r="AP168" s="276">
        <f t="shared" si="14"/>
        <v>0</v>
      </c>
      <c r="AQ168" s="87" t="str">
        <f t="shared" si="16"/>
        <v>০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5</v>
      </c>
      <c r="G169" s="267">
        <f t="shared" si="17"/>
        <v>5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>
        <v>5</v>
      </c>
      <c r="S169" s="301">
        <v>5</v>
      </c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5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173</v>
      </c>
      <c r="G177" s="315">
        <f t="shared" si="17"/>
        <v>173</v>
      </c>
      <c r="H177" s="338"/>
      <c r="I177" s="343">
        <f>P!D179</f>
        <v>0</v>
      </c>
      <c r="J177" s="344">
        <v>6</v>
      </c>
      <c r="K177" s="343">
        <f>P!F179</f>
        <v>6</v>
      </c>
      <c r="L177" s="344">
        <v>3</v>
      </c>
      <c r="M177" s="343">
        <f>P!H179</f>
        <v>3</v>
      </c>
      <c r="N177" s="344">
        <v>2</v>
      </c>
      <c r="O177" s="343">
        <f>P!J179</f>
        <v>2</v>
      </c>
      <c r="P177" s="344">
        <v>5</v>
      </c>
      <c r="Q177" s="343">
        <f>P!L179</f>
        <v>5</v>
      </c>
      <c r="R177" s="344"/>
      <c r="S177" s="343">
        <f>P!N179</f>
        <v>0</v>
      </c>
      <c r="T177" s="344">
        <v>7</v>
      </c>
      <c r="U177" s="343">
        <f>P!P179</f>
        <v>7</v>
      </c>
      <c r="V177" s="344">
        <v>150</v>
      </c>
      <c r="W177" s="343">
        <f>P!R179</f>
        <v>150</v>
      </c>
      <c r="X177" s="344">
        <v>5</v>
      </c>
      <c r="Y177" s="343">
        <f>P!T179</f>
        <v>0</v>
      </c>
      <c r="Z177" s="344">
        <v>10</v>
      </c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173</v>
      </c>
      <c r="AO177" s="351">
        <f>P!AK179</f>
        <v>22.398843930635838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110</v>
      </c>
      <c r="G178" s="315">
        <f t="shared" si="17"/>
        <v>110</v>
      </c>
      <c r="H178" s="338">
        <v>3</v>
      </c>
      <c r="I178" s="343">
        <f>P!D180</f>
        <v>3</v>
      </c>
      <c r="J178" s="344">
        <v>4</v>
      </c>
      <c r="K178" s="343">
        <f>P!F180</f>
        <v>4</v>
      </c>
      <c r="L178" s="344">
        <v>5</v>
      </c>
      <c r="M178" s="343">
        <f>P!H180</f>
        <v>5</v>
      </c>
      <c r="N178" s="344">
        <v>4</v>
      </c>
      <c r="O178" s="343">
        <f>P!J180</f>
        <v>4</v>
      </c>
      <c r="P178" s="344">
        <v>4</v>
      </c>
      <c r="Q178" s="343">
        <f>P!L180</f>
        <v>4</v>
      </c>
      <c r="R178" s="344">
        <v>5</v>
      </c>
      <c r="S178" s="343">
        <f>P!N180</f>
        <v>5</v>
      </c>
      <c r="T178" s="344">
        <v>5</v>
      </c>
      <c r="U178" s="343">
        <f>P!P180</f>
        <v>5</v>
      </c>
      <c r="V178" s="344">
        <v>80</v>
      </c>
      <c r="W178" s="343">
        <f>P!R180</f>
        <v>80</v>
      </c>
      <c r="X178" s="344">
        <v>4</v>
      </c>
      <c r="Y178" s="343">
        <f>P!T180</f>
        <v>0</v>
      </c>
      <c r="Z178" s="344">
        <v>5</v>
      </c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110</v>
      </c>
      <c r="AO178" s="351">
        <f>P!AK180</f>
        <v>75.154545454545456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23.5</v>
      </c>
      <c r="G179" s="315">
        <f t="shared" si="17"/>
        <v>23.5</v>
      </c>
      <c r="H179" s="338">
        <v>0.5</v>
      </c>
      <c r="I179" s="343">
        <f>P!D181</f>
        <v>0.5</v>
      </c>
      <c r="J179" s="344">
        <v>0.5</v>
      </c>
      <c r="K179" s="343">
        <f>P!F181</f>
        <v>0.5</v>
      </c>
      <c r="L179" s="344">
        <v>0.5</v>
      </c>
      <c r="M179" s="343">
        <f>P!H181</f>
        <v>0.5</v>
      </c>
      <c r="N179" s="344">
        <v>0.5</v>
      </c>
      <c r="O179" s="343">
        <f>P!J181</f>
        <v>0.5</v>
      </c>
      <c r="P179" s="344">
        <v>0.5</v>
      </c>
      <c r="Q179" s="343">
        <f>P!L181</f>
        <v>0.5</v>
      </c>
      <c r="R179" s="344">
        <v>0.5</v>
      </c>
      <c r="S179" s="343">
        <f>P!N181</f>
        <v>0.5</v>
      </c>
      <c r="T179" s="344">
        <v>0.5</v>
      </c>
      <c r="U179" s="343">
        <f>P!P181</f>
        <v>0.5</v>
      </c>
      <c r="V179" s="344">
        <v>20</v>
      </c>
      <c r="W179" s="343">
        <f>P!R181</f>
        <v>20</v>
      </c>
      <c r="X179" s="344">
        <v>0.5</v>
      </c>
      <c r="Y179" s="343">
        <f>P!T181</f>
        <v>0</v>
      </c>
      <c r="Z179" s="344">
        <v>0.5</v>
      </c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23.5</v>
      </c>
      <c r="AO179" s="351">
        <f>P!AK181</f>
        <v>250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415</v>
      </c>
      <c r="C180" s="85" t="s">
        <v>9</v>
      </c>
      <c r="D180" s="266">
        <v>160</v>
      </c>
      <c r="E180" s="266">
        <v>0</v>
      </c>
      <c r="F180" s="267">
        <f>P!AJ182</f>
        <v>19.8</v>
      </c>
      <c r="G180" s="315">
        <f t="shared" si="17"/>
        <v>19.8</v>
      </c>
      <c r="H180" s="338">
        <v>0.5</v>
      </c>
      <c r="I180" s="343">
        <f>P!D182</f>
        <v>0.5</v>
      </c>
      <c r="J180" s="344">
        <v>0.5</v>
      </c>
      <c r="K180" s="343">
        <f>P!F182</f>
        <v>0.5</v>
      </c>
      <c r="L180" s="344">
        <v>7</v>
      </c>
      <c r="M180" s="343">
        <f>P!H182</f>
        <v>7</v>
      </c>
      <c r="N180" s="344">
        <v>0.5</v>
      </c>
      <c r="O180" s="343">
        <f>P!J182</f>
        <v>0.5</v>
      </c>
      <c r="P180" s="344">
        <v>0.3</v>
      </c>
      <c r="Q180" s="343">
        <f>P!L182</f>
        <v>0.3</v>
      </c>
      <c r="R180" s="344">
        <v>0.5</v>
      </c>
      <c r="S180" s="343">
        <f>P!N182</f>
        <v>0.5</v>
      </c>
      <c r="T180" s="344">
        <v>0.5</v>
      </c>
      <c r="U180" s="343">
        <f>P!P182</f>
        <v>0.5</v>
      </c>
      <c r="V180" s="344">
        <v>10</v>
      </c>
      <c r="W180" s="343">
        <f>P!R182</f>
        <v>10</v>
      </c>
      <c r="X180" s="344">
        <v>0.5</v>
      </c>
      <c r="Y180" s="343">
        <f>P!T182</f>
        <v>0</v>
      </c>
      <c r="Z180" s="344">
        <v>0.5</v>
      </c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19.8</v>
      </c>
      <c r="AO180" s="351">
        <f>P!AK182</f>
        <v>175.75757575757575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25</v>
      </c>
      <c r="G181" s="315">
        <f t="shared" si="17"/>
        <v>25</v>
      </c>
      <c r="H181" s="338">
        <v>0.5</v>
      </c>
      <c r="I181" s="343">
        <f>P!D183</f>
        <v>0.5</v>
      </c>
      <c r="J181" s="344">
        <v>0.5</v>
      </c>
      <c r="K181" s="343">
        <f>P!F183</f>
        <v>1</v>
      </c>
      <c r="L181" s="344">
        <v>1</v>
      </c>
      <c r="M181" s="343">
        <f>P!H183</f>
        <v>1</v>
      </c>
      <c r="N181" s="344">
        <v>0.5</v>
      </c>
      <c r="O181" s="343">
        <f>P!J183</f>
        <v>0.5</v>
      </c>
      <c r="P181" s="344">
        <v>0.5</v>
      </c>
      <c r="Q181" s="343">
        <f>P!L183</f>
        <v>0.5</v>
      </c>
      <c r="R181" s="344">
        <v>0.5</v>
      </c>
      <c r="S181" s="343">
        <f>P!N183</f>
        <v>0.5</v>
      </c>
      <c r="T181" s="344">
        <v>1</v>
      </c>
      <c r="U181" s="343">
        <f>P!P183</f>
        <v>1</v>
      </c>
      <c r="V181" s="344">
        <v>20</v>
      </c>
      <c r="W181" s="343">
        <f>P!R183</f>
        <v>20</v>
      </c>
      <c r="X181" s="344">
        <v>0.5</v>
      </c>
      <c r="Y181" s="343">
        <f>P!T183</f>
        <v>0</v>
      </c>
      <c r="Z181" s="344">
        <v>0.5</v>
      </c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25</v>
      </c>
      <c r="AO181" s="351">
        <f>P!AK183</f>
        <v>164.4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382</v>
      </c>
      <c r="G182" s="315">
        <f t="shared" si="17"/>
        <v>382</v>
      </c>
      <c r="H182" s="338">
        <v>8</v>
      </c>
      <c r="I182" s="343">
        <f>P!D184</f>
        <v>8</v>
      </c>
      <c r="J182" s="344">
        <v>8</v>
      </c>
      <c r="K182" s="343">
        <f>P!F184</f>
        <v>8</v>
      </c>
      <c r="L182" s="344">
        <v>16</v>
      </c>
      <c r="M182" s="343">
        <f>P!H184</f>
        <v>16</v>
      </c>
      <c r="N182" s="344">
        <v>10</v>
      </c>
      <c r="O182" s="343">
        <f>P!J184</f>
        <v>10</v>
      </c>
      <c r="P182" s="344">
        <v>10</v>
      </c>
      <c r="Q182" s="343">
        <f>P!L184</f>
        <v>10</v>
      </c>
      <c r="R182" s="344">
        <v>15</v>
      </c>
      <c r="S182" s="343">
        <f>P!N184</f>
        <v>15</v>
      </c>
      <c r="T182" s="344">
        <v>15</v>
      </c>
      <c r="U182" s="343">
        <f>P!P184</f>
        <v>15</v>
      </c>
      <c r="V182" s="344">
        <v>300</v>
      </c>
      <c r="W182" s="343">
        <f>P!R184</f>
        <v>300</v>
      </c>
      <c r="X182" s="344">
        <v>12</v>
      </c>
      <c r="Y182" s="343">
        <f>P!T184</f>
        <v>0</v>
      </c>
      <c r="Z182" s="344">
        <v>15</v>
      </c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382</v>
      </c>
      <c r="AO182" s="351">
        <f>P!AK184</f>
        <v>6.1335078534031418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75</v>
      </c>
      <c r="G183" s="315">
        <f t="shared" si="17"/>
        <v>75</v>
      </c>
      <c r="H183" s="338">
        <v>2</v>
      </c>
      <c r="I183" s="343">
        <f>P!D185</f>
        <v>2</v>
      </c>
      <c r="J183" s="344">
        <v>2</v>
      </c>
      <c r="K183" s="343">
        <f>P!F185</f>
        <v>4</v>
      </c>
      <c r="L183" s="344">
        <v>3</v>
      </c>
      <c r="M183" s="343">
        <f>P!H185</f>
        <v>3</v>
      </c>
      <c r="N183" s="344">
        <v>2</v>
      </c>
      <c r="O183" s="343">
        <f>P!J185</f>
        <v>2</v>
      </c>
      <c r="P183" s="344">
        <v>2</v>
      </c>
      <c r="Q183" s="343">
        <f>P!L185</f>
        <v>2</v>
      </c>
      <c r="R183" s="344">
        <v>3</v>
      </c>
      <c r="S183" s="343">
        <f>P!N185</f>
        <v>3</v>
      </c>
      <c r="T183" s="344">
        <v>4</v>
      </c>
      <c r="U183" s="343">
        <f>P!P185</f>
        <v>4</v>
      </c>
      <c r="V183" s="344">
        <v>50</v>
      </c>
      <c r="W183" s="343">
        <f>P!R185</f>
        <v>50</v>
      </c>
      <c r="X183" s="344">
        <v>2</v>
      </c>
      <c r="Y183" s="343">
        <f>P!T185</f>
        <v>2</v>
      </c>
      <c r="Z183" s="344">
        <v>3</v>
      </c>
      <c r="AA183" s="343">
        <f>P!V185</f>
        <v>3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75</v>
      </c>
      <c r="AO183" s="351">
        <f>P!AK185</f>
        <v>62.96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25</v>
      </c>
      <c r="G184" s="315">
        <f t="shared" si="17"/>
        <v>25</v>
      </c>
      <c r="H184" s="338">
        <v>1</v>
      </c>
      <c r="I184" s="343">
        <f>P!D186</f>
        <v>1</v>
      </c>
      <c r="J184" s="344">
        <v>1</v>
      </c>
      <c r="K184" s="343">
        <f>P!F186</f>
        <v>2</v>
      </c>
      <c r="L184" s="344">
        <v>1</v>
      </c>
      <c r="M184" s="343">
        <f>P!H186</f>
        <v>1</v>
      </c>
      <c r="N184" s="344">
        <v>1</v>
      </c>
      <c r="O184" s="343">
        <f>P!J186</f>
        <v>1</v>
      </c>
      <c r="P184" s="344">
        <v>1</v>
      </c>
      <c r="Q184" s="343">
        <f>P!L186</f>
        <v>1</v>
      </c>
      <c r="R184" s="344">
        <v>1</v>
      </c>
      <c r="S184" s="343">
        <f>P!N186</f>
        <v>1</v>
      </c>
      <c r="T184" s="344">
        <v>1</v>
      </c>
      <c r="U184" s="343">
        <f>P!P186</f>
        <v>1</v>
      </c>
      <c r="V184" s="344">
        <v>15</v>
      </c>
      <c r="W184" s="343">
        <f>P!R186</f>
        <v>15</v>
      </c>
      <c r="X184" s="344">
        <v>1</v>
      </c>
      <c r="Y184" s="343">
        <f>P!T186</f>
        <v>1</v>
      </c>
      <c r="Z184" s="344">
        <v>1</v>
      </c>
      <c r="AA184" s="343">
        <f>P!V186</f>
        <v>1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25</v>
      </c>
      <c r="AO184" s="351">
        <f>P!AK186</f>
        <v>84.8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6</v>
      </c>
      <c r="G185" s="315">
        <f t="shared" si="17"/>
        <v>6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>
        <v>3</v>
      </c>
      <c r="Q185" s="343">
        <f>P!L187</f>
        <v>3</v>
      </c>
      <c r="R185" s="344"/>
      <c r="S185" s="343">
        <f>P!N187</f>
        <v>0</v>
      </c>
      <c r="T185" s="344"/>
      <c r="U185" s="343">
        <f>P!P187</f>
        <v>0</v>
      </c>
      <c r="V185" s="344">
        <v>3</v>
      </c>
      <c r="W185" s="343">
        <f>P!R187</f>
        <v>3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6</v>
      </c>
      <c r="AO185" s="351">
        <f>P!AK187</f>
        <v>70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33</v>
      </c>
      <c r="G186" s="315">
        <f t="shared" si="17"/>
        <v>33</v>
      </c>
      <c r="H186" s="338">
        <v>3</v>
      </c>
      <c r="I186" s="343">
        <f>P!D188</f>
        <v>3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>
        <v>7</v>
      </c>
      <c r="S186" s="343">
        <f>P!N188</f>
        <v>7</v>
      </c>
      <c r="T186" s="344"/>
      <c r="U186" s="343">
        <f>P!P188</f>
        <v>0</v>
      </c>
      <c r="V186" s="344">
        <v>20</v>
      </c>
      <c r="W186" s="343">
        <f>P!R188</f>
        <v>20</v>
      </c>
      <c r="X186" s="344">
        <v>3</v>
      </c>
      <c r="Y186" s="343">
        <f>P!T188</f>
        <v>3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33</v>
      </c>
      <c r="AO186" s="351">
        <f>P!AK188</f>
        <v>135.60606060606059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34</v>
      </c>
      <c r="G187" s="315">
        <f t="shared" si="17"/>
        <v>34</v>
      </c>
      <c r="H187" s="338"/>
      <c r="I187" s="343">
        <f>P!D189</f>
        <v>0</v>
      </c>
      <c r="J187" s="344"/>
      <c r="K187" s="343">
        <f>P!F189</f>
        <v>0</v>
      </c>
      <c r="L187" s="344">
        <v>15</v>
      </c>
      <c r="M187" s="343">
        <f>P!H189</f>
        <v>15</v>
      </c>
      <c r="N187" s="344"/>
      <c r="O187" s="343">
        <f>P!J189</f>
        <v>0</v>
      </c>
      <c r="P187" s="344">
        <v>7</v>
      </c>
      <c r="Q187" s="343">
        <f>P!L189</f>
        <v>7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>
        <v>12</v>
      </c>
      <c r="AA187" s="343">
        <f>P!V189</f>
        <v>12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34</v>
      </c>
      <c r="AO187" s="351">
        <f>P!AK189</f>
        <v>57.5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144</v>
      </c>
      <c r="G188" s="315">
        <f t="shared" si="17"/>
        <v>144</v>
      </c>
      <c r="H188" s="338">
        <v>32</v>
      </c>
      <c r="I188" s="343">
        <f>P!D190</f>
        <v>32</v>
      </c>
      <c r="J188" s="344">
        <v>25</v>
      </c>
      <c r="K188" s="343">
        <f>P!F190</f>
        <v>0</v>
      </c>
      <c r="L188" s="344"/>
      <c r="M188" s="343">
        <f>P!H190</f>
        <v>0</v>
      </c>
      <c r="N188" s="344">
        <v>32</v>
      </c>
      <c r="O188" s="343">
        <f>P!J190</f>
        <v>32</v>
      </c>
      <c r="P188" s="344"/>
      <c r="Q188" s="343">
        <f>P!L190</f>
        <v>0</v>
      </c>
      <c r="R188" s="344">
        <v>50</v>
      </c>
      <c r="S188" s="343">
        <f>P!N190</f>
        <v>50</v>
      </c>
      <c r="T188" s="344"/>
      <c r="U188" s="343">
        <f>P!P190</f>
        <v>0</v>
      </c>
      <c r="V188" s="344">
        <v>30</v>
      </c>
      <c r="W188" s="343">
        <f>P!R190</f>
        <v>30</v>
      </c>
      <c r="X188" s="344">
        <v>25</v>
      </c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144</v>
      </c>
      <c r="AO188" s="351">
        <f>P!AK190</f>
        <v>6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30</v>
      </c>
      <c r="G190" s="315">
        <f t="shared" si="17"/>
        <v>30</v>
      </c>
      <c r="H190" s="338">
        <v>10</v>
      </c>
      <c r="I190" s="343">
        <f>P!D192</f>
        <v>30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30</v>
      </c>
      <c r="AO190" s="351">
        <f>P!AK192</f>
        <v>10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24</v>
      </c>
      <c r="G193" s="315">
        <f t="shared" si="17"/>
        <v>24</v>
      </c>
      <c r="H193" s="338">
        <v>8</v>
      </c>
      <c r="I193" s="343">
        <f>P!D195</f>
        <v>8</v>
      </c>
      <c r="J193" s="344"/>
      <c r="K193" s="343">
        <f>P!F195</f>
        <v>0</v>
      </c>
      <c r="L193" s="344"/>
      <c r="M193" s="343">
        <f>P!H195</f>
        <v>0</v>
      </c>
      <c r="N193" s="344">
        <v>8</v>
      </c>
      <c r="O193" s="343">
        <f>P!J195</f>
        <v>8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>
        <v>8</v>
      </c>
      <c r="W193" s="343">
        <f>P!R195</f>
        <v>8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24</v>
      </c>
      <c r="AO193" s="351">
        <f>P!AK195</f>
        <v>41.666666666666664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6</v>
      </c>
      <c r="G194" s="315">
        <f t="shared" si="17"/>
        <v>6</v>
      </c>
      <c r="H194" s="338"/>
      <c r="I194" s="343">
        <f>P!D196</f>
        <v>0</v>
      </c>
      <c r="J194" s="344"/>
      <c r="K194" s="343">
        <f>P!F196</f>
        <v>5</v>
      </c>
      <c r="L194" s="344"/>
      <c r="M194" s="343">
        <f>P!H196</f>
        <v>0</v>
      </c>
      <c r="N194" s="344">
        <v>2</v>
      </c>
      <c r="O194" s="343">
        <f>P!J196</f>
        <v>1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6</v>
      </c>
      <c r="AO194" s="351">
        <f>P!AK196</f>
        <v>26.666666666666668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19</v>
      </c>
      <c r="G195" s="315">
        <f t="shared" si="17"/>
        <v>19</v>
      </c>
      <c r="H195" s="338"/>
      <c r="I195" s="343">
        <f>P!D197</f>
        <v>0</v>
      </c>
      <c r="J195" s="344">
        <v>5</v>
      </c>
      <c r="K195" s="343">
        <f>P!F197</f>
        <v>5</v>
      </c>
      <c r="L195" s="344"/>
      <c r="M195" s="343">
        <f>P!H197</f>
        <v>0</v>
      </c>
      <c r="N195" s="344">
        <v>2</v>
      </c>
      <c r="O195" s="343">
        <f>P!J197</f>
        <v>0</v>
      </c>
      <c r="P195" s="344"/>
      <c r="Q195" s="343">
        <f>P!L197</f>
        <v>0</v>
      </c>
      <c r="R195" s="344">
        <v>3</v>
      </c>
      <c r="S195" s="343">
        <f>P!N197</f>
        <v>3</v>
      </c>
      <c r="T195" s="344">
        <v>6</v>
      </c>
      <c r="U195" s="343">
        <f>P!P197</f>
        <v>6</v>
      </c>
      <c r="V195" s="344"/>
      <c r="W195" s="343">
        <f>P!R197</f>
        <v>0</v>
      </c>
      <c r="X195" s="344">
        <v>5</v>
      </c>
      <c r="Y195" s="343">
        <f>P!T197</f>
        <v>5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19</v>
      </c>
      <c r="AO195" s="351">
        <f>P!AK197</f>
        <v>24.210526315789473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2</v>
      </c>
      <c r="G196" s="315">
        <f t="shared" si="17"/>
        <v>2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2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2</v>
      </c>
      <c r="AO196" s="351">
        <f>P!AK198</f>
        <v>30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11</v>
      </c>
      <c r="G197" s="315">
        <f t="shared" ref="G197:G252" si="21">E197+F197</f>
        <v>11</v>
      </c>
      <c r="H197" s="338">
        <v>0.5</v>
      </c>
      <c r="I197" s="343">
        <f>P!D199</f>
        <v>0.5</v>
      </c>
      <c r="J197" s="344">
        <v>1</v>
      </c>
      <c r="K197" s="343">
        <f>P!F199</f>
        <v>2</v>
      </c>
      <c r="L197" s="344">
        <v>1</v>
      </c>
      <c r="M197" s="343">
        <f>P!H199</f>
        <v>1</v>
      </c>
      <c r="N197" s="344">
        <v>1</v>
      </c>
      <c r="O197" s="343">
        <f>P!J199</f>
        <v>1</v>
      </c>
      <c r="P197" s="344">
        <v>0.5</v>
      </c>
      <c r="Q197" s="343">
        <f>P!L199</f>
        <v>0.5</v>
      </c>
      <c r="R197" s="344">
        <v>1</v>
      </c>
      <c r="S197" s="343">
        <f>P!N199</f>
        <v>1</v>
      </c>
      <c r="T197" s="344">
        <v>1</v>
      </c>
      <c r="U197" s="343">
        <f>P!P199</f>
        <v>1</v>
      </c>
      <c r="V197" s="344">
        <v>2</v>
      </c>
      <c r="W197" s="343">
        <f>P!R199</f>
        <v>2</v>
      </c>
      <c r="X197" s="344">
        <v>0.5</v>
      </c>
      <c r="Y197" s="343">
        <f>P!T199</f>
        <v>1</v>
      </c>
      <c r="Z197" s="344">
        <v>1</v>
      </c>
      <c r="AA197" s="343">
        <f>P!V199</f>
        <v>1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11</v>
      </c>
      <c r="AO197" s="351">
        <f>P!AK199</f>
        <v>147.27272727272728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14.4</v>
      </c>
      <c r="G198" s="315">
        <f t="shared" si="21"/>
        <v>14.4</v>
      </c>
      <c r="H198" s="338">
        <v>0.5</v>
      </c>
      <c r="I198" s="343">
        <f>P!D200</f>
        <v>0.5</v>
      </c>
      <c r="J198" s="344">
        <v>0.5</v>
      </c>
      <c r="K198" s="343">
        <f>P!F200</f>
        <v>0.5</v>
      </c>
      <c r="L198" s="344">
        <v>0.5</v>
      </c>
      <c r="M198" s="343">
        <f>P!H200</f>
        <v>0.5</v>
      </c>
      <c r="N198" s="344">
        <v>0.5</v>
      </c>
      <c r="O198" s="343">
        <f>P!J200</f>
        <v>0.4</v>
      </c>
      <c r="P198" s="344">
        <v>0.5</v>
      </c>
      <c r="Q198" s="343">
        <f>P!L200</f>
        <v>0.5</v>
      </c>
      <c r="R198" s="344">
        <v>0.5</v>
      </c>
      <c r="S198" s="343">
        <f>P!N200</f>
        <v>0.5</v>
      </c>
      <c r="T198" s="344">
        <v>0.5</v>
      </c>
      <c r="U198" s="343">
        <f>P!P200</f>
        <v>0.5</v>
      </c>
      <c r="V198" s="344">
        <v>6</v>
      </c>
      <c r="W198" s="343">
        <f>P!R200</f>
        <v>10</v>
      </c>
      <c r="X198" s="344">
        <v>0.5</v>
      </c>
      <c r="Y198" s="343">
        <f>P!T200</f>
        <v>0.5</v>
      </c>
      <c r="Z198" s="344">
        <v>0.5</v>
      </c>
      <c r="AA198" s="343">
        <f>P!V200</f>
        <v>0.5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14.4</v>
      </c>
      <c r="AO198" s="351">
        <f>P!AK200</f>
        <v>73.611111111111114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5</v>
      </c>
      <c r="G199" s="315">
        <f t="shared" si="21"/>
        <v>5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>
        <v>3</v>
      </c>
      <c r="W199" s="343">
        <f>P!R201</f>
        <v>5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5</v>
      </c>
      <c r="AO199" s="351">
        <f>P!AK201</f>
        <v>250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9</v>
      </c>
      <c r="G203" s="315">
        <f t="shared" si="21"/>
        <v>9</v>
      </c>
      <c r="H203" s="338"/>
      <c r="I203" s="343">
        <f>P!D205</f>
        <v>0</v>
      </c>
      <c r="J203" s="344"/>
      <c r="K203" s="343">
        <f>P!F205</f>
        <v>0</v>
      </c>
      <c r="L203" s="344">
        <v>3</v>
      </c>
      <c r="M203" s="343">
        <f>P!H205</f>
        <v>3</v>
      </c>
      <c r="N203" s="344"/>
      <c r="O203" s="343">
        <f>P!J205</f>
        <v>0</v>
      </c>
      <c r="P203" s="344">
        <v>3</v>
      </c>
      <c r="Q203" s="343">
        <f>P!L205</f>
        <v>3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>
        <v>3</v>
      </c>
      <c r="AA203" s="343">
        <f>P!V205</f>
        <v>3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9</v>
      </c>
      <c r="AO203" s="351">
        <f>P!AK205</f>
        <v>43.333333333333336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12</v>
      </c>
      <c r="G206" s="315">
        <f t="shared" si="21"/>
        <v>12</v>
      </c>
      <c r="H206" s="338"/>
      <c r="I206" s="343">
        <f>P!D208</f>
        <v>0</v>
      </c>
      <c r="J206" s="344"/>
      <c r="K206" s="343">
        <f>P!F208</f>
        <v>5</v>
      </c>
      <c r="L206" s="344"/>
      <c r="M206" s="343">
        <f>P!H208</f>
        <v>0</v>
      </c>
      <c r="N206" s="344">
        <v>2</v>
      </c>
      <c r="O206" s="343">
        <f>P!J208</f>
        <v>2</v>
      </c>
      <c r="P206" s="344"/>
      <c r="Q206" s="343">
        <f>P!L208</f>
        <v>0</v>
      </c>
      <c r="R206" s="344"/>
      <c r="S206" s="343">
        <f>P!N208</f>
        <v>0</v>
      </c>
      <c r="T206" s="344">
        <v>5</v>
      </c>
      <c r="U206" s="343">
        <f>P!P208</f>
        <v>5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12</v>
      </c>
      <c r="AO206" s="351">
        <f>P!AK208</f>
        <v>51.666666666666664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7</v>
      </c>
      <c r="G207" s="315">
        <f t="shared" si="21"/>
        <v>7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>
        <v>7</v>
      </c>
      <c r="U207" s="343">
        <f>P!P209</f>
        <v>7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7</v>
      </c>
      <c r="AO207" s="351">
        <f>P!AK209</f>
        <v>80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416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15</v>
      </c>
      <c r="G211" s="315">
        <f t="shared" si="21"/>
        <v>15</v>
      </c>
      <c r="H211" s="338"/>
      <c r="I211" s="343">
        <f>P!D213</f>
        <v>0</v>
      </c>
      <c r="J211" s="344">
        <v>5</v>
      </c>
      <c r="K211" s="343">
        <f>P!F213</f>
        <v>5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5</v>
      </c>
      <c r="T211" s="344"/>
      <c r="U211" s="343">
        <f>P!P213</f>
        <v>0</v>
      </c>
      <c r="V211" s="344"/>
      <c r="W211" s="343">
        <f>P!R213</f>
        <v>0</v>
      </c>
      <c r="X211" s="344">
        <v>5</v>
      </c>
      <c r="Y211" s="343">
        <f>P!T213</f>
        <v>5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15</v>
      </c>
      <c r="AO211" s="351">
        <f>P!AK213</f>
        <v>50.333333333333336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35</v>
      </c>
      <c r="G214" s="267">
        <f t="shared" si="21"/>
        <v>35</v>
      </c>
      <c r="H214" s="300"/>
      <c r="I214" s="332"/>
      <c r="J214" s="331"/>
      <c r="K214" s="332"/>
      <c r="L214" s="331">
        <v>3</v>
      </c>
      <c r="M214" s="332">
        <v>3</v>
      </c>
      <c r="N214" s="331"/>
      <c r="O214" s="332"/>
      <c r="P214" s="331"/>
      <c r="Q214" s="332"/>
      <c r="R214" s="331"/>
      <c r="S214" s="332"/>
      <c r="T214" s="331"/>
      <c r="U214" s="332"/>
      <c r="V214" s="331">
        <v>30</v>
      </c>
      <c r="W214" s="332">
        <v>30</v>
      </c>
      <c r="X214" s="331"/>
      <c r="Y214" s="332">
        <v>2</v>
      </c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35</v>
      </c>
      <c r="AO214" s="341">
        <f>P!AK216</f>
        <v>75.48571428571428</v>
      </c>
      <c r="AP214" s="342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>
        <v>3000</v>
      </c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>
        <v>70</v>
      </c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10.35</v>
      </c>
      <c r="G229" s="267">
        <f t="shared" si="21"/>
        <v>10.35</v>
      </c>
      <c r="H229" s="338">
        <v>35</v>
      </c>
      <c r="I229" s="343">
        <f>P!D231</f>
        <v>0</v>
      </c>
      <c r="J229" s="344"/>
      <c r="K229" s="343">
        <f>P!F231</f>
        <v>1.9</v>
      </c>
      <c r="L229" s="344">
        <v>72</v>
      </c>
      <c r="M229" s="343">
        <f>P!H231</f>
        <v>5.25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>
        <v>3.2</v>
      </c>
      <c r="W229" s="343">
        <f>P!R231</f>
        <v>3.2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10.350000000000001</v>
      </c>
      <c r="AO229" s="351">
        <f>P!AK231</f>
        <v>680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36</v>
      </c>
      <c r="G230" s="267">
        <f>E230+F230</f>
        <v>71.949999999999989</v>
      </c>
      <c r="H230" s="300">
        <v>0.5</v>
      </c>
      <c r="I230" s="332">
        <v>0.5</v>
      </c>
      <c r="J230" s="331">
        <v>0.5</v>
      </c>
      <c r="K230" s="332">
        <v>2</v>
      </c>
      <c r="L230" s="331">
        <v>2</v>
      </c>
      <c r="M230" s="332">
        <v>1.5</v>
      </c>
      <c r="N230" s="331">
        <v>0.5</v>
      </c>
      <c r="O230" s="332">
        <v>1.5</v>
      </c>
      <c r="P230" s="331">
        <v>0.5</v>
      </c>
      <c r="Q230" s="332">
        <v>0.5</v>
      </c>
      <c r="R230" s="331">
        <v>0.5</v>
      </c>
      <c r="S230" s="332">
        <v>0.5</v>
      </c>
      <c r="T230" s="331">
        <v>0.5</v>
      </c>
      <c r="U230" s="332">
        <v>1.5</v>
      </c>
      <c r="V230" s="331">
        <v>32</v>
      </c>
      <c r="W230" s="332">
        <v>17.5</v>
      </c>
      <c r="X230" s="331">
        <v>0.5</v>
      </c>
      <c r="Y230" s="332">
        <v>0.5</v>
      </c>
      <c r="Z230" s="331">
        <v>0.5</v>
      </c>
      <c r="AA230" s="332">
        <v>3.5</v>
      </c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29.5</v>
      </c>
      <c r="AO230" s="341">
        <f>P!AK232</f>
        <v>950</v>
      </c>
      <c r="AP230" s="342">
        <f t="shared" si="18"/>
        <v>42.449999999999989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4000</v>
      </c>
      <c r="G231" s="267">
        <f>E231+F231</f>
        <v>6370</v>
      </c>
      <c r="H231" s="300">
        <v>30</v>
      </c>
      <c r="I231" s="332">
        <v>45</v>
      </c>
      <c r="J231" s="331">
        <v>30</v>
      </c>
      <c r="K231" s="332">
        <v>120</v>
      </c>
      <c r="L231" s="331">
        <v>100</v>
      </c>
      <c r="M231" s="332">
        <v>90</v>
      </c>
      <c r="N231" s="331">
        <v>30</v>
      </c>
      <c r="O231" s="332">
        <v>80</v>
      </c>
      <c r="P231" s="331">
        <v>30</v>
      </c>
      <c r="Q231" s="332">
        <v>40</v>
      </c>
      <c r="R231" s="331">
        <v>30</v>
      </c>
      <c r="S231" s="332">
        <v>40</v>
      </c>
      <c r="T231" s="331">
        <v>30</v>
      </c>
      <c r="U231" s="332">
        <v>260</v>
      </c>
      <c r="V231" s="331">
        <v>1600</v>
      </c>
      <c r="W231" s="332">
        <v>1600</v>
      </c>
      <c r="X231" s="331">
        <v>30</v>
      </c>
      <c r="Y231" s="332">
        <v>25</v>
      </c>
      <c r="Z231" s="331">
        <v>30</v>
      </c>
      <c r="AA231" s="332">
        <v>100</v>
      </c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2400</v>
      </c>
      <c r="AO231" s="275">
        <f>P!AK233</f>
        <v>1.4</v>
      </c>
      <c r="AP231" s="276">
        <f t="shared" si="18"/>
        <v>3970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131</v>
      </c>
      <c r="G232" s="267">
        <f t="shared" si="21"/>
        <v>156</v>
      </c>
      <c r="H232" s="300"/>
      <c r="I232" s="332"/>
      <c r="J232" s="331">
        <v>30</v>
      </c>
      <c r="K232" s="332">
        <v>43</v>
      </c>
      <c r="L232" s="331">
        <v>30</v>
      </c>
      <c r="M232" s="332">
        <v>22</v>
      </c>
      <c r="N232" s="331">
        <v>30</v>
      </c>
      <c r="O232" s="332">
        <v>30</v>
      </c>
      <c r="P232" s="331"/>
      <c r="Q232" s="332"/>
      <c r="R232" s="331">
        <v>30</v>
      </c>
      <c r="S232" s="332">
        <v>31</v>
      </c>
      <c r="T232" s="331"/>
      <c r="U232" s="332"/>
      <c r="V232" s="331"/>
      <c r="W232" s="332"/>
      <c r="X232" s="331">
        <v>30</v>
      </c>
      <c r="Y232" s="332">
        <v>30</v>
      </c>
      <c r="Z232" s="331">
        <v>30</v>
      </c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156</v>
      </c>
      <c r="AO232" s="275">
        <f>P!AK234</f>
        <v>26.564885496183205</v>
      </c>
      <c r="AP232" s="276">
        <f t="shared" si="18"/>
        <v>0</v>
      </c>
      <c r="AQ232" s="87" t="str">
        <f t="shared" si="20"/>
        <v>০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>
        <v>5</v>
      </c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54</v>
      </c>
      <c r="G239" s="267">
        <f t="shared" si="21"/>
        <v>54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>
        <v>60</v>
      </c>
      <c r="W239" s="332">
        <v>54</v>
      </c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54</v>
      </c>
      <c r="AO239" s="275">
        <f>P!AK241</f>
        <v>380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413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>
        <v>80</v>
      </c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2</v>
      </c>
      <c r="G242" s="267">
        <f t="shared" si="21"/>
        <v>2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>
        <v>2</v>
      </c>
      <c r="W242" s="332">
        <v>2</v>
      </c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2</v>
      </c>
      <c r="AO242" s="339">
        <f>P!AK244</f>
        <v>280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615</v>
      </c>
      <c r="G243" s="320">
        <f t="shared" si="21"/>
        <v>615</v>
      </c>
      <c r="H243" s="319"/>
      <c r="I243" s="343">
        <f>P!D245</f>
        <v>65</v>
      </c>
      <c r="J243" s="344"/>
      <c r="K243" s="343">
        <f>P!F245</f>
        <v>105</v>
      </c>
      <c r="L243" s="344"/>
      <c r="M243" s="343">
        <f>P!H245</f>
        <v>0</v>
      </c>
      <c r="N243" s="344"/>
      <c r="O243" s="343">
        <f>P!J245</f>
        <v>79</v>
      </c>
      <c r="P243" s="344"/>
      <c r="Q243" s="343">
        <f>P!L245</f>
        <v>63</v>
      </c>
      <c r="R243" s="344"/>
      <c r="S243" s="343">
        <f>P!N245</f>
        <v>84</v>
      </c>
      <c r="T243" s="344"/>
      <c r="U243" s="343">
        <f>P!P245</f>
        <v>106</v>
      </c>
      <c r="V243" s="344"/>
      <c r="W243" s="343">
        <f>P!R245</f>
        <v>70</v>
      </c>
      <c r="X243" s="344"/>
      <c r="Y243" s="343">
        <f>P!T245</f>
        <v>43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615</v>
      </c>
      <c r="AO243" s="349">
        <f>P!AK245</f>
        <v>9.4471544715447155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412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>
        <v>0.5</v>
      </c>
      <c r="L245" s="331"/>
      <c r="M245" s="332">
        <v>1</v>
      </c>
      <c r="N245" s="331"/>
      <c r="O245" s="332"/>
      <c r="P245" s="331"/>
      <c r="Q245" s="332"/>
      <c r="R245" s="331"/>
      <c r="S245" s="332">
        <v>1</v>
      </c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2.5</v>
      </c>
      <c r="AO245" s="341">
        <f>P!AK247</f>
        <v>349.9988311274123</v>
      </c>
      <c r="AP245" s="342">
        <f t="shared" si="18"/>
        <v>6.75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1500</v>
      </c>
      <c r="G246" s="320">
        <f>E246+F246</f>
        <v>1500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1500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1500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424</v>
      </c>
      <c r="C247" s="85" t="s">
        <v>31</v>
      </c>
      <c r="D247" s="266">
        <v>1</v>
      </c>
      <c r="E247" s="266">
        <v>0</v>
      </c>
      <c r="F247" s="324">
        <f>P!AJ249</f>
        <v>44530</v>
      </c>
      <c r="G247" s="325">
        <f t="shared" si="21"/>
        <v>44530</v>
      </c>
      <c r="H247" s="319"/>
      <c r="I247" s="343">
        <f>P!D249</f>
        <v>0</v>
      </c>
      <c r="J247" s="344"/>
      <c r="K247" s="343">
        <f>P!F249</f>
        <v>3060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4260</v>
      </c>
      <c r="V247" s="344"/>
      <c r="W247" s="343">
        <f>P!R249</f>
        <v>36360</v>
      </c>
      <c r="X247" s="344"/>
      <c r="Y247" s="343">
        <f>P!T249</f>
        <v>850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44530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880</v>
      </c>
      <c r="G248" s="315">
        <f t="shared" si="21"/>
        <v>880</v>
      </c>
      <c r="H248" s="338"/>
      <c r="I248" s="343">
        <f>P!D250</f>
        <v>0</v>
      </c>
      <c r="J248" s="344"/>
      <c r="K248" s="343">
        <f>P!F250</f>
        <v>40</v>
      </c>
      <c r="L248" s="344"/>
      <c r="M248" s="343">
        <f>P!H250</f>
        <v>40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800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880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37000</v>
      </c>
      <c r="G249" s="315">
        <f t="shared" si="21"/>
        <v>37000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37000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37000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820</v>
      </c>
      <c r="G250" s="315">
        <f t="shared" si="21"/>
        <v>820</v>
      </c>
      <c r="H250" s="338"/>
      <c r="I250" s="343">
        <f>P!D252</f>
        <v>60</v>
      </c>
      <c r="J250" s="344"/>
      <c r="K250" s="343">
        <f>P!F252</f>
        <v>50</v>
      </c>
      <c r="L250" s="344"/>
      <c r="M250" s="343">
        <f>P!H252</f>
        <v>60</v>
      </c>
      <c r="N250" s="344"/>
      <c r="O250" s="343">
        <f>P!J252</f>
        <v>50</v>
      </c>
      <c r="P250" s="344"/>
      <c r="Q250" s="343">
        <f>P!L252</f>
        <v>50</v>
      </c>
      <c r="R250" s="344"/>
      <c r="S250" s="343">
        <f>P!N252</f>
        <v>100</v>
      </c>
      <c r="T250" s="344"/>
      <c r="U250" s="343">
        <f>P!P252</f>
        <v>50</v>
      </c>
      <c r="V250" s="344"/>
      <c r="W250" s="343">
        <f>P!R252</f>
        <v>300</v>
      </c>
      <c r="X250" s="344"/>
      <c r="Y250" s="343">
        <f>P!T252</f>
        <v>50</v>
      </c>
      <c r="Z250" s="344"/>
      <c r="AA250" s="343">
        <f>P!V252</f>
        <v>50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820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5330</v>
      </c>
      <c r="G251" s="315">
        <f t="shared" si="21"/>
        <v>5330</v>
      </c>
      <c r="H251" s="338"/>
      <c r="I251" s="343">
        <f>P!D253</f>
        <v>200</v>
      </c>
      <c r="J251" s="344"/>
      <c r="K251" s="343">
        <f>P!F253</f>
        <v>370</v>
      </c>
      <c r="L251" s="344"/>
      <c r="M251" s="343">
        <f>P!H253</f>
        <v>320</v>
      </c>
      <c r="N251" s="344"/>
      <c r="O251" s="343">
        <f>P!J253</f>
        <v>250</v>
      </c>
      <c r="P251" s="344"/>
      <c r="Q251" s="343">
        <f>P!L253</f>
        <v>200</v>
      </c>
      <c r="R251" s="344"/>
      <c r="S251" s="343">
        <f>P!N253</f>
        <v>300</v>
      </c>
      <c r="T251" s="344"/>
      <c r="U251" s="343">
        <f>P!P253</f>
        <v>500</v>
      </c>
      <c r="V251" s="344"/>
      <c r="W251" s="343">
        <f>P!R253</f>
        <v>2800</v>
      </c>
      <c r="X251" s="344"/>
      <c r="Y251" s="343">
        <f>P!T253</f>
        <v>120</v>
      </c>
      <c r="Z251" s="344"/>
      <c r="AA251" s="343">
        <f>P!V253</f>
        <v>270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5330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46600</v>
      </c>
      <c r="G252" s="315">
        <f t="shared" si="21"/>
        <v>46600</v>
      </c>
      <c r="H252" s="338"/>
      <c r="I252" s="343">
        <f>P!D254</f>
        <v>1400</v>
      </c>
      <c r="J252" s="344"/>
      <c r="K252" s="343">
        <f>P!F254</f>
        <v>2800</v>
      </c>
      <c r="L252" s="344"/>
      <c r="M252" s="343">
        <f>P!H254</f>
        <v>4700</v>
      </c>
      <c r="N252" s="344"/>
      <c r="O252" s="343">
        <f>P!J254</f>
        <v>7600</v>
      </c>
      <c r="P252" s="344"/>
      <c r="Q252" s="343">
        <f>P!L254</f>
        <v>2800</v>
      </c>
      <c r="R252" s="344"/>
      <c r="S252" s="343">
        <f>P!N254</f>
        <v>4100</v>
      </c>
      <c r="T252" s="344"/>
      <c r="U252" s="343">
        <f>P!P254</f>
        <v>5000</v>
      </c>
      <c r="V252" s="344"/>
      <c r="W252" s="343">
        <f>P!R254</f>
        <v>10700</v>
      </c>
      <c r="X252" s="344"/>
      <c r="Y252" s="343">
        <f>P!T254</f>
        <v>3000</v>
      </c>
      <c r="Z252" s="344"/>
      <c r="AA252" s="343">
        <f>P!V254</f>
        <v>4500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46600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D3" sqref="D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44530</v>
      </c>
    </row>
    <row r="2" spans="1:29">
      <c r="D2" s="510" t="s">
        <v>524</v>
      </c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477</v>
      </c>
      <c r="C16" s="16">
        <v>3060</v>
      </c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3060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509"/>
      <c r="AF35" s="509"/>
      <c r="AG35" s="509"/>
      <c r="AH35" s="509"/>
      <c r="AI35" s="509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451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479</v>
      </c>
      <c r="C74" s="16">
        <v>2560</v>
      </c>
      <c r="D74"/>
      <c r="E74"/>
      <c r="F74"/>
      <c r="G74"/>
      <c r="H74"/>
    </row>
    <row r="75" spans="1:8">
      <c r="A75" s="21">
        <v>2</v>
      </c>
      <c r="B75" s="11" t="s">
        <v>477</v>
      </c>
      <c r="C75" s="16">
        <v>1700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4260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495</v>
      </c>
      <c r="C88" s="16">
        <v>1550</v>
      </c>
      <c r="D88"/>
      <c r="E88"/>
      <c r="F88"/>
      <c r="G88"/>
      <c r="H88"/>
    </row>
    <row r="89" spans="1:8">
      <c r="A89" s="21">
        <v>2</v>
      </c>
      <c r="B89" s="11" t="s">
        <v>489</v>
      </c>
      <c r="C89" s="16">
        <v>10550</v>
      </c>
      <c r="D89"/>
      <c r="E89"/>
      <c r="F89"/>
      <c r="G89"/>
      <c r="H89"/>
    </row>
    <row r="90" spans="1:8">
      <c r="A90" s="21">
        <v>3</v>
      </c>
      <c r="B90" s="11" t="s">
        <v>497</v>
      </c>
      <c r="C90" s="16">
        <v>1220</v>
      </c>
      <c r="D90"/>
      <c r="E90"/>
      <c r="F90"/>
      <c r="G90"/>
      <c r="H90"/>
    </row>
    <row r="91" spans="1:8">
      <c r="A91" s="21">
        <v>4</v>
      </c>
      <c r="B91" s="11" t="s">
        <v>491</v>
      </c>
      <c r="C91" s="16">
        <v>23040</v>
      </c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36360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 t="s">
        <v>477</v>
      </c>
      <c r="C104" s="16">
        <v>850</v>
      </c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850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="115" zoomScaleNormal="115" workbookViewId="0">
      <selection activeCell="B3" sqref="B3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1" t="s">
        <v>245</v>
      </c>
      <c r="B1" s="511"/>
      <c r="C1" s="511"/>
      <c r="H1" s="148">
        <f>P!D3</f>
        <v>45870</v>
      </c>
    </row>
    <row r="2" spans="1:8" ht="27.75" customHeight="1">
      <c r="A2" s="512" t="s">
        <v>459</v>
      </c>
      <c r="B2" s="513"/>
      <c r="C2" s="514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1</v>
      </c>
      <c r="B4" s="382" t="s">
        <v>229</v>
      </c>
      <c r="C4" s="190">
        <v>2105</v>
      </c>
      <c r="D4" s="151">
        <f>C4</f>
        <v>2105</v>
      </c>
      <c r="E4" s="153">
        <f>SUM($D$3:D4)</f>
        <v>2105</v>
      </c>
      <c r="F4" s="154">
        <f>A4</f>
        <v>1</v>
      </c>
    </row>
    <row r="5" spans="1:8">
      <c r="A5" s="174">
        <f>SUBTOTAL(103,B$4:B5)</f>
        <v>2</v>
      </c>
      <c r="B5" s="382" t="s">
        <v>469</v>
      </c>
      <c r="C5" s="190">
        <v>2139</v>
      </c>
      <c r="D5" s="151">
        <f t="shared" ref="D5:D48" si="0">C5</f>
        <v>2139</v>
      </c>
      <c r="E5" s="153">
        <f>SUM($D$3:D5)</f>
        <v>4244</v>
      </c>
      <c r="F5" s="154">
        <f t="shared" ref="F5:F48" si="1">A5</f>
        <v>2</v>
      </c>
    </row>
    <row r="6" spans="1:8">
      <c r="A6" s="174">
        <f>SUBTOTAL(103,B$4:B6)</f>
        <v>3</v>
      </c>
      <c r="B6" s="382" t="s">
        <v>472</v>
      </c>
      <c r="C6" s="190">
        <v>4925</v>
      </c>
      <c r="D6" s="151">
        <f t="shared" si="0"/>
        <v>4925</v>
      </c>
      <c r="E6" s="153">
        <f>SUM($D$3:D6)</f>
        <v>9169</v>
      </c>
      <c r="F6" s="154">
        <f t="shared" si="1"/>
        <v>3</v>
      </c>
    </row>
    <row r="7" spans="1:8">
      <c r="A7" s="174">
        <f>SUBTOTAL(103,B$4:B7)</f>
        <v>4</v>
      </c>
      <c r="B7" s="382" t="s">
        <v>470</v>
      </c>
      <c r="C7" s="190">
        <v>585</v>
      </c>
      <c r="D7" s="151">
        <f t="shared" si="0"/>
        <v>585</v>
      </c>
      <c r="E7" s="153">
        <f>SUM($D$3:D7)</f>
        <v>9754</v>
      </c>
      <c r="F7" s="154">
        <f t="shared" si="1"/>
        <v>4</v>
      </c>
    </row>
    <row r="8" spans="1:8">
      <c r="A8" s="174">
        <f>SUBTOTAL(103,B$4:B8)</f>
        <v>5</v>
      </c>
      <c r="B8" s="382" t="s">
        <v>471</v>
      </c>
      <c r="C8" s="190">
        <v>1400</v>
      </c>
      <c r="D8" s="151">
        <f t="shared" si="0"/>
        <v>1400</v>
      </c>
      <c r="E8" s="153">
        <f>SUM($D$3:D8)</f>
        <v>11154</v>
      </c>
      <c r="F8" s="154">
        <f t="shared" si="1"/>
        <v>5</v>
      </c>
    </row>
    <row r="9" spans="1:8" hidden="1">
      <c r="A9" s="174">
        <f>SUBTOTAL(103,B$4:B9)</f>
        <v>5</v>
      </c>
      <c r="B9" s="382"/>
      <c r="C9" s="190"/>
      <c r="D9" s="151">
        <f t="shared" si="0"/>
        <v>0</v>
      </c>
      <c r="E9" s="153">
        <f>SUM($D$3:D9)</f>
        <v>11154</v>
      </c>
      <c r="F9" s="154">
        <f t="shared" si="1"/>
        <v>5</v>
      </c>
    </row>
    <row r="10" spans="1:8" hidden="1">
      <c r="A10" s="174">
        <f>SUBTOTAL(103,B$4:B10)</f>
        <v>5</v>
      </c>
      <c r="B10" s="382"/>
      <c r="C10" s="190"/>
      <c r="D10" s="151">
        <f t="shared" si="0"/>
        <v>0</v>
      </c>
      <c r="E10" s="153">
        <f>SUM($D$3:D10)</f>
        <v>11154</v>
      </c>
      <c r="F10" s="154">
        <f t="shared" si="1"/>
        <v>5</v>
      </c>
    </row>
    <row r="11" spans="1:8" hidden="1">
      <c r="A11" s="174">
        <f>SUBTOTAL(103,B$4:B11)</f>
        <v>5</v>
      </c>
      <c r="B11" s="382"/>
      <c r="C11" s="190"/>
      <c r="D11" s="151">
        <f t="shared" si="0"/>
        <v>0</v>
      </c>
      <c r="E11" s="153">
        <f>SUM($D$3:D11)</f>
        <v>11154</v>
      </c>
      <c r="F11" s="154">
        <f t="shared" si="1"/>
        <v>5</v>
      </c>
    </row>
    <row r="12" spans="1:8" hidden="1">
      <c r="A12" s="174">
        <f>SUBTOTAL(103,B$4:B12)</f>
        <v>5</v>
      </c>
      <c r="B12" s="147"/>
      <c r="C12" s="190"/>
      <c r="D12" s="151">
        <f t="shared" si="0"/>
        <v>0</v>
      </c>
      <c r="E12" s="153">
        <f>SUM($D$3:D12)</f>
        <v>11154</v>
      </c>
      <c r="F12" s="154">
        <f t="shared" si="1"/>
        <v>5</v>
      </c>
    </row>
    <row r="13" spans="1:8" hidden="1">
      <c r="A13" s="174">
        <f>SUBTOTAL(103,B$4:B13)</f>
        <v>5</v>
      </c>
      <c r="B13" s="147"/>
      <c r="C13" s="190"/>
      <c r="D13" s="151">
        <f t="shared" si="0"/>
        <v>0</v>
      </c>
      <c r="E13" s="153">
        <f>SUM($D$3:D13)</f>
        <v>11154</v>
      </c>
      <c r="F13" s="154">
        <f t="shared" si="1"/>
        <v>5</v>
      </c>
    </row>
    <row r="14" spans="1:8" hidden="1">
      <c r="A14" s="174">
        <f>SUBTOTAL(103,B$4:B14)</f>
        <v>5</v>
      </c>
      <c r="B14" s="147"/>
      <c r="C14" s="190"/>
      <c r="D14" s="151">
        <f t="shared" si="0"/>
        <v>0</v>
      </c>
      <c r="E14" s="153">
        <f>SUM($D$3:D14)</f>
        <v>11154</v>
      </c>
      <c r="F14" s="154">
        <f t="shared" si="1"/>
        <v>5</v>
      </c>
    </row>
    <row r="15" spans="1:8" hidden="1">
      <c r="A15" s="174">
        <f>SUBTOTAL(103,B$4:B15)</f>
        <v>5</v>
      </c>
      <c r="B15" s="191"/>
      <c r="C15" s="157"/>
      <c r="D15" s="151">
        <f t="shared" si="0"/>
        <v>0</v>
      </c>
      <c r="E15" s="153">
        <f>SUM($D$3:D15)</f>
        <v>11154</v>
      </c>
      <c r="F15" s="154">
        <f t="shared" si="1"/>
        <v>5</v>
      </c>
    </row>
    <row r="16" spans="1:8" hidden="1">
      <c r="A16" s="174">
        <f>SUBTOTAL(103,B$4:B16)</f>
        <v>5</v>
      </c>
      <c r="B16" s="147"/>
      <c r="C16" s="190"/>
      <c r="D16" s="151">
        <f t="shared" si="0"/>
        <v>0</v>
      </c>
      <c r="E16" s="153">
        <f>SUM($D$3:D16)</f>
        <v>11154</v>
      </c>
      <c r="F16" s="154">
        <f t="shared" si="1"/>
        <v>5</v>
      </c>
    </row>
    <row r="17" spans="1:6" hidden="1">
      <c r="A17" s="174">
        <f>SUBTOTAL(103,B$4:B17)</f>
        <v>5</v>
      </c>
      <c r="B17" s="191"/>
      <c r="C17" s="190"/>
      <c r="D17" s="151">
        <f t="shared" si="0"/>
        <v>0</v>
      </c>
      <c r="E17" s="153">
        <f>SUM($D$3:D17)</f>
        <v>11154</v>
      </c>
      <c r="F17" s="154">
        <f t="shared" si="1"/>
        <v>5</v>
      </c>
    </row>
    <row r="18" spans="1:6" hidden="1">
      <c r="A18" s="174">
        <f>SUBTOTAL(103,B$4:B18)</f>
        <v>5</v>
      </c>
      <c r="B18" s="147"/>
      <c r="C18" s="190"/>
      <c r="D18" s="151">
        <f t="shared" si="0"/>
        <v>0</v>
      </c>
      <c r="E18" s="153">
        <f>SUM($D$3:D18)</f>
        <v>11154</v>
      </c>
      <c r="F18" s="154">
        <f t="shared" si="1"/>
        <v>5</v>
      </c>
    </row>
    <row r="19" spans="1:6" hidden="1">
      <c r="A19" s="174">
        <f>SUBTOTAL(103,B$4:B19)</f>
        <v>5</v>
      </c>
      <c r="B19" s="147"/>
      <c r="C19" s="190"/>
      <c r="D19" s="151">
        <f t="shared" si="0"/>
        <v>0</v>
      </c>
      <c r="E19" s="153">
        <f>SUM($D$3:D19)</f>
        <v>11154</v>
      </c>
      <c r="F19" s="154">
        <f t="shared" si="1"/>
        <v>5</v>
      </c>
    </row>
    <row r="20" spans="1:6" hidden="1">
      <c r="A20" s="174">
        <f>SUBTOTAL(103,B$4:B20)</f>
        <v>5</v>
      </c>
      <c r="B20" s="147"/>
      <c r="C20" s="190"/>
      <c r="D20" s="151">
        <f t="shared" si="0"/>
        <v>0</v>
      </c>
      <c r="E20" s="153">
        <f>SUM($D$3:D20)</f>
        <v>11154</v>
      </c>
      <c r="F20" s="154">
        <f t="shared" si="1"/>
        <v>5</v>
      </c>
    </row>
    <row r="21" spans="1:6" hidden="1">
      <c r="A21" s="174">
        <f>SUBTOTAL(103,B$4:B21)</f>
        <v>5</v>
      </c>
      <c r="B21" s="306"/>
      <c r="C21" s="190"/>
      <c r="D21" s="151">
        <f t="shared" si="0"/>
        <v>0</v>
      </c>
      <c r="E21" s="153">
        <f>SUM($D$3:D21)</f>
        <v>11154</v>
      </c>
      <c r="F21" s="154">
        <f t="shared" si="1"/>
        <v>5</v>
      </c>
    </row>
    <row r="22" spans="1:6" hidden="1">
      <c r="A22" s="174">
        <f>SUBTOTAL(103,B$4:B22)</f>
        <v>5</v>
      </c>
      <c r="B22" s="306"/>
      <c r="C22" s="190"/>
      <c r="D22" s="151">
        <f t="shared" si="0"/>
        <v>0</v>
      </c>
      <c r="E22" s="153">
        <f>SUM($D$3:D22)</f>
        <v>11154</v>
      </c>
      <c r="F22" s="154">
        <f t="shared" si="1"/>
        <v>5</v>
      </c>
    </row>
    <row r="23" spans="1:6" hidden="1">
      <c r="A23" s="174">
        <f>SUBTOTAL(103,B$4:B23)</f>
        <v>5</v>
      </c>
      <c r="B23" s="306"/>
      <c r="C23" s="190"/>
      <c r="D23" s="151">
        <f t="shared" si="0"/>
        <v>0</v>
      </c>
      <c r="E23" s="153">
        <f>SUM($D$3:D23)</f>
        <v>11154</v>
      </c>
      <c r="F23" s="154">
        <f t="shared" si="1"/>
        <v>5</v>
      </c>
    </row>
    <row r="24" spans="1:6" hidden="1">
      <c r="A24" s="174">
        <f>SUBTOTAL(103,B$4:B24)</f>
        <v>5</v>
      </c>
      <c r="B24" s="306"/>
      <c r="C24" s="190"/>
      <c r="D24" s="151">
        <f t="shared" si="0"/>
        <v>0</v>
      </c>
      <c r="E24" s="153">
        <f>SUM($D$3:D24)</f>
        <v>11154</v>
      </c>
      <c r="F24" s="154">
        <f t="shared" si="1"/>
        <v>5</v>
      </c>
    </row>
    <row r="25" spans="1:6" hidden="1">
      <c r="A25" s="174">
        <f>SUBTOTAL(103,B$4:B25)</f>
        <v>5</v>
      </c>
      <c r="B25" s="306"/>
      <c r="C25" s="190"/>
      <c r="D25" s="151">
        <f t="shared" si="0"/>
        <v>0</v>
      </c>
      <c r="E25" s="153">
        <f>SUM($D$3:D25)</f>
        <v>11154</v>
      </c>
      <c r="F25" s="154">
        <f t="shared" si="1"/>
        <v>5</v>
      </c>
    </row>
    <row r="26" spans="1:6" hidden="1">
      <c r="A26" s="174">
        <f>SUBTOTAL(103,B$4:B26)</f>
        <v>5</v>
      </c>
      <c r="B26" s="306"/>
      <c r="C26" s="190"/>
      <c r="D26" s="151">
        <f t="shared" si="0"/>
        <v>0</v>
      </c>
      <c r="E26" s="153">
        <f>SUM($D$3:D26)</f>
        <v>11154</v>
      </c>
      <c r="F26" s="154">
        <f t="shared" si="1"/>
        <v>5</v>
      </c>
    </row>
    <row r="27" spans="1:6" hidden="1">
      <c r="A27" s="174">
        <f>SUBTOTAL(103,B$4:B27)</f>
        <v>5</v>
      </c>
      <c r="B27" s="306"/>
      <c r="C27" s="190"/>
      <c r="D27" s="151">
        <f t="shared" si="0"/>
        <v>0</v>
      </c>
      <c r="E27" s="153">
        <f>SUM($D$3:D27)</f>
        <v>11154</v>
      </c>
      <c r="F27" s="154">
        <f t="shared" si="1"/>
        <v>5</v>
      </c>
    </row>
    <row r="28" spans="1:6" hidden="1">
      <c r="A28" s="174">
        <f>SUBTOTAL(103,B$4:B28)</f>
        <v>5</v>
      </c>
      <c r="B28" s="306"/>
      <c r="C28" s="190"/>
      <c r="D28" s="151">
        <f t="shared" si="0"/>
        <v>0</v>
      </c>
      <c r="E28" s="153">
        <f>SUM($D$3:D28)</f>
        <v>11154</v>
      </c>
      <c r="F28" s="154">
        <f t="shared" si="1"/>
        <v>5</v>
      </c>
    </row>
    <row r="29" spans="1:6" hidden="1">
      <c r="A29" s="174">
        <f>SUBTOTAL(103,B$4:B29)</f>
        <v>5</v>
      </c>
      <c r="B29" s="306"/>
      <c r="C29" s="190"/>
      <c r="D29" s="151">
        <f t="shared" si="0"/>
        <v>0</v>
      </c>
      <c r="E29" s="153">
        <f>SUM($D$3:D29)</f>
        <v>11154</v>
      </c>
      <c r="F29" s="154">
        <f t="shared" si="1"/>
        <v>5</v>
      </c>
    </row>
    <row r="30" spans="1:6" hidden="1">
      <c r="A30" s="174">
        <f>SUBTOTAL(103,B$4:B30)</f>
        <v>5</v>
      </c>
      <c r="B30" s="306"/>
      <c r="C30" s="190"/>
      <c r="D30" s="151">
        <f t="shared" si="0"/>
        <v>0</v>
      </c>
      <c r="E30" s="153">
        <f>SUM($D$3:D30)</f>
        <v>11154</v>
      </c>
      <c r="F30" s="154">
        <f t="shared" si="1"/>
        <v>5</v>
      </c>
    </row>
    <row r="31" spans="1:6" hidden="1">
      <c r="A31" s="174">
        <f>SUBTOTAL(103,B$4:B31)</f>
        <v>5</v>
      </c>
      <c r="B31" s="306"/>
      <c r="C31" s="190"/>
      <c r="D31" s="151">
        <f t="shared" si="0"/>
        <v>0</v>
      </c>
      <c r="E31" s="153">
        <f>SUM($D$3:D31)</f>
        <v>11154</v>
      </c>
      <c r="F31" s="154">
        <f t="shared" si="1"/>
        <v>5</v>
      </c>
    </row>
    <row r="32" spans="1:6" hidden="1">
      <c r="A32" s="174">
        <f>SUBTOTAL(103,B$4:B32)</f>
        <v>5</v>
      </c>
      <c r="B32" s="391"/>
      <c r="C32" s="190"/>
      <c r="D32" s="151">
        <f t="shared" si="0"/>
        <v>0</v>
      </c>
      <c r="E32" s="153">
        <f>SUM($D$3:D32)</f>
        <v>11154</v>
      </c>
      <c r="F32" s="154">
        <f t="shared" si="1"/>
        <v>5</v>
      </c>
    </row>
    <row r="33" spans="1:6" hidden="1">
      <c r="A33" s="174">
        <f>SUBTOTAL(103,B$4:B33)</f>
        <v>5</v>
      </c>
      <c r="B33" s="391"/>
      <c r="C33" s="190"/>
      <c r="D33" s="151">
        <f t="shared" si="0"/>
        <v>0</v>
      </c>
      <c r="E33" s="153">
        <f>SUM($D$3:D33)</f>
        <v>11154</v>
      </c>
      <c r="F33" s="154">
        <f t="shared" si="1"/>
        <v>5</v>
      </c>
    </row>
    <row r="34" spans="1:6" hidden="1">
      <c r="A34" s="174">
        <f>SUBTOTAL(103,B$4:B34)</f>
        <v>5</v>
      </c>
      <c r="B34" s="391"/>
      <c r="C34" s="190"/>
      <c r="D34" s="151">
        <f t="shared" si="0"/>
        <v>0</v>
      </c>
      <c r="E34" s="153">
        <f>SUM($D$3:D34)</f>
        <v>11154</v>
      </c>
      <c r="F34" s="154">
        <f t="shared" si="1"/>
        <v>5</v>
      </c>
    </row>
    <row r="35" spans="1:6" hidden="1">
      <c r="A35" s="174">
        <f>SUBTOTAL(103,B$4:B35)</f>
        <v>5</v>
      </c>
      <c r="B35" s="391"/>
      <c r="C35" s="190"/>
      <c r="D35" s="151">
        <f t="shared" si="0"/>
        <v>0</v>
      </c>
      <c r="E35" s="153">
        <f>SUM($D$3:D35)</f>
        <v>11154</v>
      </c>
      <c r="F35" s="154">
        <f t="shared" si="1"/>
        <v>5</v>
      </c>
    </row>
    <row r="36" spans="1:6" hidden="1">
      <c r="A36" s="174">
        <f>SUBTOTAL(103,B$4:B36)</f>
        <v>5</v>
      </c>
      <c r="B36" s="391"/>
      <c r="C36" s="190"/>
      <c r="D36" s="151">
        <f t="shared" si="0"/>
        <v>0</v>
      </c>
      <c r="E36" s="153">
        <f>SUM($D$3:D36)</f>
        <v>11154</v>
      </c>
      <c r="F36" s="154">
        <f t="shared" si="1"/>
        <v>5</v>
      </c>
    </row>
    <row r="37" spans="1:6" hidden="1">
      <c r="A37" s="174">
        <f>SUBTOTAL(103,B$4:B37)</f>
        <v>5</v>
      </c>
      <c r="B37" s="391"/>
      <c r="C37" s="190"/>
      <c r="D37" s="151">
        <f t="shared" si="0"/>
        <v>0</v>
      </c>
      <c r="E37" s="153">
        <f>SUM($D$3:D37)</f>
        <v>11154</v>
      </c>
      <c r="F37" s="154">
        <f t="shared" si="1"/>
        <v>5</v>
      </c>
    </row>
    <row r="38" spans="1:6" hidden="1">
      <c r="A38" s="174">
        <f>SUBTOTAL(103,B$4:B38)</f>
        <v>5</v>
      </c>
      <c r="B38" s="306"/>
      <c r="C38" s="190"/>
      <c r="D38" s="151">
        <f t="shared" si="0"/>
        <v>0</v>
      </c>
      <c r="E38" s="153">
        <f>SUM($D$3:D38)</f>
        <v>11154</v>
      </c>
      <c r="F38" s="154">
        <f t="shared" si="1"/>
        <v>5</v>
      </c>
    </row>
    <row r="39" spans="1:6" hidden="1">
      <c r="A39" s="174">
        <f>SUBTOTAL(103,B$4:B39)</f>
        <v>5</v>
      </c>
      <c r="B39" s="306"/>
      <c r="C39" s="190"/>
      <c r="D39" s="151">
        <f t="shared" si="0"/>
        <v>0</v>
      </c>
      <c r="E39" s="153">
        <f>SUM($D$3:D39)</f>
        <v>11154</v>
      </c>
      <c r="F39" s="154">
        <f t="shared" si="1"/>
        <v>5</v>
      </c>
    </row>
    <row r="40" spans="1:6" hidden="1">
      <c r="A40" s="174">
        <f>SUBTOTAL(103,B$4:B40)</f>
        <v>5</v>
      </c>
      <c r="B40" s="391"/>
      <c r="C40" s="190"/>
      <c r="D40" s="151">
        <f t="shared" si="0"/>
        <v>0</v>
      </c>
      <c r="E40" s="153">
        <f>SUM($D$3:D40)</f>
        <v>11154</v>
      </c>
      <c r="F40" s="154">
        <f t="shared" si="1"/>
        <v>5</v>
      </c>
    </row>
    <row r="41" spans="1:6" hidden="1">
      <c r="A41" s="174">
        <f>SUBTOTAL(103,B$4:B41)</f>
        <v>5</v>
      </c>
      <c r="B41" s="391"/>
      <c r="C41" s="190"/>
      <c r="D41" s="151">
        <f t="shared" si="0"/>
        <v>0</v>
      </c>
      <c r="E41" s="153">
        <f>SUM($D$3:D41)</f>
        <v>11154</v>
      </c>
      <c r="F41" s="154">
        <f t="shared" si="1"/>
        <v>5</v>
      </c>
    </row>
    <row r="42" spans="1:6" hidden="1">
      <c r="A42" s="174">
        <f>SUBTOTAL(103,B$4:B42)</f>
        <v>5</v>
      </c>
      <c r="B42" s="391"/>
      <c r="C42" s="190"/>
      <c r="D42" s="151">
        <f t="shared" si="0"/>
        <v>0</v>
      </c>
      <c r="E42" s="153">
        <f>SUM($D$3:D42)</f>
        <v>11154</v>
      </c>
      <c r="F42" s="154">
        <f t="shared" si="1"/>
        <v>5</v>
      </c>
    </row>
    <row r="43" spans="1:6" hidden="1">
      <c r="A43" s="174">
        <f>SUBTOTAL(103,B$4:B43)</f>
        <v>5</v>
      </c>
      <c r="B43" s="391"/>
      <c r="C43" s="190"/>
      <c r="D43" s="151">
        <f t="shared" si="0"/>
        <v>0</v>
      </c>
      <c r="E43" s="153">
        <f>SUM($D$3:D43)</f>
        <v>11154</v>
      </c>
      <c r="F43" s="154">
        <f t="shared" si="1"/>
        <v>5</v>
      </c>
    </row>
    <row r="44" spans="1:6" hidden="1">
      <c r="A44" s="174">
        <f>SUBTOTAL(103,B$4:B44)</f>
        <v>5</v>
      </c>
      <c r="B44" s="391"/>
      <c r="C44" s="190"/>
      <c r="D44" s="151">
        <f t="shared" si="0"/>
        <v>0</v>
      </c>
      <c r="E44" s="153">
        <f>SUM($D$3:D44)</f>
        <v>11154</v>
      </c>
      <c r="F44" s="154">
        <f t="shared" si="1"/>
        <v>5</v>
      </c>
    </row>
    <row r="45" spans="1:6" hidden="1">
      <c r="A45" s="174">
        <f>SUBTOTAL(103,B$4:B45)</f>
        <v>5</v>
      </c>
      <c r="B45" s="391"/>
      <c r="C45" s="190"/>
      <c r="D45" s="151">
        <f t="shared" si="0"/>
        <v>0</v>
      </c>
      <c r="E45" s="153">
        <f>SUM($D$3:D45)</f>
        <v>11154</v>
      </c>
      <c r="F45" s="154">
        <f t="shared" si="1"/>
        <v>5</v>
      </c>
    </row>
    <row r="46" spans="1:6" hidden="1">
      <c r="A46" s="174">
        <f>SUBTOTAL(103,B$4:B46)</f>
        <v>5</v>
      </c>
      <c r="B46" s="391"/>
      <c r="C46" s="190"/>
      <c r="D46" s="151">
        <f t="shared" si="0"/>
        <v>0</v>
      </c>
      <c r="E46" s="153">
        <f>SUM($D$3:D46)</f>
        <v>11154</v>
      </c>
      <c r="F46" s="154">
        <f t="shared" si="1"/>
        <v>5</v>
      </c>
    </row>
    <row r="47" spans="1:6" hidden="1">
      <c r="A47" s="174">
        <f>SUBTOTAL(103,B$4:B47)</f>
        <v>5</v>
      </c>
      <c r="B47" s="391"/>
      <c r="C47" s="190"/>
      <c r="D47" s="151">
        <f t="shared" si="0"/>
        <v>0</v>
      </c>
      <c r="E47" s="153">
        <f>SUM($D$3:D47)</f>
        <v>11154</v>
      </c>
      <c r="F47" s="154">
        <f t="shared" si="1"/>
        <v>5</v>
      </c>
    </row>
    <row r="48" spans="1:6" hidden="1">
      <c r="A48" s="174">
        <f>SUBTOTAL(103,B$4:B48)</f>
        <v>5</v>
      </c>
      <c r="B48" s="147"/>
      <c r="C48" s="190"/>
      <c r="D48" s="151">
        <f t="shared" si="0"/>
        <v>0</v>
      </c>
      <c r="E48" s="153">
        <f>SUM($D$3:D48)</f>
        <v>11154</v>
      </c>
      <c r="F48" s="154">
        <f t="shared" si="1"/>
        <v>5</v>
      </c>
    </row>
    <row r="49" spans="1:5">
      <c r="A49" s="155"/>
      <c r="B49" s="156" t="s">
        <v>243</v>
      </c>
      <c r="C49" s="157">
        <f>SUM(C4:C48)</f>
        <v>11154</v>
      </c>
      <c r="D49" s="158"/>
      <c r="E49" s="159"/>
    </row>
    <row r="50" spans="1:5">
      <c r="A50" s="515" t="s">
        <v>500</v>
      </c>
      <c r="B50" s="516"/>
      <c r="C50" s="517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2025-08-25T04:59:48Z</cp:lastPrinted>
  <dcterms:created xsi:type="dcterms:W3CDTF">2024-07-22T13:09:54Z</dcterms:created>
  <dcterms:modified xsi:type="dcterms:W3CDTF">2025-08-26T06:05:06Z</dcterms:modified>
</cp:coreProperties>
</file>