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32AA0BB7-C4E1-4A12-A0D3-A63EAB8BB619}" xr6:coauthVersionLast="43" xr6:coauthVersionMax="43" xr10:uidLastSave="{00000000-0000-0000-0000-000000000000}"/>
  <bookViews>
    <workbookView xWindow="0" yWindow="0" windowWidth="20490" windowHeight="10815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6" i="1" l="1"/>
  <c r="I146" i="1"/>
  <c r="W145" i="1"/>
  <c r="U145" i="1"/>
  <c r="S145" i="1"/>
  <c r="Q145" i="1"/>
  <c r="O145" i="1"/>
  <c r="M145" i="1"/>
  <c r="K145" i="1"/>
  <c r="I145" i="1"/>
  <c r="AA143" i="1"/>
  <c r="W143" i="1"/>
  <c r="U143" i="1"/>
  <c r="S143" i="1"/>
  <c r="Q143" i="1"/>
  <c r="O143" i="1"/>
  <c r="K143" i="1"/>
  <c r="I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U38" i="1" l="1"/>
  <c r="AA38" i="1"/>
  <c r="Y38" i="1"/>
  <c r="W38" i="1"/>
  <c r="S38" i="1"/>
  <c r="Q38" i="1"/>
  <c r="O38" i="1"/>
  <c r="M38" i="1"/>
  <c r="K38" i="1"/>
  <c r="I38" i="1"/>
  <c r="Y123" i="1" l="1"/>
  <c r="S247" i="1" l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K247" i="1"/>
  <c r="AI247" i="1"/>
  <c r="AG247" i="1"/>
  <c r="AE247" i="1"/>
  <c r="AC247" i="1"/>
  <c r="AA247" i="1"/>
  <c r="Y247" i="1"/>
  <c r="W247" i="1"/>
  <c r="U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K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G93" i="47" s="1"/>
  <c r="D94" i="47"/>
  <c r="F94" i="47" s="1"/>
  <c r="D95" i="47"/>
  <c r="D96" i="47"/>
  <c r="F96" i="47" s="1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F120" i="47" s="1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F128" i="47" s="1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F164" i="47" s="1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F172" i="47" s="1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7" i="46" l="1"/>
  <c r="F105" i="46"/>
  <c r="F169" i="46"/>
  <c r="F5" i="46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<sst xmlns="http://schemas.openxmlformats.org/spreadsheetml/2006/main" count="2157" uniqueCount="575">
  <si>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</si>
  <si>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</si>
  <si>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</si>
  <si>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</si>
  <si>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</si>
  <si>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</si>
  <si>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</si>
  <si>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</si>
  <si>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</si>
  <si>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</si>
  <si>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</si>
  <si>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</si>
  <si>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</si>
  <si>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</si>
  <si>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</si>
  <si>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</si>
  <si>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</si>
  <si>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</si>
  <si>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</si>
  <si>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</si>
  <si>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</si>
  <si>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</si>
  <si>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</si>
  <si>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</si>
  <si>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</si>
  <si>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</si>
  <si>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</si>
  <si>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</si>
  <si>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</si>
  <si>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</si>
  <si>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</si>
  <si>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</si>
  <si>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</si>
  <si>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</si>
  <si>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</si>
  <si>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</si>
  <si>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</si>
  <si>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</si>
  <si>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</si>
  <si>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</si>
  <si>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</si>
  <si>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</si>
  <si>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</si>
  <si>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</si>
  <si>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</si>
  <si>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</si>
  <si>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</si>
  <si>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</si>
  <si>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</si>
  <si>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</si>
  <si>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</si>
  <si>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</si>
  <si>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</si>
  <si>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</si>
  <si>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</si>
  <si>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</si>
  <si>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</si>
  <si>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</si>
  <si>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</si>
  <si>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</si>
  <si>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</si>
  <si>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</si>
  <si>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</si>
  <si>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</si>
  <si>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</si>
  <si>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</si>
  <si>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</si>
  <si>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</si>
  <si>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</si>
  <si>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</si>
  <si>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</si>
  <si>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</si>
  <si>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</si>
  <si>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</si>
  <si>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</si>
  <si>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</si>
  <si>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</si>
  <si>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</si>
  <si>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</si>
  <si>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</si>
  <si>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</si>
  <si>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</si>
  <si>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</si>
  <si>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</si>
  <si>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</si>
  <si>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</si>
  <si>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</si>
  <si>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</si>
  <si>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</si>
  <si>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</si>
  <si>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</si>
  <si>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</si>
  <si>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</si>
  <si>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</si>
  <si>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</si>
  <si>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</si>
  <si>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</si>
  <si>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</si>
  <si>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</si>
  <si>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</si>
  <si>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</si>
  <si>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</si>
  <si>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</si>
  <si>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</si>
  <si>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</si>
  <si>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</si>
  <si>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</si>
  <si>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</si>
  <si>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</si>
  <si>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</si>
  <si>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</si>
  <si>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</si>
  <si>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</si>
  <si>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</si>
  <si>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</si>
  <si>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</si>
  <si>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</si>
  <si>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</si>
  <si>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</si>
  <si>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</si>
  <si>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</si>
  <si>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</si>
  <si>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</si>
  <si>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</si>
  <si>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</si>
  <si>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</si>
  <si>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</si>
  <si>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</si>
  <si>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</si>
  <si>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</si>
  <si>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</si>
  <si>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</si>
  <si>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</si>
  <si>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</si>
  <si>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</si>
  <si>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</si>
  <si>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</si>
  <si>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</si>
  <si>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</si>
  <si>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</si>
  <si>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</si>
  <si>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</si>
  <si>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</si>
  <si>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</si>
  <si>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</si>
  <si>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</si>
  <si>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</si>
  <si>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</si>
  <si>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</si>
  <si>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</si>
  <si>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</si>
  <si>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</si>
  <si>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</si>
  <si>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</si>
  <si>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</si>
  <si>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</si>
  <si>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</si>
  <si>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</si>
  <si>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</si>
  <si>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</si>
  <si>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</si>
  <si>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</si>
  <si>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</si>
  <si>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</si>
  <si>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</si>
  <si>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</si>
  <si>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</si>
  <si>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</si>
  <si>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</si>
  <si>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</si>
  <si>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</si>
  <si>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</si>
  <si>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</si>
  <si>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</si>
  <si>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</si>
  <si>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</si>
  <si>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</si>
  <si>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</si>
  <si>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</si>
  <si>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</si>
  <si>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</si>
  <si>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</si>
  <si>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</si>
  <si>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</si>
  <si>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</si>
  <si>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</si>
  <si>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</si>
  <si>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</si>
  <si>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</si>
  <si>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</si>
  <si>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</si>
  <si>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</si>
  <si>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</si>
  <si>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</si>
  <si>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</si>
  <si>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</si>
  <si>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</si>
  <si>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</si>
  <si>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</si>
  <si>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</si>
  <si>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</si>
  <si>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</si>
  <si>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</si>
  <si>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</si>
  <si>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</si>
  <si>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</si>
  <si>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</si>
  <si>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</si>
  <si>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</si>
  <si>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</si>
  <si>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</si>
  <si>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</si>
  <si>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</si>
  <si>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</si>
  <si>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</si>
  <si>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</si>
  <si>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</si>
  <si>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</si>
  <si>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</si>
  <si>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</si>
  <si>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</si>
  <si>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</si>
  <si>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</si>
  <si>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</si>
  <si>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</si>
  <si>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</si>
  <si>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</si>
  <si>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</si>
  <si>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</si>
  <si>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</si>
  <si>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</si>
  <si>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</si>
  <si>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</si>
  <si>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</si>
  <si>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</si>
  <si>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</si>
  <si>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</si>
  <si>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</si>
  <si>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</si>
  <si>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</si>
  <si>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</si>
  <si>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</si>
  <si>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</si>
  <si>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</si>
  <si>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</si>
  <si>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</si>
  <si>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</si>
  <si>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</si>
  <si>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</si>
  <si>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</si>
  <si>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</si>
  <si>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</si>
  <si>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</si>
  <si>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</si>
  <si>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</si>
  <si>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</si>
  <si>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</si>
  <si>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</si>
  <si>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</si>
  <si>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</si>
  <si>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</si>
  <si>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</si>
  <si>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</si>
  <si>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</si>
  <si>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</si>
  <si>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</si>
  <si>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</si>
  <si>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</si>
  <si>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</si>
  <si>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</si>
  <si>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</si>
  <si>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</si>
  <si>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</si>
  <si>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</si>
  <si>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</si>
  <si>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</si>
  <si>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</si>
  <si>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</si>
  <si>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</si>
  <si>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</si>
  <si>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</si>
  <si>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</si>
  <si>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</si>
  <si>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</si>
  <si>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</si>
  <si>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</si>
  <si>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</si>
  <si>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</si>
  <si>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</si>
  <si>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</si>
  <si>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</si>
  <si>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</si>
  <si>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</si>
  <si>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</si>
  <si>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</si>
  <si>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</si>
  <si>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</si>
  <si>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</si>
  <si>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</si>
  <si>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</si>
  <si>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</si>
  <si>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</si>
  <si>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</si>
  <si>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</si>
  <si>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</si>
  <si>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</si>
  <si>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</si>
  <si>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</si>
  <si>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</si>
  <si>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</si>
  <si>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</si>
  <si>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</si>
  <si>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</si>
  <si>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</si>
  <si>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</si>
  <si>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</si>
  <si>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</si>
  <si>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</si>
  <si>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</si>
  <si>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</si>
  <si>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</si>
  <si>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</si>
  <si>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</si>
  <si>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</si>
  <si>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</si>
  <si>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</si>
  <si>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</si>
  <si>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</si>
  <si>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</si>
  <si>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</si>
  <si>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</si>
  <si>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</si>
  <si>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</si>
  <si>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</si>
  <si>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</si>
  <si>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</si>
  <si>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</si>
  <si>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</si>
  <si>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</si>
  <si>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</si>
  <si>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</si>
  <si>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</si>
  <si>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</si>
  <si>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</si>
  <si>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</si>
  <si>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</si>
  <si>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</si>
  <si>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</si>
  <si>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</si>
  <si>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</si>
  <si>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</si>
  <si>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</si>
  <si>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</si>
  <si>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</si>
  <si>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</si>
  <si>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</si>
  <si>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</si>
  <si>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</si>
  <si>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</si>
  <si>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</si>
  <si>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</si>
  <si>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</si>
  <si>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</si>
  <si>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</si>
  <si>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</si>
  <si>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</si>
  <si>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</si>
  <si>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</si>
  <si>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</si>
  <si>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</si>
  <si>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</si>
  <si>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</si>
  <si>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</si>
  <si>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</si>
  <si>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</si>
  <si>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</si>
  <si>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</si>
  <si>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</si>
  <si>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</si>
  <si>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</si>
  <si>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</si>
  <si>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</si>
  <si>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</si>
  <si>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</si>
  <si>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</si>
  <si>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</si>
  <si>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</si>
  <si>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</si>
  <si>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</si>
  <si>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</si>
  <si>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</si>
  <si>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</si>
  <si>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</si>
  <si>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</si>
  <si>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</si>
  <si>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</si>
  <si>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</si>
  <si>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</si>
  <si>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</si>
  <si>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</si>
  <si>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</si>
  <si>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</si>
  <si>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</si>
  <si>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</si>
  <si>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</si>
  <si>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</si>
  <si>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</si>
  <si>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</si>
  <si>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</si>
  <si>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</si>
  <si>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</si>
  <si>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</si>
  <si>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</si>
  <si>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</si>
  <si>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</si>
  <si>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</si>
  <si>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</si>
  <si>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</si>
  <si>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</si>
  <si>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</si>
  <si>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</si>
  <si>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</si>
  <si>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</si>
  <si>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</si>
  <si>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</si>
  <si>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</si>
  <si>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</si>
  <si>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</si>
  <si>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</si>
  <si>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</si>
  <si>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</si>
  <si>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</si>
  <si>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</si>
  <si>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</si>
  <si>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</si>
  <si>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</si>
  <si>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</si>
  <si>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</si>
  <si>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</si>
  <si>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</si>
  <si>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</si>
  <si>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</si>
  <si>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</si>
  <si>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</si>
  <si>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</si>
  <si>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</si>
  <si>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</si>
  <si>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</si>
  <si>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</si>
  <si>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</si>
  <si>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</si>
  <si>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</si>
  <si>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</si>
  <si>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</si>
  <si>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</si>
  <si>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</si>
  <si>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</si>
  <si>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</si>
  <si>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</si>
  <si>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</si>
  <si>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</si>
  <si>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</si>
  <si>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</si>
  <si>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</si>
  <si>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</si>
  <si>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</si>
  <si>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</si>
  <si>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</si>
  <si>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</si>
  <si>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</si>
  <si>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</si>
  <si>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</si>
  <si>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</si>
  <si>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</si>
  <si>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</si>
  <si>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</si>
  <si>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</si>
  <si>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</si>
  <si>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</si>
  <si>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</si>
  <si>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</si>
  <si>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</si>
  <si>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</si>
  <si>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</si>
  <si>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</si>
  <si>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</si>
  <si>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</si>
  <si>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</si>
  <si>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</si>
  <si>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</si>
  <si>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</si>
  <si>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</si>
  <si>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</si>
  <si>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</si>
  <si>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</si>
  <si>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</si>
  <si>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</si>
  <si>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</si>
  <si>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</si>
  <si>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</si>
  <si>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</si>
  <si>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</si>
  <si>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</si>
  <si>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</si>
  <si>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</si>
  <si>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</si>
  <si>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</si>
  <si>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</si>
  <si>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</si>
  <si>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</si>
  <si>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</si>
  <si>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</si>
  <si>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</si>
  <si>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</si>
  <si>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</si>
  <si>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</si>
  <si>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</si>
  <si>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</si>
  <si>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</si>
  <si>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</si>
  <si>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</si>
  <si>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</si>
  <si>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</si>
  <si>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</si>
  <si>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</si>
  <si>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</si>
  <si>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</si>
  <si>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</si>
  <si>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</si>
  <si>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</si>
  <si>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</si>
  <si>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</si>
  <si>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</si>
  <si>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</si>
  <si>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</si>
  <si>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</si>
  <si>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</si>
  <si>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</si>
  <si>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</si>
  <si>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</si>
  <si>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</si>
  <si>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</si>
  <si>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</si>
  <si>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</si>
  <si>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</si>
  <si>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</si>
  <si>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</si>
  <si>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</si>
  <si>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</si>
  <si>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</si>
  <si>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</si>
  <si>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</si>
  <si>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</si>
  <si>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</si>
  <si>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</si>
  <si>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</si>
  <si>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</si>
  <si>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</si>
  <si>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</si>
  <si>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</si>
  <si>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</si>
  <si>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</si>
  <si>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</si>
  <si>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</si>
  <si>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</si>
  <si>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</si>
  <si>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</si>
  <si>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</si>
  <si>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</si>
  <si>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</si>
  <si>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</si>
  <si>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</si>
  <si>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লইট্টা/মলা মাছ</t>
  </si>
  <si>
    <r>
      <rPr>
        <b/>
        <sz val="11"/>
        <color theme="1"/>
        <rFont val="Noto Sans Bengali"/>
      </rPr>
      <t>খাসির পায়া</t>
    </r>
    <r>
      <rPr>
        <sz val="11"/>
        <color theme="1"/>
        <rFont val="Noto Sans Bengali"/>
      </rPr>
      <t>/খাসীর মাথা</t>
    </r>
  </si>
  <si>
    <t>ওকে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</si>
</sst>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672.61904761904759</v>
      </c>
      <c r="E73" s="254">
        <f t="shared" si="2"/>
        <v>12.619047619047592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21" priority="1" operator="equal">
      <formula>"মূল্য হ্রাস"</formula>
    </cfRule>
    <cfRule type="cellIs" dxfId="42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25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2" sqref="J12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45866.627256018517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 t="s">
        <v>574</v>
      </c>
    </row>
    <row r="9" spans="2:10" ht="21">
      <c r="B9"/>
      <c r="C9"/>
      <c r="D9" s="53"/>
      <c r="I9" s="257" t="s">
        <v>360</v>
      </c>
      <c r="J9" s="259" t="s">
        <v>574</v>
      </c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 t="s">
        <v>574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43400</v>
      </c>
      <c r="G11" s="28"/>
      <c r="I11" s="257" t="s">
        <v>359</v>
      </c>
      <c r="J11" s="259" t="s">
        <v>574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2946579.3124359902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293849.30181698734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6330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3307998.6142529775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3307998.6142529775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-2324895.5305015426</v>
      </c>
      <c r="F23" s="409"/>
    </row>
    <row r="24" spans="2:6">
      <c r="B24"/>
      <c r="C24"/>
      <c r="D24" s="79" t="s">
        <v>239</v>
      </c>
      <c r="E24" s="409">
        <f>'R'!F254</f>
        <v>3307998.6142529775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1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58" priority="3" operator="equal">
      <formula>"হ্যা"</formula>
    </cfRule>
    <cfRule type="cellIs" dxfId="157" priority="4" operator="equal">
      <formula>"আছে"</formula>
    </cfRule>
    <cfRule type="cellIs" dxfId="156" priority="5" operator="equal">
      <formula>"নাই"</formula>
    </cfRule>
    <cfRule type="cellIs" dxfId="155" priority="6" operator="equal">
      <formula>"অতিরিক্ত ক্রয়"</formula>
    </cfRule>
    <cfRule type="cellIs" dxfId="154" priority="7" operator="equal">
      <formula>"ঠিক"</formula>
    </cfRule>
  </conditionalFormatting>
  <conditionalFormatting sqref="G3:G252">
    <cfRule type="cellIs" dxfId="153" priority="1" operator="equal">
      <formula>"OK"</formula>
    </cfRule>
    <cfRule type="cellIs" dxfId="15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40</v>
      </c>
      <c r="E151" s="203">
        <f>P!F153</f>
        <v>0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8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51" priority="8" operator="equal">
      <formula>"হ্যা"</formula>
    </cfRule>
    <cfRule type="cellIs" dxfId="150" priority="9" operator="equal">
      <formula>"আছে"</formula>
    </cfRule>
    <cfRule type="cellIs" dxfId="149" priority="10" operator="equal">
      <formula>"নাই"</formula>
    </cfRule>
    <cfRule type="cellIs" dxfId="148" priority="11" operator="equal">
      <formula>"অতিরিক্ত ক্রয়"</formula>
    </cfRule>
    <cfRule type="cellIs" dxfId="147" priority="12" operator="equal">
      <formula>"ঠিক"</formula>
    </cfRule>
  </conditionalFormatting>
  <conditionalFormatting sqref="G3:G252">
    <cfRule type="cellIs" dxfId="146" priority="3" operator="equal">
      <formula>"হ্যা"</formula>
    </cfRule>
    <cfRule type="cellIs" dxfId="145" priority="4" operator="equal">
      <formula>"আছে"</formula>
    </cfRule>
    <cfRule type="cellIs" dxfId="144" priority="5" operator="equal">
      <formula>"নাই"</formula>
    </cfRule>
    <cfRule type="cellIs" dxfId="143" priority="6" operator="equal">
      <formula>"অতিরিক্ত ক্রয়"</formula>
    </cfRule>
    <cfRule type="cellIs" dxfId="142" priority="7" operator="equal">
      <formula>"ঠিক"</formula>
    </cfRule>
  </conditionalFormatting>
  <conditionalFormatting sqref="G3:G252">
    <cfRule type="cellIs" dxfId="141" priority="1" operator="equal">
      <formula>"OK"</formula>
    </cfRule>
    <cfRule type="cellIs" dxfId="14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1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4.5</v>
      </c>
      <c r="E88" s="203">
        <f>P!H90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140</v>
      </c>
      <c r="E89" s="203">
        <f>P!H91</f>
        <v>230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18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3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39" priority="8" operator="equal">
      <formula>"হ্যা"</formula>
    </cfRule>
    <cfRule type="cellIs" dxfId="138" priority="9" operator="equal">
      <formula>"আছে"</formula>
    </cfRule>
    <cfRule type="cellIs" dxfId="137" priority="10" operator="equal">
      <formula>"নাই"</formula>
    </cfRule>
    <cfRule type="cellIs" dxfId="136" priority="11" operator="equal">
      <formula>"অতিরিক্ত ক্রয়"</formula>
    </cfRule>
    <cfRule type="cellIs" dxfId="135" priority="12" operator="equal">
      <formula>"ঠিক"</formula>
    </cfRule>
  </conditionalFormatting>
  <conditionalFormatting sqref="G3:G252">
    <cfRule type="cellIs" dxfId="134" priority="3" operator="equal">
      <formula>"হ্যা"</formula>
    </cfRule>
    <cfRule type="cellIs" dxfId="133" priority="4" operator="equal">
      <formula>"আছে"</formula>
    </cfRule>
    <cfRule type="cellIs" dxfId="132" priority="5" operator="equal">
      <formula>"নাই"</formula>
    </cfRule>
    <cfRule type="cellIs" dxfId="131" priority="6" operator="equal">
      <formula>"অতিরিক্ত ক্রয়"</formula>
    </cfRule>
    <cfRule type="cellIs" dxfId="130" priority="7" operator="equal">
      <formula>"ঠিক"</formula>
    </cfRule>
  </conditionalFormatting>
  <conditionalFormatting sqref="G3:G252">
    <cfRule type="cellIs" dxfId="129" priority="1" operator="equal">
      <formula>"OK"</formula>
    </cfRule>
    <cfRule type="cellIs" dxfId="12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6" activePane="bottomRight" state="frozen"/>
      <selection pane="topRight" activeCell="P1" sqref="P1"/>
      <selection pane="bottomLeft" activeCell="A3" sqref="A3"/>
      <selection pane="bottomRight" activeCell="J254" sqref="J254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24</v>
      </c>
      <c r="N1" s="219">
        <f>F254+L254</f>
        <v>983103.08375143493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255.5</v>
      </c>
      <c r="F6" s="44">
        <f t="shared" si="0"/>
        <v>32454.145245648961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61</v>
      </c>
      <c r="L6" s="44">
        <f t="shared" si="2"/>
        <v>7748.3477885893799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61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100</v>
      </c>
      <c r="F7" s="44">
        <f t="shared" si="0"/>
        <v>12199.180077580695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6465.5654411177684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42.75</v>
      </c>
      <c r="F9" s="44">
        <f t="shared" si="0"/>
        <v>5771.2437046043333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20.120000000000019</v>
      </c>
      <c r="L9" s="44">
        <f>K9*M9</f>
        <v>2716.1970371143698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20.120000000000019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22.599999999999998</v>
      </c>
      <c r="F10" s="44">
        <f t="shared" si="0"/>
        <v>3615.7604578895402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13.870000000000008</v>
      </c>
      <c r="L10" s="44">
        <f t="shared" si="2"/>
        <v>2219.0529889791133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13.870000000000008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17.5</v>
      </c>
      <c r="F11" s="44">
        <f t="shared" si="0"/>
        <v>2362.4468283946931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5.1500000000000057</v>
      </c>
      <c r="L11" s="44">
        <f t="shared" si="2"/>
        <v>695.23435235615329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5.1500000000000057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192.6</v>
      </c>
      <c r="F14" s="44">
        <f t="shared" si="0"/>
        <v>34213.373942513048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3.4000000000000057</v>
      </c>
      <c r="L14" s="44">
        <f t="shared" si="2"/>
        <v>603.97441020012752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3.4000000000000057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6.85</v>
      </c>
      <c r="F15" s="44">
        <f t="shared" si="0"/>
        <v>2216.5128044654489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2.0699999999999985</v>
      </c>
      <c r="L15" s="44">
        <f t="shared" si="2"/>
        <v>669.80751901364613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2.0699999999999985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26</v>
      </c>
      <c r="F16" s="44">
        <f t="shared" si="0"/>
        <v>1039.9959831777164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26</v>
      </c>
      <c r="L16" s="44">
        <f t="shared" si="2"/>
        <v>1039.9959831777164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1.35</v>
      </c>
      <c r="F18" s="44">
        <f t="shared" si="0"/>
        <v>610.00000000000011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610.00000000000011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10139.999808660841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15</v>
      </c>
      <c r="L20" s="44">
        <f t="shared" si="2"/>
        <v>899.9999830172344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15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16.5</v>
      </c>
      <c r="F21" s="44">
        <f t="shared" si="0"/>
        <v>15192.699896157841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1192</v>
      </c>
      <c r="F23" s="44">
        <f t="shared" si="0"/>
        <v>3385.0470154883819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1638</v>
      </c>
      <c r="L23" s="44">
        <f t="shared" si="2"/>
        <v>4651.5998417533301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1638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0.3</v>
      </c>
      <c r="F29" s="44">
        <f t="shared" si="0"/>
        <v>35.1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8.0000000000000002E-3</v>
      </c>
      <c r="F30" s="44">
        <f t="shared" si="0"/>
        <v>2400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40</v>
      </c>
      <c r="F35" s="44">
        <f t="shared" si="0"/>
        <v>5516.6578746817859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26</v>
      </c>
      <c r="L35" s="44">
        <f t="shared" si="2"/>
        <v>3585.8276185431605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1.1000000000000001</v>
      </c>
      <c r="F37" s="44">
        <f t="shared" si="0"/>
        <v>403.33333333333337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0.39999999999999991</v>
      </c>
      <c r="L37" s="44">
        <f t="shared" si="2"/>
        <v>146.66666666666663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0.39999999999999991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14.5</v>
      </c>
      <c r="F39" s="44">
        <f t="shared" si="0"/>
        <v>2400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216</v>
      </c>
      <c r="F42" s="44">
        <f t="shared" si="0"/>
        <v>1728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700</v>
      </c>
      <c r="L42" s="44">
        <f t="shared" si="2"/>
        <v>5600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700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7</v>
      </c>
      <c r="F43" s="44">
        <f t="shared" si="0"/>
        <v>52.5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154</v>
      </c>
      <c r="F46" s="44">
        <f t="shared" si="0"/>
        <v>1541.2778993011786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300</v>
      </c>
      <c r="F54" s="44">
        <f t="shared" si="0"/>
        <v>270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650</v>
      </c>
      <c r="F56" s="44">
        <f t="shared" si="0"/>
        <v>164.00892857142858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</v>
      </c>
      <c r="L56" s="44">
        <f t="shared" si="2"/>
        <v>12.616071428571429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85</v>
      </c>
      <c r="F57" s="44">
        <f t="shared" si="0"/>
        <v>1693.1506849315069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7</v>
      </c>
      <c r="F60" s="44">
        <f t="shared" si="0"/>
        <v>717.5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19.45</v>
      </c>
      <c r="F61" s="44">
        <f t="shared" si="0"/>
        <v>2141.7323548040436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3.8999999999999995</v>
      </c>
      <c r="F62" s="44">
        <f t="shared" si="0"/>
        <v>2419.238095238095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0.29999999999999982</v>
      </c>
      <c r="L62" s="44">
        <f t="shared" si="2"/>
        <v>186.09523809523799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</v>
      </c>
      <c r="F63" s="44">
        <f t="shared" si="0"/>
        <v>2883.705763862913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294.77881141709776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1.25</v>
      </c>
      <c r="F66" s="44">
        <f t="shared" si="0"/>
        <v>1083.6666666666665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1083.6666666666665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7</v>
      </c>
      <c r="F67" s="44">
        <f t="shared" si="0"/>
        <v>126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7</v>
      </c>
      <c r="F68" s="44">
        <f t="shared" si="0"/>
        <v>126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0.495</v>
      </c>
      <c r="F69" s="44">
        <f t="shared" ref="F69:F132" si="9">E69*M69</f>
        <v>2941.6217277493433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5.0714285709999918E-2</v>
      </c>
      <c r="L69" s="44">
        <f t="shared" ref="L69:L132" si="11">K69*M69</f>
        <v>301.37827222590664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5.0714285709999918E-2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1.8700000000000006</v>
      </c>
      <c r="F70" s="44">
        <f t="shared" si="9"/>
        <v>1088.0000000000002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0.32999999999999963</v>
      </c>
      <c r="L70" s="44">
        <f t="shared" si="11"/>
        <v>191.99999999999977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0.32999999999999963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156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3.1</v>
      </c>
      <c r="F73" s="44">
        <f t="shared" si="9"/>
        <v>2240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1130</v>
      </c>
      <c r="G74" s="44">
        <f>P!AJ75</f>
        <v>1.68</v>
      </c>
      <c r="H74" s="44">
        <f>G74*P!AK75</f>
        <v>1130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672.61904761904759</v>
      </c>
      <c r="N74" s="46">
        <f t="shared" si="12"/>
        <v>1130</v>
      </c>
      <c r="O74" s="46">
        <f t="shared" si="13"/>
        <v>1130</v>
      </c>
      <c r="P74" s="47" t="b">
        <f t="shared" si="14"/>
        <v>1</v>
      </c>
      <c r="Q74" s="215" t="str">
        <f t="shared" si="15"/>
        <v>OK</v>
      </c>
      <c r="AJ74" s="64">
        <f t="shared" si="16"/>
        <v>672.61904761904759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6.6</v>
      </c>
      <c r="F76" s="44">
        <f t="shared" si="9"/>
        <v>11279.999999999998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11279.999999999998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1.3</v>
      </c>
      <c r="F77" s="44">
        <f t="shared" si="9"/>
        <v>2410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0.67500000000000004</v>
      </c>
      <c r="F78" s="44">
        <f t="shared" si="9"/>
        <v>920.53752959320013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5.0000000000000044E-2</v>
      </c>
      <c r="L78" s="44">
        <f t="shared" si="11"/>
        <v>68.187965155051913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5.0000000000000044E-2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0.73</v>
      </c>
      <c r="F79" s="44">
        <f t="shared" si="9"/>
        <v>401.98083258460611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</v>
      </c>
      <c r="L79" s="44">
        <f t="shared" si="11"/>
        <v>0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0.23500000000000007</v>
      </c>
      <c r="F80" s="44">
        <f t="shared" si="9"/>
        <v>102.04803719008265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10.5</v>
      </c>
      <c r="F81" s="44">
        <f t="shared" si="9"/>
        <v>1890.9250705104778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1.1499999999999986</v>
      </c>
      <c r="L81" s="44">
        <f t="shared" si="11"/>
        <v>207.10131724638541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39.400000000000006</v>
      </c>
      <c r="F89" s="44">
        <f t="shared" si="9"/>
        <v>4533.1068342995723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16.54999999999999</v>
      </c>
      <c r="L89" s="44">
        <f t="shared" si="11"/>
        <v>1904.1349773517227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6437.2418116512945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16.54999999999999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1653</v>
      </c>
      <c r="F90" s="44">
        <f t="shared" si="9"/>
        <v>16531.337896001569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9</v>
      </c>
      <c r="L90" s="44">
        <f t="shared" si="11"/>
        <v>90.007284370244491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30</v>
      </c>
      <c r="F91" s="44">
        <f t="shared" si="9"/>
        <v>600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11</v>
      </c>
      <c r="F95" s="44">
        <f t="shared" si="9"/>
        <v>1100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24.5</v>
      </c>
      <c r="F96" s="44">
        <f t="shared" si="9"/>
        <v>2056.8666666666668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6.5</v>
      </c>
      <c r="F99" s="44">
        <f t="shared" si="9"/>
        <v>1347.7941176470588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2</v>
      </c>
      <c r="L99" s="44">
        <f t="shared" si="11"/>
        <v>414.70588235294116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11</v>
      </c>
      <c r="F105" s="44">
        <f t="shared" si="9"/>
        <v>1822.8571428571429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8</v>
      </c>
      <c r="F106" s="44">
        <f t="shared" si="9"/>
        <v>1346.6666666666667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2</v>
      </c>
      <c r="F108" s="44">
        <f t="shared" si="9"/>
        <v>1145.0038333759262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2</v>
      </c>
      <c r="F111" s="44">
        <f t="shared" si="9"/>
        <v>1290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2.2999999999999998</v>
      </c>
      <c r="F113" s="44">
        <f t="shared" si="9"/>
        <v>3620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</v>
      </c>
      <c r="F116" s="44">
        <f t="shared" si="9"/>
        <v>300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478</v>
      </c>
      <c r="F117" s="44">
        <f t="shared" si="9"/>
        <v>4240.1413291257359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</v>
      </c>
      <c r="L117" s="44">
        <f t="shared" si="11"/>
        <v>470.1411933967866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3.12</v>
      </c>
      <c r="F124" s="44">
        <f t="shared" si="9"/>
        <v>4729.3670886075943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4.0000000000000036E-2</v>
      </c>
      <c r="L124" s="44">
        <f t="shared" si="11"/>
        <v>60.632911392405113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4789.9999999999991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4.0000000000000036E-2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309</v>
      </c>
      <c r="F142" s="44">
        <f t="shared" si="18"/>
        <v>7524.0000000000009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59.5</v>
      </c>
      <c r="F144" s="44">
        <f t="shared" si="18"/>
        <v>68425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26</v>
      </c>
      <c r="F145" s="44">
        <f t="shared" si="18"/>
        <v>910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8.5</v>
      </c>
      <c r="F146" s="44">
        <f t="shared" si="18"/>
        <v>6800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13.5</v>
      </c>
      <c r="F147" s="44">
        <f t="shared" si="18"/>
        <v>15525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26.2</v>
      </c>
      <c r="F150" s="44">
        <f t="shared" si="18"/>
        <v>12286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235.5</v>
      </c>
      <c r="F151" s="44">
        <f t="shared" si="18"/>
        <v>60435.390707474311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5.490000000000208</v>
      </c>
      <c r="L151" s="44">
        <f t="shared" si="20"/>
        <v>1408.8759871934035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5.490000000000208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52</v>
      </c>
      <c r="F152" s="44">
        <f t="shared" si="18"/>
        <v>5760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44.3</v>
      </c>
      <c r="F153" s="44">
        <f t="shared" si="18"/>
        <v>7095.3915461624038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45.59999999999998</v>
      </c>
      <c r="L153" s="44">
        <f t="shared" si="20"/>
        <v>7303.6084538375953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14399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45.59999999999998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73.999999999999986</v>
      </c>
      <c r="F154" s="44">
        <f t="shared" si="18"/>
        <v>27531.636193740997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8.4000000000000341</v>
      </c>
      <c r="L154" s="44">
        <f t="shared" si="20"/>
        <v>3125.2127571273695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8.4000000000000341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26.1</v>
      </c>
      <c r="F155" s="44">
        <f t="shared" si="18"/>
        <v>12377.593220338982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-14.3</v>
      </c>
      <c r="L155" s="44">
        <f t="shared" si="20"/>
        <v>-6781.593220338983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5595.9999999999991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-14.3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8.6</v>
      </c>
      <c r="F156" s="44">
        <f t="shared" si="18"/>
        <v>17200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-4.5</v>
      </c>
      <c r="L156" s="44">
        <f t="shared" si="20"/>
        <v>-9000.0000000000018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8199.9999999999982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-4.5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30.4</v>
      </c>
      <c r="F157" s="44">
        <f t="shared" si="18"/>
        <v>34831.306666666664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-0.39999999999999858</v>
      </c>
      <c r="L157" s="44">
        <f t="shared" si="20"/>
        <v>-458.30666666666502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-0.39999999999999858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3.6</v>
      </c>
      <c r="F159" s="44">
        <f t="shared" si="18"/>
        <v>2232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-3.6</v>
      </c>
      <c r="L159" s="44">
        <f t="shared" si="20"/>
        <v>-2232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OK</v>
      </c>
      <c r="AJ159" s="64">
        <f t="shared" si="25"/>
        <v>620</v>
      </c>
      <c r="AK159" s="64">
        <f t="shared" si="26"/>
        <v>-3.6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18</v>
      </c>
      <c r="F161" s="44">
        <f t="shared" si="18"/>
        <v>10120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-13.5</v>
      </c>
      <c r="L161" s="44">
        <f t="shared" si="20"/>
        <v>-7589.9999999999991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2530.0000000000009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-13.5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6.6000000000000005</v>
      </c>
      <c r="F162" s="44">
        <f t="shared" si="18"/>
        <v>4620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-0.60000000000000053</v>
      </c>
      <c r="L162" s="44">
        <f t="shared" si="20"/>
        <v>-420.0000000000004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-0.60000000000000053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9</v>
      </c>
      <c r="F169" s="44">
        <f t="shared" si="18"/>
        <v>6226.0096153846152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-1</v>
      </c>
      <c r="L169" s="44">
        <f t="shared" si="20"/>
        <v>-691.77884615384619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-1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18</v>
      </c>
      <c r="F170" s="44">
        <f t="shared" si="18"/>
        <v>8100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-2</v>
      </c>
      <c r="L170" s="44">
        <f t="shared" si="20"/>
        <v>-900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-2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</v>
      </c>
      <c r="F173" s="44">
        <f t="shared" si="18"/>
        <v>3518.181818181818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0.5</v>
      </c>
      <c r="L173" s="44">
        <f t="shared" si="20"/>
        <v>351.81818181818181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19</v>
      </c>
      <c r="F215" s="44">
        <f t="shared" si="27"/>
        <v>1140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12</v>
      </c>
      <c r="L215" s="44">
        <f t="shared" si="35"/>
        <v>720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12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22</v>
      </c>
      <c r="F216" s="44">
        <f t="shared" si="27"/>
        <v>6418.9230769230771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-22</v>
      </c>
      <c r="L216" s="44">
        <f t="shared" si="35"/>
        <v>-6418.9230769230771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OK</v>
      </c>
      <c r="AJ216" s="64">
        <f t="shared" si="33"/>
        <v>291.76923076923077</v>
      </c>
      <c r="AK216" s="64">
        <f t="shared" si="34"/>
        <v>-22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0.25</v>
      </c>
      <c r="F222" s="44">
        <f t="shared" si="27"/>
        <v>61.25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1.75</v>
      </c>
      <c r="L222" s="44">
        <f t="shared" si="35"/>
        <v>428.75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1.75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53</v>
      </c>
      <c r="F231" s="44">
        <f t="shared" si="27"/>
        <v>42460.61344360323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9.9499999999999886</v>
      </c>
      <c r="L231" s="44">
        <f t="shared" si="35"/>
        <v>7971.3793162990869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9.9499999999999886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3662</v>
      </c>
      <c r="F232" s="44">
        <f t="shared" si="27"/>
        <v>5126.8731314750075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2072</v>
      </c>
      <c r="L232" s="44">
        <f t="shared" si="35"/>
        <v>2900.8413785953621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2072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387</v>
      </c>
      <c r="F233" s="44">
        <f t="shared" si="27"/>
        <v>9764.9241526778169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-81</v>
      </c>
      <c r="L233" s="44">
        <f t="shared" si="35"/>
        <v>-2043.8213342814036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-81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4809.1000000000004</v>
      </c>
      <c r="F234" s="44">
        <f t="shared" si="27"/>
        <v>2404550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-4795.1000000000004</v>
      </c>
      <c r="L234" s="44">
        <f t="shared" si="35"/>
        <v>-2397550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-4795.1000000000004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2.2999999999999998</v>
      </c>
      <c r="F235" s="44">
        <f t="shared" si="27"/>
        <v>1380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2.7</v>
      </c>
      <c r="L235" s="44">
        <f t="shared" si="35"/>
        <v>1620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2.7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7.1</v>
      </c>
      <c r="F236" s="44">
        <f t="shared" si="27"/>
        <v>3408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-7.1</v>
      </c>
      <c r="L236" s="44">
        <f t="shared" si="35"/>
        <v>-3408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OK</v>
      </c>
      <c r="AJ236" s="64">
        <f t="shared" si="33"/>
        <v>480</v>
      </c>
      <c r="AK236" s="64">
        <f t="shared" si="34"/>
        <v>-7.1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5</v>
      </c>
      <c r="F239" s="44">
        <f t="shared" si="27"/>
        <v>2500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15.5</v>
      </c>
      <c r="F246" s="44">
        <f t="shared" si="27"/>
        <v>5424.9818824748909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11.75</v>
      </c>
      <c r="L246" s="44">
        <f t="shared" si="35"/>
        <v>4112.4862657470949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1060</v>
      </c>
      <c r="F249" s="44">
        <f t="shared" si="27"/>
        <v>1060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530</v>
      </c>
      <c r="L249" s="44">
        <f t="shared" si="35"/>
        <v>530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1891</v>
      </c>
      <c r="F251" s="44">
        <f t="shared" si="27"/>
        <v>2092.2188633615478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590</v>
      </c>
      <c r="L251" s="44">
        <f t="shared" si="35"/>
        <v>652.78113663845215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590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5270</v>
      </c>
      <c r="F252" s="44">
        <f t="shared" si="27"/>
        <v>5270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1930</v>
      </c>
      <c r="L252" s="44">
        <f t="shared" si="35"/>
        <v>1930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1930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43400</v>
      </c>
      <c r="F253" s="44">
        <f t="shared" si="27"/>
        <v>43400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15000</v>
      </c>
      <c r="L253" s="44">
        <f t="shared" si="35"/>
        <v>15000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15000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3307998.6142529775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-2324895.5305015426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18" priority="3" operator="lessThan">
      <formula>0</formula>
    </cfRule>
  </conditionalFormatting>
  <conditionalFormatting sqref="P4:P253">
    <cfRule type="cellIs" dxfId="417" priority="5" operator="equal">
      <formula>FALSE</formula>
    </cfRule>
  </conditionalFormatting>
  <conditionalFormatting sqref="Q4:Q253">
    <cfRule type="cellIs" dxfId="416" priority="4" operator="equal">
      <formula>"SHOW"</formula>
    </cfRule>
  </conditionalFormatting>
  <conditionalFormatting sqref="Q1:Q1048576">
    <cfRule type="cellIs" dxfId="415" priority="1" operator="equal">
      <formula>"OK"</formula>
    </cfRule>
    <cfRule type="cellIs" dxfId="41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20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27" priority="8" operator="equal">
      <formula>"হ্যা"</formula>
    </cfRule>
    <cfRule type="cellIs" dxfId="126" priority="9" operator="equal">
      <formula>"আছে"</formula>
    </cfRule>
    <cfRule type="cellIs" dxfId="125" priority="10" operator="equal">
      <formula>"নাই"</formula>
    </cfRule>
    <cfRule type="cellIs" dxfId="124" priority="11" operator="equal">
      <formula>"অতিরিক্ত ক্রয়"</formula>
    </cfRule>
    <cfRule type="cellIs" dxfId="123" priority="12" operator="equal">
      <formula>"ঠিক"</formula>
    </cfRule>
  </conditionalFormatting>
  <conditionalFormatting sqref="G3:G252">
    <cfRule type="cellIs" dxfId="122" priority="3" operator="equal">
      <formula>"হ্যা"</formula>
    </cfRule>
    <cfRule type="cellIs" dxfId="121" priority="4" operator="equal">
      <formula>"আছে"</formula>
    </cfRule>
    <cfRule type="cellIs" dxfId="120" priority="5" operator="equal">
      <formula>"নাই"</formula>
    </cfRule>
    <cfRule type="cellIs" dxfId="119" priority="6" operator="equal">
      <formula>"অতিরিক্ত ক্রয়"</formula>
    </cfRule>
    <cfRule type="cellIs" dxfId="118" priority="7" operator="equal">
      <formula>"ঠিক"</formula>
    </cfRule>
  </conditionalFormatting>
  <conditionalFormatting sqref="G3:G252">
    <cfRule type="cellIs" dxfId="117" priority="1" operator="equal">
      <formula>"OK"</formula>
    </cfRule>
    <cfRule type="cellIs" dxfId="11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115" priority="8" operator="equal">
      <formula>"হ্যা"</formula>
    </cfRule>
    <cfRule type="cellIs" dxfId="114" priority="9" operator="equal">
      <formula>"আছে"</formula>
    </cfRule>
    <cfRule type="cellIs" dxfId="113" priority="10" operator="equal">
      <formula>"নাই"</formula>
    </cfRule>
    <cfRule type="cellIs" dxfId="112" priority="11" operator="equal">
      <formula>"অতিরিক্ত ক্রয়"</formula>
    </cfRule>
    <cfRule type="cellIs" dxfId="111" priority="12" operator="equal">
      <formula>"ঠিক"</formula>
    </cfRule>
  </conditionalFormatting>
  <conditionalFormatting sqref="G3:G252">
    <cfRule type="cellIs" dxfId="110" priority="3" operator="equal">
      <formula>"হ্যা"</formula>
    </cfRule>
    <cfRule type="cellIs" dxfId="109" priority="4" operator="equal">
      <formula>"আছে"</formula>
    </cfRule>
    <cfRule type="cellIs" dxfId="108" priority="5" operator="equal">
      <formula>"নাই"</formula>
    </cfRule>
    <cfRule type="cellIs" dxfId="107" priority="6" operator="equal">
      <formula>"অতিরিক্ত ক্রয়"</formula>
    </cfRule>
    <cfRule type="cellIs" dxfId="106" priority="7" operator="equal">
      <formula>"ঠিক"</formula>
    </cfRule>
  </conditionalFormatting>
  <conditionalFormatting sqref="G3:G252">
    <cfRule type="cellIs" dxfId="105" priority="1" operator="equal">
      <formula>"OK"</formula>
    </cfRule>
    <cfRule type="cellIs" dxfId="10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103" priority="8" operator="equal">
      <formula>"হ্যা"</formula>
    </cfRule>
    <cfRule type="cellIs" dxfId="102" priority="9" operator="equal">
      <formula>"আছে"</formula>
    </cfRule>
    <cfRule type="cellIs" dxfId="101" priority="10" operator="equal">
      <formula>"নাই"</formula>
    </cfRule>
    <cfRule type="cellIs" dxfId="100" priority="11" operator="equal">
      <formula>"অতিরিক্ত ক্রয়"</formula>
    </cfRule>
    <cfRule type="cellIs" dxfId="99" priority="12" operator="equal">
      <formula>"ঠিক"</formula>
    </cfRule>
  </conditionalFormatting>
  <conditionalFormatting sqref="G3:G252">
    <cfRule type="cellIs" dxfId="98" priority="3" operator="equal">
      <formula>"হ্যা"</formula>
    </cfRule>
    <cfRule type="cellIs" dxfId="97" priority="4" operator="equal">
      <formula>"আছে"</formula>
    </cfRule>
    <cfRule type="cellIs" dxfId="96" priority="5" operator="equal">
      <formula>"নাই"</formula>
    </cfRule>
    <cfRule type="cellIs" dxfId="95" priority="6" operator="equal">
      <formula>"অতিরিক্ত ক্রয়"</formula>
    </cfRule>
    <cfRule type="cellIs" dxfId="94" priority="7" operator="equal">
      <formula>"ঠিক"</formula>
    </cfRule>
  </conditionalFormatting>
  <conditionalFormatting sqref="G3:G252">
    <cfRule type="cellIs" dxfId="93" priority="1" operator="equal">
      <formula>"OK"</formula>
    </cfRule>
    <cfRule type="cellIs" dxfId="9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91" priority="8" operator="equal">
      <formula>"হ্যা"</formula>
    </cfRule>
    <cfRule type="cellIs" dxfId="90" priority="9" operator="equal">
      <formula>"আছে"</formula>
    </cfRule>
    <cfRule type="cellIs" dxfId="89" priority="10" operator="equal">
      <formula>"নাই"</formula>
    </cfRule>
    <cfRule type="cellIs" dxfId="88" priority="11" operator="equal">
      <formula>"অতিরিক্ত ক্রয়"</formula>
    </cfRule>
    <cfRule type="cellIs" dxfId="87" priority="12" operator="equal">
      <formula>"ঠিক"</formula>
    </cfRule>
  </conditionalFormatting>
  <conditionalFormatting sqref="G3:G252">
    <cfRule type="cellIs" dxfId="86" priority="3" operator="equal">
      <formula>"হ্যা"</formula>
    </cfRule>
    <cfRule type="cellIs" dxfId="85" priority="4" operator="equal">
      <formula>"আছে"</formula>
    </cfRule>
    <cfRule type="cellIs" dxfId="84" priority="5" operator="equal">
      <formula>"নাই"</formula>
    </cfRule>
    <cfRule type="cellIs" dxfId="83" priority="6" operator="equal">
      <formula>"অতিরিক্ত ক্রয়"</formula>
    </cfRule>
    <cfRule type="cellIs" dxfId="82" priority="7" operator="equal">
      <formula>"ঠিক"</formula>
    </cfRule>
  </conditionalFormatting>
  <conditionalFormatting sqref="G3:G252">
    <cfRule type="cellIs" dxfId="81" priority="1" operator="equal">
      <formula>"OK"</formula>
    </cfRule>
    <cfRule type="cellIs" dxfId="8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218</v>
      </c>
      <c r="E151" s="203">
        <f>P!R153</f>
        <v>28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9" priority="8" operator="equal">
      <formula>"হ্যা"</formula>
    </cfRule>
    <cfRule type="cellIs" dxfId="78" priority="9" operator="equal">
      <formula>"আছে"</formula>
    </cfRule>
    <cfRule type="cellIs" dxfId="77" priority="10" operator="equal">
      <formula>"নাই"</formula>
    </cfRule>
    <cfRule type="cellIs" dxfId="76" priority="11" operator="equal">
      <formula>"অতিরিক্ত ক্রয়"</formula>
    </cfRule>
    <cfRule type="cellIs" dxfId="75" priority="12" operator="equal">
      <formula>"ঠিক"</formula>
    </cfRule>
  </conditionalFormatting>
  <conditionalFormatting sqref="G3:G252">
    <cfRule type="cellIs" dxfId="74" priority="3" operator="equal">
      <formula>"হ্যা"</formula>
    </cfRule>
    <cfRule type="cellIs" dxfId="73" priority="4" operator="equal">
      <formula>"আছে"</formula>
    </cfRule>
    <cfRule type="cellIs" dxfId="72" priority="5" operator="equal">
      <formula>"নাই"</formula>
    </cfRule>
    <cfRule type="cellIs" dxfId="71" priority="6" operator="equal">
      <formula>"অতিরিক্ত ক্রয়"</formula>
    </cfRule>
    <cfRule type="cellIs" dxfId="70" priority="7" operator="equal">
      <formula>"ঠিক"</formula>
    </cfRule>
  </conditionalFormatting>
  <conditionalFormatting sqref="G3:G252">
    <cfRule type="cellIs" dxfId="69" priority="1" operator="equal">
      <formula>"OK"</formula>
    </cfRule>
    <cfRule type="cellIs" dxfId="6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4</v>
      </c>
      <c r="E87" s="203">
        <f>P!T89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2</v>
      </c>
      <c r="E88" s="203">
        <f>P!T90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90</v>
      </c>
      <c r="E89" s="203">
        <f>P!T91</f>
        <v>115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4</v>
      </c>
      <c r="E94" s="203">
        <f>P!T96</f>
        <v>4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2</v>
      </c>
      <c r="E95" s="203">
        <f>P!T97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1</v>
      </c>
      <c r="E96" s="203">
        <f>P!T98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67" priority="8" operator="equal">
      <formula>"হ্যা"</formula>
    </cfRule>
    <cfRule type="cellIs" dxfId="66" priority="9" operator="equal">
      <formula>"আছে"</formula>
    </cfRule>
    <cfRule type="cellIs" dxfId="65" priority="10" operator="equal">
      <formula>"নাই"</formula>
    </cfRule>
    <cfRule type="cellIs" dxfId="64" priority="11" operator="equal">
      <formula>"অতিরিক্ত ক্রয়"</formula>
    </cfRule>
    <cfRule type="cellIs" dxfId="63" priority="12" operator="equal">
      <formula>"ঠিক"</formula>
    </cfRule>
  </conditionalFormatting>
  <conditionalFormatting sqref="G3:G252">
    <cfRule type="cellIs" dxfId="62" priority="3" operator="equal">
      <formula>"হ্যা"</formula>
    </cfRule>
    <cfRule type="cellIs" dxfId="61" priority="4" operator="equal">
      <formula>"আছে"</formula>
    </cfRule>
    <cfRule type="cellIs" dxfId="60" priority="5" operator="equal">
      <formula>"নাই"</formula>
    </cfRule>
    <cfRule type="cellIs" dxfId="59" priority="6" operator="equal">
      <formula>"অতিরিক্ত ক্রয়"</formula>
    </cfRule>
    <cfRule type="cellIs" dxfId="58" priority="7" operator="equal">
      <formula>"ঠিক"</formula>
    </cfRule>
  </conditionalFormatting>
  <conditionalFormatting sqref="G3:G252">
    <cfRule type="cellIs" dxfId="57" priority="1" operator="equal">
      <formula>"OK"</formula>
    </cfRule>
    <cfRule type="cellIs" dxfId="5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14</v>
      </c>
      <c r="E5" s="203">
        <f>P!V7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2</v>
      </c>
      <c r="E8" s="203">
        <f>P!V10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2</v>
      </c>
      <c r="E9" s="203">
        <f>P!V11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5</v>
      </c>
      <c r="E13" s="203">
        <f>P!V15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0.2</v>
      </c>
      <c r="E14" s="203">
        <f>P!V16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1</v>
      </c>
      <c r="E15" s="203">
        <f>P!V17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4</v>
      </c>
      <c r="E19" s="203">
        <f>P!V21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1</v>
      </c>
      <c r="E34" s="203">
        <f>P!V36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4</v>
      </c>
      <c r="E56" s="203">
        <f>P!V58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1</v>
      </c>
      <c r="E58" s="203">
        <f>P!V60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40</v>
      </c>
      <c r="E89" s="203">
        <f>P!V91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1</v>
      </c>
      <c r="E95" s="203">
        <f>P!V97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30</v>
      </c>
      <c r="E124" s="203">
        <f>P!V126</f>
        <v>22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8</v>
      </c>
      <c r="E150" s="203">
        <f>P!V152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0.5</v>
      </c>
      <c r="E161" s="203">
        <f>P!V163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5</v>
      </c>
      <c r="E169" s="203">
        <f>P!V171</f>
        <v>5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5</v>
      </c>
      <c r="E178" s="203">
        <f>P!V180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0.5</v>
      </c>
      <c r="E179" s="203">
        <f>P!V181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0.5</v>
      </c>
      <c r="E180" s="203">
        <f>P!V182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0.5</v>
      </c>
      <c r="E181" s="203">
        <f>P!V183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15</v>
      </c>
      <c r="E182" s="203">
        <f>P!V184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2</v>
      </c>
      <c r="E183" s="203">
        <f>P!V185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0.5</v>
      </c>
      <c r="E184" s="203">
        <f>P!V186</f>
        <v>0.5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3</v>
      </c>
      <c r="E186" s="203">
        <f>P!V188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50</v>
      </c>
      <c r="E188" s="203">
        <f>P!V190</f>
        <v>50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12</v>
      </c>
      <c r="E194" s="203">
        <f>P!V196</f>
        <v>12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1</v>
      </c>
      <c r="E197" s="203">
        <f>P!V199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0.5</v>
      </c>
      <c r="E198" s="203">
        <f>P!V200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5</v>
      </c>
      <c r="E211" s="203">
        <f>P!V213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0.5</v>
      </c>
      <c r="E230" s="203">
        <f>P!V232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30</v>
      </c>
      <c r="E231" s="203">
        <f>P!V233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30</v>
      </c>
      <c r="E232" s="203">
        <f>P!V234</f>
        <v>15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 t="str">
        <f>S!Z236</f>
        <v xml:space="preserve"> </v>
      </c>
      <c r="E236" s="203">
        <f>P!V238</f>
        <v>0</v>
      </c>
      <c r="F236" s="301" t="str">
        <f t="shared" si="6"/>
        <v>হ্যা</v>
      </c>
      <c r="G236" s="323" t="e">
        <f t="shared" si="7"/>
        <v>#VALUE!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5" priority="8" operator="equal">
      <formula>"হ্যা"</formula>
    </cfRule>
    <cfRule type="cellIs" dxfId="54" priority="9" operator="equal">
      <formula>"আছে"</formula>
    </cfRule>
    <cfRule type="cellIs" dxfId="53" priority="10" operator="equal">
      <formula>"নাই"</formula>
    </cfRule>
    <cfRule type="cellIs" dxfId="52" priority="11" operator="equal">
      <formula>"অতিরিক্ত ক্রয়"</formula>
    </cfRule>
    <cfRule type="cellIs" dxfId="51" priority="12" operator="equal">
      <formula>"ঠিক"</formula>
    </cfRule>
  </conditionalFormatting>
  <conditionalFormatting sqref="G3:G252">
    <cfRule type="cellIs" dxfId="50" priority="3" operator="equal">
      <formula>"হ্যা"</formula>
    </cfRule>
    <cfRule type="cellIs" dxfId="49" priority="4" operator="equal">
      <formula>"আছে"</formula>
    </cfRule>
    <cfRule type="cellIs" dxfId="48" priority="5" operator="equal">
      <formula>"নাই"</formula>
    </cfRule>
    <cfRule type="cellIs" dxfId="47" priority="6" operator="equal">
      <formula>"অতিরিক্ত ক্রয়"</formula>
    </cfRule>
    <cfRule type="cellIs" dxfId="46" priority="7" operator="equal">
      <formula>"ঠিক"</formula>
    </cfRule>
  </conditionalFormatting>
  <conditionalFormatting sqref="G3:G252">
    <cfRule type="cellIs" dxfId="45" priority="1" operator="equal">
      <formula>"OK"</formula>
    </cfRule>
    <cfRule type="cellIs" dxfId="4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43" priority="8" operator="equal">
      <formula>"হ্যা"</formula>
    </cfRule>
    <cfRule type="cellIs" dxfId="42" priority="9" operator="equal">
      <formula>"আছে"</formula>
    </cfRule>
    <cfRule type="cellIs" dxfId="41" priority="10" operator="equal">
      <formula>"নাই"</formula>
    </cfRule>
    <cfRule type="cellIs" dxfId="40" priority="11" operator="equal">
      <formula>"অতিরিক্ত ক্রয়"</formula>
    </cfRule>
    <cfRule type="cellIs" dxfId="39" priority="12" operator="equal">
      <formula>"ঠিক"</formula>
    </cfRule>
  </conditionalFormatting>
  <conditionalFormatting sqref="G3:G252">
    <cfRule type="cellIs" dxfId="38" priority="3" operator="equal">
      <formula>"হ্যা"</formula>
    </cfRule>
    <cfRule type="cellIs" dxfId="37" priority="4" operator="equal">
      <formula>"আছে"</formula>
    </cfRule>
    <cfRule type="cellIs" dxfId="36" priority="5" operator="equal">
      <formula>"নাই"</formula>
    </cfRule>
    <cfRule type="cellIs" dxfId="35" priority="6" operator="equal">
      <formula>"অতিরিক্ত ক্রয়"</formula>
    </cfRule>
    <cfRule type="cellIs" dxfId="34" priority="7" operator="equal">
      <formula>"ঠিক"</formula>
    </cfRule>
  </conditionalFormatting>
  <conditionalFormatting sqref="G3:G252">
    <cfRule type="cellIs" dxfId="33" priority="1" operator="equal">
      <formula>"OK"</formula>
    </cfRule>
    <cfRule type="cellIs" dxfId="3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1" priority="8" operator="equal">
      <formula>"হ্যা"</formula>
    </cfRule>
    <cfRule type="cellIs" dxfId="30" priority="9" operator="equal">
      <formula>"আছে"</formula>
    </cfRule>
    <cfRule type="cellIs" dxfId="29" priority="10" operator="equal">
      <formula>"নাই"</formula>
    </cfRule>
    <cfRule type="cellIs" dxfId="28" priority="11" operator="equal">
      <formula>"অতিরিক্ত ক্রয়"</formula>
    </cfRule>
    <cfRule type="cellIs" dxfId="27" priority="12" operator="equal">
      <formula>"ঠিক"</formula>
    </cfRule>
  </conditionalFormatting>
  <conditionalFormatting sqref="G3:G252">
    <cfRule type="cellIs" dxfId="26" priority="3" operator="equal">
      <formula>"হ্যা"</formula>
    </cfRule>
    <cfRule type="cellIs" dxfId="25" priority="4" operator="equal">
      <formula>"আছে"</formula>
    </cfRule>
    <cfRule type="cellIs" dxfId="24" priority="5" operator="equal">
      <formula>"নাই"</formula>
    </cfRule>
    <cfRule type="cellIs" dxfId="23" priority="6" operator="equal">
      <formula>"অতিরিক্ত ক্রয়"</formula>
    </cfRule>
    <cfRule type="cellIs" dxfId="22" priority="7" operator="equal">
      <formula>"ঠিক"</formula>
    </cfRule>
  </conditionalFormatting>
  <conditionalFormatting sqref="G3:G252">
    <cfRule type="cellIs" dxfId="21" priority="1" operator="equal">
      <formula>"OK"</formula>
    </cfRule>
    <cfRule type="cellIs" dxfId="2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1.68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13" priority="2" operator="lessThan">
      <formula>0</formula>
    </cfRule>
  </conditionalFormatting>
  <conditionalFormatting sqref="F3:F252">
    <cfRule type="cellIs" dxfId="412" priority="3" operator="equal">
      <formula>"NZ"</formula>
    </cfRule>
    <cfRule type="cellIs" dxfId="411" priority="4" operator="equal">
      <formula>"OK"</formula>
    </cfRule>
  </conditionalFormatting>
  <conditionalFormatting sqref="F1:F1048576">
    <cfRule type="cellIs" dxfId="410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F20" sqref="F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1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1130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09" priority="7" operator="equal">
      <formula>"NZ"</formula>
    </cfRule>
    <cfRule type="cellIs" dxfId="408" priority="8" operator="equal">
      <formula>"OK"</formula>
    </cfRule>
  </conditionalFormatting>
  <conditionalFormatting sqref="W255 V4:W253">
    <cfRule type="cellIs" dxfId="407" priority="3" operator="equal">
      <formula>"NZ"</formula>
    </cfRule>
    <cfRule type="cellIs" dxfId="406" priority="4" operator="equal">
      <formula>"OK"</formula>
    </cfRule>
  </conditionalFormatting>
  <conditionalFormatting sqref="W7">
    <cfRule type="cellIs" dxfId="405" priority="2" operator="equal">
      <formula>"×"</formula>
    </cfRule>
  </conditionalFormatting>
  <conditionalFormatting sqref="V1:V2 V4:V253 V257:V1048576">
    <cfRule type="cellIs" dxfId="404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143" activePane="bottomRight" state="frozen"/>
      <selection pane="topRight" activeCell="D1" sqref="D1"/>
      <selection pane="bottomLeft" activeCell="A5" sqref="A5"/>
      <selection pane="bottomRight" activeCell="D145" sqref="D145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0" t="s">
        <v>0</v>
      </c>
      <c r="B2" s="460" t="s">
        <v>1</v>
      </c>
      <c r="C2" s="460" t="s">
        <v>2</v>
      </c>
      <c r="D2" s="467" t="s">
        <v>253</v>
      </c>
      <c r="E2" s="463"/>
      <c r="F2" s="461" t="s">
        <v>254</v>
      </c>
      <c r="G2" s="462"/>
      <c r="H2" s="436" t="s">
        <v>255</v>
      </c>
      <c r="I2" s="463"/>
      <c r="J2" s="461" t="s">
        <v>256</v>
      </c>
      <c r="K2" s="462"/>
      <c r="L2" s="436" t="s">
        <v>257</v>
      </c>
      <c r="M2" s="463"/>
      <c r="N2" s="461" t="s">
        <v>258</v>
      </c>
      <c r="O2" s="462"/>
      <c r="P2" s="436" t="s">
        <v>259</v>
      </c>
      <c r="Q2" s="437"/>
      <c r="R2" s="440" t="s">
        <v>260</v>
      </c>
      <c r="S2" s="441"/>
      <c r="T2" s="446" t="s">
        <v>371</v>
      </c>
      <c r="U2" s="447"/>
      <c r="V2" s="452" t="s">
        <v>372</v>
      </c>
      <c r="W2" s="453"/>
      <c r="X2" s="446" t="s">
        <v>373</v>
      </c>
      <c r="Y2" s="454"/>
      <c r="Z2" s="446" t="s">
        <v>381</v>
      </c>
      <c r="AA2" s="454"/>
      <c r="AB2" s="446" t="s">
        <v>429</v>
      </c>
      <c r="AC2" s="456"/>
      <c r="AD2" s="464" t="s">
        <v>430</v>
      </c>
      <c r="AE2" s="454"/>
      <c r="AF2" s="447" t="s">
        <v>431</v>
      </c>
      <c r="AG2" s="454"/>
      <c r="AH2" s="447" t="s">
        <v>442</v>
      </c>
      <c r="AI2" s="454"/>
      <c r="AJ2" s="457" t="s">
        <v>12</v>
      </c>
      <c r="AK2" s="459" t="s">
        <v>261</v>
      </c>
      <c r="AL2" s="444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0"/>
      <c r="B3" s="460"/>
      <c r="C3" s="460"/>
      <c r="D3" s="448">
        <f>H!C7</f>
        <v>45852</v>
      </c>
      <c r="E3" s="449"/>
      <c r="F3" s="450">
        <f>D3+1</f>
        <v>45853</v>
      </c>
      <c r="G3" s="466"/>
      <c r="H3" s="438">
        <f>F3+1</f>
        <v>45854</v>
      </c>
      <c r="I3" s="449"/>
      <c r="J3" s="450">
        <f>H3+1</f>
        <v>45855</v>
      </c>
      <c r="K3" s="443"/>
      <c r="L3" s="438">
        <f>J3+1</f>
        <v>45856</v>
      </c>
      <c r="M3" s="449"/>
      <c r="N3" s="450">
        <f>L3+1</f>
        <v>45857</v>
      </c>
      <c r="O3" s="443"/>
      <c r="P3" s="438">
        <f>N3+1</f>
        <v>45858</v>
      </c>
      <c r="Q3" s="439"/>
      <c r="R3" s="442">
        <f>P3+1</f>
        <v>45859</v>
      </c>
      <c r="S3" s="443"/>
      <c r="T3" s="448">
        <f>R3+1</f>
        <v>45860</v>
      </c>
      <c r="U3" s="449"/>
      <c r="V3" s="450">
        <f>T3+1</f>
        <v>45861</v>
      </c>
      <c r="W3" s="443"/>
      <c r="X3" s="448">
        <f>V3+1</f>
        <v>45862</v>
      </c>
      <c r="Y3" s="451"/>
      <c r="Z3" s="448">
        <f>X3+1</f>
        <v>45863</v>
      </c>
      <c r="AA3" s="451"/>
      <c r="AB3" s="448">
        <f>Z3+1</f>
        <v>45864</v>
      </c>
      <c r="AC3" s="465"/>
      <c r="AD3" s="455">
        <f>AB3+1</f>
        <v>45865</v>
      </c>
      <c r="AE3" s="451"/>
      <c r="AF3" s="455">
        <f>AD3+1</f>
        <v>45866</v>
      </c>
      <c r="AG3" s="451"/>
      <c r="AH3" s="455">
        <f>AF3+1</f>
        <v>45867</v>
      </c>
      <c r="AI3" s="451"/>
      <c r="AJ3" s="458"/>
      <c r="AK3" s="460"/>
      <c r="AL3" s="445"/>
      <c r="AM3" s="121" t="str">
        <f>IF(ROUND(AM2,2)=ROUND(Topsheet!D20,2),"ঠিক আছে","ভুল")</f>
        <v>ঠিক আছে</v>
      </c>
    </row>
    <row r="4" spans="1:43" ht="21" customHeight="1" thickBot="1">
      <c r="A4" s="460"/>
      <c r="B4" s="460"/>
      <c r="C4" s="460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58"/>
      <c r="AK4" s="460"/>
      <c r="AL4" s="445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>
        <v>1</v>
      </c>
      <c r="I75" s="125">
        <v>670</v>
      </c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1.68</v>
      </c>
      <c r="AK75" s="382">
        <f>IF(ISERR(AL75/AJ75),S!D73,(AL75/AJ75))</f>
        <v>672.61904761904759</v>
      </c>
      <c r="AL75" s="130">
        <f t="shared" si="3"/>
        <v>1130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03" priority="58" operator="equal">
      <formula>"ঠিক"</formula>
    </cfRule>
    <cfRule type="cellIs" dxfId="402" priority="59" operator="equal">
      <formula>"×"</formula>
    </cfRule>
    <cfRule type="cellIs" dxfId="401" priority="60" operator="equal">
      <formula>"OK"</formula>
    </cfRule>
  </conditionalFormatting>
  <conditionalFormatting sqref="F1">
    <cfRule type="cellIs" dxfId="400" priority="55" operator="equal">
      <formula>"ঠিক"</formula>
    </cfRule>
    <cfRule type="cellIs" dxfId="399" priority="56" operator="equal">
      <formula>"×"</formula>
    </cfRule>
    <cfRule type="cellIs" dxfId="398" priority="57" operator="equal">
      <formula>"OK"</formula>
    </cfRule>
  </conditionalFormatting>
  <conditionalFormatting sqref="H1">
    <cfRule type="cellIs" dxfId="397" priority="52" operator="equal">
      <formula>"ঠিক"</formula>
    </cfRule>
    <cfRule type="cellIs" dxfId="396" priority="53" operator="equal">
      <formula>"×"</formula>
    </cfRule>
    <cfRule type="cellIs" dxfId="395" priority="54" operator="equal">
      <formula>"OK"</formula>
    </cfRule>
  </conditionalFormatting>
  <conditionalFormatting sqref="L1">
    <cfRule type="cellIs" dxfId="394" priority="46" operator="equal">
      <formula>"ঠিক"</formula>
    </cfRule>
    <cfRule type="cellIs" dxfId="393" priority="47" operator="equal">
      <formula>"×"</formula>
    </cfRule>
    <cfRule type="cellIs" dxfId="392" priority="48" operator="equal">
      <formula>"OK"</formula>
    </cfRule>
  </conditionalFormatting>
  <conditionalFormatting sqref="N1">
    <cfRule type="cellIs" dxfId="391" priority="43" operator="equal">
      <formula>"ঠিক"</formula>
    </cfRule>
    <cfRule type="cellIs" dxfId="390" priority="44" operator="equal">
      <formula>"×"</formula>
    </cfRule>
    <cfRule type="cellIs" dxfId="389" priority="45" operator="equal">
      <formula>"OK"</formula>
    </cfRule>
  </conditionalFormatting>
  <conditionalFormatting sqref="P1">
    <cfRule type="cellIs" dxfId="388" priority="40" operator="equal">
      <formula>"ঠিক"</formula>
    </cfRule>
    <cfRule type="cellIs" dxfId="387" priority="41" operator="equal">
      <formula>"×"</formula>
    </cfRule>
    <cfRule type="cellIs" dxfId="386" priority="42" operator="equal">
      <formula>"OK"</formula>
    </cfRule>
  </conditionalFormatting>
  <conditionalFormatting sqref="R1">
    <cfRule type="cellIs" dxfId="385" priority="37" operator="equal">
      <formula>"ঠিক"</formula>
    </cfRule>
    <cfRule type="cellIs" dxfId="384" priority="38" operator="equal">
      <formula>"×"</formula>
    </cfRule>
    <cfRule type="cellIs" dxfId="383" priority="39" operator="equal">
      <formula>"OK"</formula>
    </cfRule>
  </conditionalFormatting>
  <conditionalFormatting sqref="AM3">
    <cfRule type="cellIs" dxfId="382" priority="61" operator="equal">
      <formula>"ঠিক আছে"</formula>
    </cfRule>
    <cfRule type="cellIs" dxfId="381" priority="62" operator="equal">
      <formula>"ভুল"</formula>
    </cfRule>
    <cfRule type="cellIs" dxfId="380" priority="63" operator="equal">
      <formula>"ভুল"</formula>
    </cfRule>
    <cfRule type="cellIs" dxfId="379" priority="64" operator="equal">
      <formula>"ভুল"</formula>
    </cfRule>
    <cfRule type="cellIs" dxfId="378" priority="65" operator="equal">
      <formula>"ঠিক"</formula>
    </cfRule>
  </conditionalFormatting>
  <conditionalFormatting sqref="J1">
    <cfRule type="cellIs" dxfId="377" priority="34" operator="equal">
      <formula>"ঠিক"</formula>
    </cfRule>
    <cfRule type="cellIs" dxfId="376" priority="35" operator="equal">
      <formula>"×"</formula>
    </cfRule>
    <cfRule type="cellIs" dxfId="375" priority="36" operator="equal">
      <formula>"OK"</formula>
    </cfRule>
  </conditionalFormatting>
  <conditionalFormatting sqref="T1">
    <cfRule type="cellIs" dxfId="374" priority="31" operator="equal">
      <formula>"ঠিক"</formula>
    </cfRule>
    <cfRule type="cellIs" dxfId="373" priority="32" operator="equal">
      <formula>"×"</formula>
    </cfRule>
    <cfRule type="cellIs" dxfId="372" priority="33" operator="equal">
      <formula>"OK"</formula>
    </cfRule>
  </conditionalFormatting>
  <conditionalFormatting sqref="V1">
    <cfRule type="cellIs" dxfId="371" priority="28" operator="equal">
      <formula>"ঠিক"</formula>
    </cfRule>
    <cfRule type="cellIs" dxfId="370" priority="29" operator="equal">
      <formula>"×"</formula>
    </cfRule>
    <cfRule type="cellIs" dxfId="369" priority="30" operator="equal">
      <formula>"OK"</formula>
    </cfRule>
  </conditionalFormatting>
  <conditionalFormatting sqref="X1">
    <cfRule type="cellIs" dxfId="368" priority="25" operator="equal">
      <formula>"ঠিক"</formula>
    </cfRule>
    <cfRule type="cellIs" dxfId="367" priority="26" operator="equal">
      <formula>"×"</formula>
    </cfRule>
    <cfRule type="cellIs" dxfId="366" priority="27" operator="equal">
      <formula>"OK"</formula>
    </cfRule>
  </conditionalFormatting>
  <conditionalFormatting sqref="Z1">
    <cfRule type="cellIs" dxfId="365" priority="19" operator="equal">
      <formula>"ঠিক"</formula>
    </cfRule>
    <cfRule type="cellIs" dxfId="364" priority="20" operator="equal">
      <formula>"×"</formula>
    </cfRule>
    <cfRule type="cellIs" dxfId="363" priority="21" operator="equal">
      <formula>"OK"</formula>
    </cfRule>
  </conditionalFormatting>
  <conditionalFormatting sqref="AB1">
    <cfRule type="cellIs" dxfId="362" priority="16" operator="equal">
      <formula>"ঠিক"</formula>
    </cfRule>
    <cfRule type="cellIs" dxfId="361" priority="17" operator="equal">
      <formula>"×"</formula>
    </cfRule>
    <cfRule type="cellIs" dxfId="360" priority="18" operator="equal">
      <formula>"OK"</formula>
    </cfRule>
  </conditionalFormatting>
  <conditionalFormatting sqref="AD1">
    <cfRule type="cellIs" dxfId="359" priority="13" operator="equal">
      <formula>"ঠিক"</formula>
    </cfRule>
    <cfRule type="cellIs" dxfId="358" priority="14" operator="equal">
      <formula>"×"</formula>
    </cfRule>
    <cfRule type="cellIs" dxfId="357" priority="15" operator="equal">
      <formula>"OK"</formula>
    </cfRule>
  </conditionalFormatting>
  <conditionalFormatting sqref="AH1">
    <cfRule type="cellIs" dxfId="356" priority="1" operator="equal">
      <formula>"ঠিক"</formula>
    </cfRule>
    <cfRule type="cellIs" dxfId="355" priority="2" operator="equal">
      <formula>"×"</formula>
    </cfRule>
    <cfRule type="cellIs" dxfId="354" priority="3" operator="equal">
      <formula>"OK"</formula>
    </cfRule>
  </conditionalFormatting>
  <conditionalFormatting sqref="AF1">
    <cfRule type="cellIs" dxfId="353" priority="4" operator="equal">
      <formula>"ঠিক"</formula>
    </cfRule>
    <cfRule type="cellIs" dxfId="352" priority="5" operator="equal">
      <formula>"×"</formula>
    </cfRule>
    <cfRule type="cellIs" dxfId="351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Normal="100" workbookViewId="0">
      <pane xSplit="3" ySplit="2" topLeftCell="O138" activePane="bottomRight" state="frozen"/>
      <selection pane="topRight" activeCell="D1" sqref="D1"/>
      <selection pane="bottomLeft" activeCell="A3" sqref="A3"/>
      <selection pane="bottomRight" activeCell="AP152" sqref="AP152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hidden="1" customWidth="1"/>
    <col min="29" max="29" width="8.5703125" style="104" hidden="1" customWidth="1"/>
    <col min="30" max="30" width="8.5703125" style="102" hidden="1" customWidth="1"/>
    <col min="31" max="31" width="8.5703125" style="104" hidden="1" customWidth="1"/>
    <col min="32" max="32" width="8.5703125" style="102" hidden="1" customWidth="1"/>
    <col min="33" max="33" width="8.5703125" style="104" hidden="1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6" t="s">
        <v>0</v>
      </c>
      <c r="B1" s="476" t="s">
        <v>1</v>
      </c>
      <c r="C1" s="476" t="s">
        <v>2</v>
      </c>
      <c r="D1" s="477" t="s">
        <v>204</v>
      </c>
      <c r="E1" s="478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6"/>
      <c r="B2" s="476"/>
      <c r="C2" s="476"/>
      <c r="D2" s="477"/>
      <c r="E2" s="478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4"/>
      <c r="AO2" s="470"/>
      <c r="AP2" s="472"/>
      <c r="AQ2" s="475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42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48.8</v>
      </c>
      <c r="T5" s="345">
        <v>18</v>
      </c>
      <c r="U5" s="346">
        <v>19</v>
      </c>
      <c r="V5" s="345">
        <v>18</v>
      </c>
      <c r="W5" s="346">
        <v>18</v>
      </c>
      <c r="X5" s="345">
        <v>18</v>
      </c>
      <c r="Y5" s="346">
        <v>25</v>
      </c>
      <c r="Z5" s="345">
        <v>14</v>
      </c>
      <c r="AA5" s="346">
        <v>14</v>
      </c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255.5</v>
      </c>
      <c r="AO5" s="289">
        <f>P!AK7</f>
        <v>134</v>
      </c>
      <c r="AP5" s="290">
        <f t="shared" si="6"/>
        <v>61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28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8</v>
      </c>
      <c r="T6" s="345">
        <v>5</v>
      </c>
      <c r="U6" s="346">
        <v>5</v>
      </c>
      <c r="V6" s="345">
        <v>12</v>
      </c>
      <c r="W6" s="346">
        <v>12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100</v>
      </c>
      <c r="AO6" s="289">
        <f>P!AK8</f>
        <v>122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>
        <v>3</v>
      </c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>
        <v>4</v>
      </c>
      <c r="Z8" s="345">
        <v>2</v>
      </c>
      <c r="AA8" s="346">
        <v>1.5</v>
      </c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42.75</v>
      </c>
      <c r="AO8" s="289">
        <f>P!AK10</f>
        <v>135</v>
      </c>
      <c r="AP8" s="290">
        <f t="shared" si="6"/>
        <v>20.120000000000019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10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>
        <v>1</v>
      </c>
      <c r="Z9" s="345">
        <v>2</v>
      </c>
      <c r="AA9" s="346">
        <v>1.9</v>
      </c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22.599999999999998</v>
      </c>
      <c r="AO9" s="289">
        <f>P!AK11</f>
        <v>160</v>
      </c>
      <c r="AP9" s="290">
        <f t="shared" si="6"/>
        <v>13.870000000000008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>
        <v>3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17.5</v>
      </c>
      <c r="AO10" s="289">
        <f>P!AK12</f>
        <v>134.9969616225539</v>
      </c>
      <c r="AP10" s="290">
        <f t="shared" si="6"/>
        <v>5.1500000000000057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>
        <v>11.5</v>
      </c>
      <c r="Z13" s="345">
        <v>5</v>
      </c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192.6</v>
      </c>
      <c r="AO13" s="289">
        <f>P!AK15</f>
        <v>177.64102564102564</v>
      </c>
      <c r="AP13" s="290">
        <f t="shared" si="6"/>
        <v>3.4000000000000057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>
        <v>0.5</v>
      </c>
      <c r="Z14" s="345">
        <v>0.2</v>
      </c>
      <c r="AA14" s="346">
        <v>0.3</v>
      </c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6.85</v>
      </c>
      <c r="AO14" s="289">
        <f>P!AK16</f>
        <v>325</v>
      </c>
      <c r="AP14" s="290">
        <f t="shared" si="6"/>
        <v>2.0699999999999985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>
        <v>1</v>
      </c>
      <c r="Z15" s="345">
        <v>1</v>
      </c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26</v>
      </c>
      <c r="AO15" s="289">
        <f>P!AK17</f>
        <v>40</v>
      </c>
      <c r="AP15" s="290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1.35</v>
      </c>
      <c r="AO17" s="289">
        <f>P!AK19</f>
        <v>451.8518518518519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22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13</v>
      </c>
      <c r="V19" s="345">
        <v>12</v>
      </c>
      <c r="W19" s="346">
        <v>16</v>
      </c>
      <c r="X19" s="345">
        <v>8</v>
      </c>
      <c r="Y19" s="346">
        <v>12</v>
      </c>
      <c r="Z19" s="345">
        <v>4</v>
      </c>
      <c r="AA19" s="346">
        <v>7</v>
      </c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169</v>
      </c>
      <c r="AO19" s="289">
        <f>P!AK21</f>
        <v>60</v>
      </c>
      <c r="AP19" s="290">
        <f t="shared" si="6"/>
        <v>15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1.6800000000000015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16.5</v>
      </c>
      <c r="AO20" s="289">
        <f>P!AK22</f>
        <v>921.25</v>
      </c>
      <c r="AP20" s="290">
        <f t="shared" si="6"/>
        <v>0</v>
      </c>
      <c r="AQ20" s="87" t="str">
        <f t="shared" si="9"/>
        <v>০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/>
      <c r="N21" s="345"/>
      <c r="O21" s="346"/>
      <c r="P21" s="345">
        <v>1</v>
      </c>
      <c r="Q21" s="346"/>
      <c r="R21" s="345">
        <v>1</v>
      </c>
      <c r="S21" s="346"/>
      <c r="T21" s="345">
        <v>2</v>
      </c>
      <c r="U21" s="346"/>
      <c r="V21" s="345">
        <v>1</v>
      </c>
      <c r="W21" s="346"/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324</v>
      </c>
      <c r="J22" s="314">
        <v>244</v>
      </c>
      <c r="K22" s="315">
        <v>244</v>
      </c>
      <c r="L22" s="345">
        <v>160</v>
      </c>
      <c r="M22" s="346">
        <v>160</v>
      </c>
      <c r="N22" s="345">
        <v>20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>
        <v>44</v>
      </c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1192</v>
      </c>
      <c r="AO22" s="289">
        <f>P!AK24</f>
        <v>2.8645161290322583</v>
      </c>
      <c r="AP22" s="290">
        <f t="shared" si="6"/>
        <v>1638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/>
      <c r="L25" s="345">
        <v>1</v>
      </c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0.3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0.3</v>
      </c>
      <c r="AO28" s="289">
        <f>P!AK30</f>
        <v>117</v>
      </c>
      <c r="AP28" s="290">
        <f t="shared" si="6"/>
        <v>0.7</v>
      </c>
      <c r="AQ28" s="87" t="str">
        <f t="shared" si="9"/>
        <v>NZ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2.5000000000000005E-3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8.0000000000000002E-3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>
        <v>2</v>
      </c>
      <c r="Z34" s="345">
        <v>1</v>
      </c>
      <c r="AA34" s="346">
        <v>1</v>
      </c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40</v>
      </c>
      <c r="AO34" s="289">
        <f>P!AK36</f>
        <v>138</v>
      </c>
      <c r="AP34" s="290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0.6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1.1000000000000001</v>
      </c>
      <c r="AO36" s="289">
        <f>P!AK38</f>
        <v>366.66666666666669</v>
      </c>
      <c r="AP36" s="290">
        <f t="shared" si="6"/>
        <v>0.39999999999999991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57">
        <f>P!D40</f>
        <v>0</v>
      </c>
      <c r="J38" s="314"/>
      <c r="K38" s="357">
        <f>P!F40</f>
        <v>0</v>
      </c>
      <c r="L38" s="345"/>
      <c r="M38" s="357">
        <f>P!H40</f>
        <v>0</v>
      </c>
      <c r="N38" s="345"/>
      <c r="O38" s="357">
        <f>P!J40</f>
        <v>0</v>
      </c>
      <c r="P38" s="345"/>
      <c r="Q38" s="357">
        <f>P!L40</f>
        <v>0</v>
      </c>
      <c r="R38" s="345"/>
      <c r="S38" s="357">
        <f>P!N40</f>
        <v>0</v>
      </c>
      <c r="T38" s="345">
        <v>4</v>
      </c>
      <c r="U38" s="357">
        <f>P!P40</f>
        <v>8</v>
      </c>
      <c r="V38" s="345">
        <v>3</v>
      </c>
      <c r="W38" s="357">
        <f>P!R40</f>
        <v>6</v>
      </c>
      <c r="X38" s="345">
        <v>3</v>
      </c>
      <c r="Y38" s="357">
        <f>P!T40</f>
        <v>0.5</v>
      </c>
      <c r="Z38" s="345"/>
      <c r="AA38" s="357">
        <f>P!V40</f>
        <v>0</v>
      </c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14.5</v>
      </c>
      <c r="AO38" s="353">
        <f>P!AK40</f>
        <v>165.51724137931035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>
        <v>10</v>
      </c>
      <c r="N41" s="345"/>
      <c r="O41" s="346">
        <v>15</v>
      </c>
      <c r="P41" s="345"/>
      <c r="Q41" s="346">
        <v>10</v>
      </c>
      <c r="R41" s="345"/>
      <c r="S41" s="346">
        <v>16</v>
      </c>
      <c r="T41" s="345"/>
      <c r="U41" s="346">
        <v>25</v>
      </c>
      <c r="V41" s="345">
        <v>20</v>
      </c>
      <c r="W41" s="346">
        <v>35</v>
      </c>
      <c r="X41" s="345"/>
      <c r="Y41" s="346">
        <v>20</v>
      </c>
      <c r="Z41" s="345"/>
      <c r="AA41" s="346">
        <v>25</v>
      </c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216</v>
      </c>
      <c r="AO41" s="355">
        <f>P!AK43</f>
        <v>8</v>
      </c>
      <c r="AP41" s="356">
        <f t="shared" si="6"/>
        <v>700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>
        <v>1</v>
      </c>
      <c r="N42" s="345"/>
      <c r="O42" s="346">
        <v>1</v>
      </c>
      <c r="P42" s="345"/>
      <c r="Q42" s="346">
        <v>1</v>
      </c>
      <c r="R42" s="345"/>
      <c r="S42" s="346">
        <v>1</v>
      </c>
      <c r="T42" s="345"/>
      <c r="U42" s="346">
        <v>1</v>
      </c>
      <c r="V42" s="345"/>
      <c r="W42" s="346">
        <v>1</v>
      </c>
      <c r="X42" s="345"/>
      <c r="Y42" s="346">
        <v>1</v>
      </c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7</v>
      </c>
      <c r="AO42" s="289">
        <f>P!AK44</f>
        <v>7.5</v>
      </c>
      <c r="AP42" s="290">
        <f t="shared" si="6"/>
        <v>0</v>
      </c>
      <c r="AQ42" s="87" t="str">
        <f t="shared" si="9"/>
        <v>০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>
        <v>12</v>
      </c>
      <c r="R45" s="345"/>
      <c r="S45" s="346">
        <v>10</v>
      </c>
      <c r="T45" s="345"/>
      <c r="U45" s="346">
        <v>12</v>
      </c>
      <c r="V45" s="345">
        <v>20</v>
      </c>
      <c r="W45" s="346">
        <v>20</v>
      </c>
      <c r="X45" s="345"/>
      <c r="Y45" s="346">
        <v>25</v>
      </c>
      <c r="Z45" s="345"/>
      <c r="AA45" s="346">
        <v>15</v>
      </c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154</v>
      </c>
      <c r="AO45" s="289">
        <f>P!AK47</f>
        <v>10.008298047410252</v>
      </c>
      <c r="AP45" s="290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>
        <v>0</v>
      </c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1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11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>
        <v>300</v>
      </c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300</v>
      </c>
      <c r="AO53" s="289">
        <f>P!AK55</f>
        <v>0.9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150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650</v>
      </c>
      <c r="AO55" s="289">
        <f>P!AK57</f>
        <v>0.25</v>
      </c>
      <c r="AP55" s="290">
        <f t="shared" si="6"/>
        <v>50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16</v>
      </c>
      <c r="N56" s="345">
        <v>8</v>
      </c>
      <c r="O56" s="346">
        <v>8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5</v>
      </c>
      <c r="X56" s="345">
        <v>6</v>
      </c>
      <c r="Y56" s="346">
        <v>6</v>
      </c>
      <c r="Z56" s="345">
        <v>4</v>
      </c>
      <c r="AA56" s="346">
        <v>4</v>
      </c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85</v>
      </c>
      <c r="AO56" s="289">
        <f>P!AK58</f>
        <v>20</v>
      </c>
      <c r="AP56" s="290">
        <f t="shared" si="6"/>
        <v>0</v>
      </c>
      <c r="AQ56" s="87" t="str">
        <f t="shared" si="9"/>
        <v>০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/>
      <c r="J58" s="314">
        <v>4</v>
      </c>
      <c r="K58" s="315"/>
      <c r="L58" s="345">
        <v>6</v>
      </c>
      <c r="M58" s="346"/>
      <c r="N58" s="345">
        <v>2</v>
      </c>
      <c r="O58" s="346"/>
      <c r="P58" s="345">
        <v>2</v>
      </c>
      <c r="Q58" s="346"/>
      <c r="R58" s="345">
        <v>6</v>
      </c>
      <c r="S58" s="346"/>
      <c r="T58" s="345">
        <v>2</v>
      </c>
      <c r="U58" s="346"/>
      <c r="V58" s="345">
        <v>3</v>
      </c>
      <c r="W58" s="346"/>
      <c r="X58" s="345">
        <v>2</v>
      </c>
      <c r="Y58" s="346"/>
      <c r="Z58" s="345">
        <v>1</v>
      </c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2</v>
      </c>
      <c r="J59" s="314">
        <v>1</v>
      </c>
      <c r="K59" s="315">
        <v>2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7</v>
      </c>
      <c r="AO59" s="289">
        <f>P!AK61</f>
        <v>86.666666666666671</v>
      </c>
      <c r="AP59" s="290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5</v>
      </c>
      <c r="L60" s="345">
        <v>3</v>
      </c>
      <c r="M60" s="346">
        <v>2</v>
      </c>
      <c r="N60" s="345">
        <v>2</v>
      </c>
      <c r="O60" s="346">
        <v>2</v>
      </c>
      <c r="P60" s="345">
        <v>2</v>
      </c>
      <c r="Q60" s="346">
        <v>2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>
        <v>2</v>
      </c>
      <c r="Z60" s="345"/>
      <c r="AA60" s="346">
        <v>1.1499999999999986</v>
      </c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19.45</v>
      </c>
      <c r="AO60" s="289">
        <f>P!AK62</f>
        <v>110</v>
      </c>
      <c r="AP60" s="290">
        <f t="shared" si="6"/>
        <v>0</v>
      </c>
      <c r="AQ60" s="87" t="str">
        <f t="shared" si="9"/>
        <v>০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/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3.8999999999999995</v>
      </c>
      <c r="AO61" s="289">
        <f>P!AK63</f>
        <v>620</v>
      </c>
      <c r="AP61" s="290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0.6</v>
      </c>
      <c r="T62" s="345">
        <v>0.4</v>
      </c>
      <c r="U62" s="346"/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4.5</v>
      </c>
      <c r="AO62" s="289">
        <f>P!AK64</f>
        <v>640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0.4</v>
      </c>
      <c r="N65" s="345">
        <v>0.1</v>
      </c>
      <c r="O65" s="346"/>
      <c r="P65" s="345">
        <v>0.1</v>
      </c>
      <c r="Q65" s="346"/>
      <c r="R65" s="345">
        <v>0.5</v>
      </c>
      <c r="S65" s="346"/>
      <c r="T65" s="345">
        <v>0.1</v>
      </c>
      <c r="U65" s="346"/>
      <c r="V65" s="345">
        <v>0.2</v>
      </c>
      <c r="W65" s="346"/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1.25</v>
      </c>
      <c r="AO65" s="289">
        <f>P!AK67</f>
        <v>866.66666666666652</v>
      </c>
      <c r="AP65" s="290">
        <f t="shared" si="6"/>
        <v>0</v>
      </c>
      <c r="AQ65" s="87" t="str">
        <f t="shared" si="9"/>
        <v>০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3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7</v>
      </c>
      <c r="AO66" s="289">
        <f>P!AK68</f>
        <v>18</v>
      </c>
      <c r="AP66" s="290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3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7</v>
      </c>
      <c r="AO67" s="289">
        <f>P!AK69</f>
        <v>18</v>
      </c>
      <c r="AP67" s="290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7.4999999999999997E-2</v>
      </c>
      <c r="T68" s="345">
        <v>0.05</v>
      </c>
      <c r="U68" s="346"/>
      <c r="V68" s="345">
        <v>0.05</v>
      </c>
      <c r="W68" s="346"/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0.495</v>
      </c>
      <c r="AO68" s="289">
        <f>P!AK70</f>
        <v>5944.4444444444453</v>
      </c>
      <c r="AP68" s="290">
        <f t="shared" si="10"/>
        <v>5.0714285709999918E-2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>
        <v>0.1</v>
      </c>
      <c r="Z69" s="345"/>
      <c r="AA69" s="346">
        <v>0.02</v>
      </c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1.8700000000000006</v>
      </c>
      <c r="AO69" s="289">
        <f>P!AK71</f>
        <v>581.81818181818176</v>
      </c>
      <c r="AP69" s="290">
        <f t="shared" si="10"/>
        <v>0.32999999999999963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1</v>
      </c>
      <c r="V71" s="345">
        <v>2</v>
      </c>
      <c r="W71" s="346"/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17</v>
      </c>
      <c r="AO71" s="289">
        <f>P!AK73</f>
        <v>9.1764705882352935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>
        <v>1</v>
      </c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3.1</v>
      </c>
      <c r="AO72" s="289">
        <f>P!AK74</f>
        <v>722.58064516129025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1.68</v>
      </c>
      <c r="G73" s="281">
        <f t="shared" si="11"/>
        <v>1.68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672.61904761904759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2.7</v>
      </c>
      <c r="T75" s="345">
        <v>0.4</v>
      </c>
      <c r="U75" s="346"/>
      <c r="V75" s="345">
        <v>1</v>
      </c>
      <c r="W75" s="346"/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6.6</v>
      </c>
      <c r="AO75" s="289">
        <f>P!AK77</f>
        <v>1709.0909090909088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1.3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1.3</v>
      </c>
      <c r="AO76" s="289">
        <f>P!AK78</f>
        <v>1853.8461538461538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0.2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>
        <v>0.2</v>
      </c>
      <c r="Z77" s="345"/>
      <c r="AA77" s="346">
        <v>7.4999999999999997E-2</v>
      </c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0.67500000000000004</v>
      </c>
      <c r="AO77" s="289">
        <f>P!AK79</f>
        <v>1107.6923076923076</v>
      </c>
      <c r="AP77" s="291">
        <f t="shared" si="10"/>
        <v>5.0000000000000044E-2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3.0000000000000027E-2</v>
      </c>
      <c r="V78" s="345">
        <v>0.1</v>
      </c>
      <c r="W78" s="346"/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>I78+K78+M78+O78+Q78+S78+AC78+U78+W78+Y78+AA78+AE78+AG78+AI78+AK78+AM78</f>
        <v>0.73</v>
      </c>
      <c r="AO78" s="289">
        <f>P!AK80</f>
        <v>550</v>
      </c>
      <c r="AP78" s="290">
        <f>G78-AN78</f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0.13500000000000006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0.23500000000000007</v>
      </c>
      <c r="AO79" s="289">
        <f>P!AK81</f>
        <v>600</v>
      </c>
      <c r="AP79" s="290">
        <f t="shared" si="10"/>
        <v>0</v>
      </c>
      <c r="AQ79" s="87" t="str">
        <f t="shared" si="13"/>
        <v>০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>
        <v>0.5</v>
      </c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10.5</v>
      </c>
      <c r="AO80" s="289">
        <f>P!AK82</f>
        <v>180</v>
      </c>
      <c r="AP80" s="290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/>
      <c r="R86" s="345">
        <v>0.1</v>
      </c>
      <c r="S86" s="346"/>
      <c r="T86" s="345">
        <v>0.1</v>
      </c>
      <c r="U86" s="346"/>
      <c r="V86" s="345">
        <v>0.1</v>
      </c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>
        <v>4</v>
      </c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4.5</v>
      </c>
      <c r="M88" s="346">
        <v>4.5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>
        <v>2</v>
      </c>
      <c r="Y88" s="346">
        <v>0.5</v>
      </c>
      <c r="Z88" s="345"/>
      <c r="AA88" s="346">
        <v>0.6</v>
      </c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39.400000000000006</v>
      </c>
      <c r="AO88" s="289">
        <f>P!AK90</f>
        <v>115</v>
      </c>
      <c r="AP88" s="290">
        <f t="shared" si="10"/>
        <v>16.54999999999999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>
        <v>140</v>
      </c>
      <c r="M89" s="346">
        <v>140</v>
      </c>
      <c r="N89" s="345">
        <v>80</v>
      </c>
      <c r="O89" s="346">
        <v>91</v>
      </c>
      <c r="P89" s="345">
        <v>170</v>
      </c>
      <c r="Q89" s="346">
        <v>215</v>
      </c>
      <c r="R89" s="345">
        <v>260</v>
      </c>
      <c r="S89" s="346">
        <v>260</v>
      </c>
      <c r="T89" s="345">
        <v>90</v>
      </c>
      <c r="U89" s="346">
        <v>67</v>
      </c>
      <c r="V89" s="345">
        <v>250</v>
      </c>
      <c r="W89" s="346">
        <v>259</v>
      </c>
      <c r="X89" s="345">
        <v>90</v>
      </c>
      <c r="Y89" s="346">
        <v>146</v>
      </c>
      <c r="Z89" s="345">
        <v>40</v>
      </c>
      <c r="AA89" s="346">
        <v>40</v>
      </c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1653</v>
      </c>
      <c r="AO89" s="289">
        <f>P!AK91</f>
        <v>10</v>
      </c>
      <c r="AP89" s="290">
        <f t="shared" si="10"/>
        <v>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>
        <v>30</v>
      </c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30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/>
      <c r="R92" s="345">
        <v>3</v>
      </c>
      <c r="S92" s="346"/>
      <c r="T92" s="345"/>
      <c r="U92" s="346"/>
      <c r="V92" s="345">
        <v>1</v>
      </c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>
        <v>4</v>
      </c>
      <c r="Y94" s="346">
        <v>4</v>
      </c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11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4</v>
      </c>
      <c r="J95" s="314">
        <v>4</v>
      </c>
      <c r="K95" s="315">
        <v>4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4</v>
      </c>
      <c r="T95" s="345">
        <v>2</v>
      </c>
      <c r="U95" s="346">
        <v>3</v>
      </c>
      <c r="V95" s="345">
        <v>2</v>
      </c>
      <c r="W95" s="346">
        <v>2</v>
      </c>
      <c r="X95" s="345">
        <v>2</v>
      </c>
      <c r="Y95" s="346">
        <v>2</v>
      </c>
      <c r="Z95" s="345">
        <v>1</v>
      </c>
      <c r="AA95" s="346">
        <v>1</v>
      </c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24.5</v>
      </c>
      <c r="AO95" s="289">
        <f>P!AK97</f>
        <v>83.75</v>
      </c>
      <c r="AP95" s="290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>
        <v>1</v>
      </c>
      <c r="Y96" s="346">
        <v>1</v>
      </c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3</v>
      </c>
      <c r="AO96" s="289">
        <f>P!AK98</f>
        <v>370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1.5</v>
      </c>
      <c r="P98" s="345"/>
      <c r="Q98" s="346"/>
      <c r="R98" s="345"/>
      <c r="S98" s="346"/>
      <c r="T98" s="345">
        <v>1</v>
      </c>
      <c r="U98" s="346"/>
      <c r="V98" s="345">
        <v>1</v>
      </c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6.5</v>
      </c>
      <c r="AO98" s="289">
        <f>P!AK100</f>
        <v>210</v>
      </c>
      <c r="AP98" s="290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>
        <v>1</v>
      </c>
      <c r="Q99" s="346"/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/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2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11</v>
      </c>
      <c r="AO104" s="289">
        <f>P!AK106</f>
        <v>173.33333333333334</v>
      </c>
      <c r="AP104" s="290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>
        <v>8</v>
      </c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8</v>
      </c>
      <c r="AO105" s="289">
        <f>P!AK107</f>
        <v>168.33333333333334</v>
      </c>
      <c r="AP105" s="290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2</v>
      </c>
      <c r="AO107" s="289">
        <f>P!AK109</f>
        <v>531.57894736842104</v>
      </c>
      <c r="AP107" s="290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>
        <v>0.5</v>
      </c>
      <c r="Z110" s="345"/>
      <c r="AA110" s="346">
        <v>0.5</v>
      </c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2</v>
      </c>
      <c r="AO110" s="289">
        <f>P!AK112</f>
        <v>645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>
        <v>0.31999999999999984</v>
      </c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2.2999999999999998</v>
      </c>
      <c r="AO112" s="289">
        <f>P!AK114</f>
        <v>1573.913043478261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</v>
      </c>
      <c r="AO115" s="289">
        <f>P!AK117</f>
        <v>300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>
        <v>10</v>
      </c>
      <c r="J116" s="314"/>
      <c r="K116" s="315">
        <v>8</v>
      </c>
      <c r="L116" s="345">
        <v>144</v>
      </c>
      <c r="M116" s="346">
        <v>144</v>
      </c>
      <c r="N116" s="345"/>
      <c r="O116" s="346">
        <v>102</v>
      </c>
      <c r="P116" s="345"/>
      <c r="Q116" s="346">
        <v>15</v>
      </c>
      <c r="R116" s="345"/>
      <c r="S116" s="346">
        <v>72</v>
      </c>
      <c r="T116" s="345"/>
      <c r="U116" s="346">
        <v>2</v>
      </c>
      <c r="V116" s="345"/>
      <c r="W116" s="346"/>
      <c r="X116" s="345"/>
      <c r="Y116" s="346"/>
      <c r="Z116" s="345"/>
      <c r="AA116" s="346">
        <v>125</v>
      </c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478</v>
      </c>
      <c r="AO116" s="289">
        <f>P!AK118</f>
        <v>8.875305623471883</v>
      </c>
      <c r="AP116" s="290">
        <f t="shared" si="10"/>
        <v>53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57">
        <f>P!T125</f>
        <v>1</v>
      </c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3.12</v>
      </c>
      <c r="AO123" s="353">
        <f>P!AK125</f>
        <v>1515.8227848101264</v>
      </c>
      <c r="AP123" s="354">
        <f t="shared" si="10"/>
        <v>4.0000000000000036E-2</v>
      </c>
      <c r="AQ123" s="87" t="str">
        <f t="shared" si="13"/>
        <v>NZ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>
        <v>30</v>
      </c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>
        <v>60</v>
      </c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309</v>
      </c>
      <c r="AO141" s="289">
        <f>P!AK143</f>
        <v>24.349514563106798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f>P!D145</f>
        <v>30</v>
      </c>
      <c r="J143" s="345"/>
      <c r="K143" s="346">
        <f>P!F145</f>
        <v>0</v>
      </c>
      <c r="L143" s="345">
        <v>23</v>
      </c>
      <c r="M143" s="346">
        <v>23</v>
      </c>
      <c r="N143" s="345"/>
      <c r="O143" s="346">
        <f>P!J145</f>
        <v>0</v>
      </c>
      <c r="P143" s="345"/>
      <c r="Q143" s="346">
        <f>P!L145</f>
        <v>0</v>
      </c>
      <c r="R143" s="345"/>
      <c r="S143" s="346">
        <f>P!N145</f>
        <v>0</v>
      </c>
      <c r="T143" s="345"/>
      <c r="U143" s="346">
        <f>P!P145</f>
        <v>0</v>
      </c>
      <c r="V143" s="345"/>
      <c r="W143" s="346">
        <f>P!R145</f>
        <v>1.5</v>
      </c>
      <c r="X143" s="345">
        <v>5</v>
      </c>
      <c r="Y143" s="346">
        <v>5</v>
      </c>
      <c r="Z143" s="345"/>
      <c r="AA143" s="346">
        <f>P!V145</f>
        <v>0</v>
      </c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59.5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573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>
        <v>26</v>
      </c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26</v>
      </c>
      <c r="AO144" s="289">
        <f>P!AK146</f>
        <v>35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>
        <f>P!D147</f>
        <v>0</v>
      </c>
      <c r="J145" s="345">
        <v>3</v>
      </c>
      <c r="K145" s="346">
        <f>P!F147</f>
        <v>3</v>
      </c>
      <c r="L145" s="345">
        <v>1</v>
      </c>
      <c r="M145" s="346">
        <f>P!H147</f>
        <v>1</v>
      </c>
      <c r="N145" s="345"/>
      <c r="O145" s="346">
        <f>P!J147</f>
        <v>0</v>
      </c>
      <c r="P145" s="345"/>
      <c r="Q145" s="346">
        <f>P!L147</f>
        <v>0</v>
      </c>
      <c r="R145" s="345"/>
      <c r="S145" s="346">
        <f>P!N147</f>
        <v>0</v>
      </c>
      <c r="T145" s="345">
        <v>3</v>
      </c>
      <c r="U145" s="346">
        <f>P!P147</f>
        <v>3</v>
      </c>
      <c r="V145" s="345">
        <v>1.5</v>
      </c>
      <c r="W145" s="346">
        <f>P!R147</f>
        <v>1.5</v>
      </c>
      <c r="X145" s="346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8.5</v>
      </c>
      <c r="AO145" s="289">
        <f>P!AK147</f>
        <v>800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>
        <f>P!D148</f>
        <v>10</v>
      </c>
      <c r="J146" s="345"/>
      <c r="K146" s="346">
        <f>P!F148</f>
        <v>0</v>
      </c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13.5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26.2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26.2</v>
      </c>
      <c r="AO149" s="289">
        <f>P!AK151</f>
        <v>468.93129770992368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49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>
        <v>20.5</v>
      </c>
      <c r="Z150" s="345">
        <v>8</v>
      </c>
      <c r="AA150" s="346">
        <v>8</v>
      </c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235.5</v>
      </c>
      <c r="AO150" s="289">
        <f>P!AK152</f>
        <v>257.6018099547511</v>
      </c>
      <c r="AP150" s="290">
        <f t="shared" si="14"/>
        <v>5.490000000000208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>
        <v>40</v>
      </c>
      <c r="K151" s="346">
        <v>43</v>
      </c>
      <c r="L151" s="345"/>
      <c r="M151" s="346"/>
      <c r="N151" s="345">
        <v>24</v>
      </c>
      <c r="O151" s="346"/>
      <c r="P151" s="345"/>
      <c r="Q151" s="346"/>
      <c r="R151" s="345"/>
      <c r="S151" s="346"/>
      <c r="T151" s="345"/>
      <c r="U151" s="346"/>
      <c r="V151" s="345">
        <v>218</v>
      </c>
      <c r="W151" s="346">
        <v>9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52</v>
      </c>
      <c r="AO151" s="289">
        <f>P!AK153</f>
        <v>110.76923076923077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v>6.3</v>
      </c>
      <c r="J152" s="345">
        <v>8</v>
      </c>
      <c r="K152" s="346">
        <v>8.6</v>
      </c>
      <c r="L152" s="345">
        <v>8</v>
      </c>
      <c r="M152" s="346">
        <v>8.1</v>
      </c>
      <c r="N152" s="345">
        <v>1</v>
      </c>
      <c r="O152" s="346">
        <v>1.6</v>
      </c>
      <c r="P152" s="345">
        <v>2</v>
      </c>
      <c r="Q152" s="346">
        <v>2</v>
      </c>
      <c r="R152" s="345">
        <v>8</v>
      </c>
      <c r="S152" s="346">
        <v>8</v>
      </c>
      <c r="T152" s="345">
        <v>1</v>
      </c>
      <c r="U152" s="346">
        <v>1</v>
      </c>
      <c r="V152" s="345">
        <v>6</v>
      </c>
      <c r="W152" s="346">
        <v>8.6999999999999993</v>
      </c>
      <c r="X152" s="345">
        <v>1.5</v>
      </c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44.3</v>
      </c>
      <c r="AO152" s="289">
        <f>P!AK154</f>
        <v>160.16685205784208</v>
      </c>
      <c r="AP152" s="290">
        <f t="shared" si="14"/>
        <v>45.59999999999998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/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35</v>
      </c>
      <c r="T153" s="345"/>
      <c r="U153" s="346"/>
      <c r="V153" s="345">
        <v>7</v>
      </c>
      <c r="W153" s="346">
        <v>6.8</v>
      </c>
      <c r="X153" s="345">
        <v>5</v>
      </c>
      <c r="Y153" s="346">
        <v>1.6</v>
      </c>
      <c r="Z153" s="345"/>
      <c r="AA153" s="346">
        <v>1</v>
      </c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73.999999999999986</v>
      </c>
      <c r="AO153" s="289">
        <f>P!AK155</f>
        <v>372.23978919631088</v>
      </c>
      <c r="AP153" s="290">
        <f t="shared" si="14"/>
        <v>8.4000000000000341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>
        <v>13</v>
      </c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>
        <v>8.5</v>
      </c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26.1</v>
      </c>
      <c r="AO154" s="289">
        <f>P!AK156</f>
        <v>474.23728813559319</v>
      </c>
      <c r="AP154" s="290">
        <f t="shared" si="14"/>
        <v>-14.3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8.6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8.6</v>
      </c>
      <c r="AO155" s="289">
        <f>P!AK157</f>
        <v>2000.0000000000002</v>
      </c>
      <c r="AP155" s="290">
        <f t="shared" si="14"/>
        <v>-4.5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3.7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30.4</v>
      </c>
      <c r="AO156" s="289">
        <f>P!AK158</f>
        <v>1145.7666666666667</v>
      </c>
      <c r="AP156" s="290">
        <f t="shared" si="14"/>
        <v>-0.39999999999999858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>
        <v>2</v>
      </c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>
        <v>1.6</v>
      </c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3.6</v>
      </c>
      <c r="AO158" s="289">
        <f>P!AK160</f>
        <v>620</v>
      </c>
      <c r="AP158" s="290">
        <f t="shared" si="14"/>
        <v>-3.6</v>
      </c>
      <c r="AQ158" s="87" t="str">
        <f t="shared" si="16"/>
        <v xml:space="preserve"> 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572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18</v>
      </c>
      <c r="M160" s="346">
        <v>18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18</v>
      </c>
      <c r="AO160" s="289">
        <f>P!AK162</f>
        <v>562.22222222222217</v>
      </c>
      <c r="AP160" s="290">
        <f t="shared" si="14"/>
        <v>-13.5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1.9</v>
      </c>
      <c r="X161" s="345"/>
      <c r="Y161" s="346"/>
      <c r="Z161" s="345">
        <v>0.5</v>
      </c>
      <c r="AA161" s="346">
        <v>0.7</v>
      </c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6.6000000000000005</v>
      </c>
      <c r="AO161" s="289">
        <f>P!AK163</f>
        <v>700</v>
      </c>
      <c r="AP161" s="290">
        <f t="shared" si="14"/>
        <v>-0.60000000000000053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5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9</v>
      </c>
      <c r="AO168" s="289">
        <f>P!AK170</f>
        <v>700</v>
      </c>
      <c r="AP168" s="290">
        <f t="shared" si="14"/>
        <v>-1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>
        <v>5</v>
      </c>
      <c r="AA169" s="346">
        <v>7</v>
      </c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18</v>
      </c>
      <c r="AO169" s="289">
        <f>P!AK171</f>
        <v>450</v>
      </c>
      <c r="AP169" s="290">
        <f t="shared" si="14"/>
        <v>-2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</v>
      </c>
      <c r="AO172" s="289">
        <f>P!AK174</f>
        <v>703.63636363636363</v>
      </c>
      <c r="AP172" s="290">
        <f t="shared" si="14"/>
        <v>0.5</v>
      </c>
      <c r="AQ172" s="87" t="str">
        <f t="shared" si="16"/>
        <v>NZ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>
        <v>5</v>
      </c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>
        <v>0.5</v>
      </c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>
        <v>0.5</v>
      </c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>
        <v>0.5</v>
      </c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>
        <v>15</v>
      </c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>
        <v>2</v>
      </c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>
        <v>0.5</v>
      </c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>
        <v>3</v>
      </c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>
        <v>50</v>
      </c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>
        <v>12</v>
      </c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>
        <v>1</v>
      </c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>
        <v>0.5</v>
      </c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>
        <v>5</v>
      </c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/>
      <c r="N214" s="345"/>
      <c r="O214" s="346"/>
      <c r="P214" s="345">
        <v>2</v>
      </c>
      <c r="Q214" s="346">
        <v>2</v>
      </c>
      <c r="R214" s="345">
        <v>7</v>
      </c>
      <c r="S214" s="346"/>
      <c r="T214" s="345"/>
      <c r="U214" s="346"/>
      <c r="V214" s="345">
        <v>3</v>
      </c>
      <c r="W214" s="346">
        <v>3</v>
      </c>
      <c r="X214" s="345">
        <v>3</v>
      </c>
      <c r="Y214" s="346">
        <v>3</v>
      </c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19</v>
      </c>
      <c r="AO214" s="355">
        <f>P!AK216</f>
        <v>60</v>
      </c>
      <c r="AP214" s="356">
        <f t="shared" si="18"/>
        <v>12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>
        <v>22</v>
      </c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22</v>
      </c>
      <c r="AO215" s="289">
        <f>P!AK217</f>
        <v>291.76923076923077</v>
      </c>
      <c r="AP215" s="290">
        <f t="shared" si="18"/>
        <v>-22</v>
      </c>
      <c r="AQ215" s="87" t="str">
        <f t="shared" si="20"/>
        <v xml:space="preserve"> 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>
        <v>0.2</v>
      </c>
      <c r="W221" s="346">
        <v>0.25</v>
      </c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0.25</v>
      </c>
      <c r="AO221" s="289">
        <f>P!AK223</f>
        <v>245</v>
      </c>
      <c r="AP221" s="290">
        <f t="shared" si="18"/>
        <v>1.75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4</v>
      </c>
      <c r="P230" s="345">
        <v>3</v>
      </c>
      <c r="Q230" s="346">
        <v>3</v>
      </c>
      <c r="R230" s="345">
        <v>10</v>
      </c>
      <c r="S230" s="346">
        <v>13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>
        <v>2</v>
      </c>
      <c r="Z230" s="345">
        <v>0.5</v>
      </c>
      <c r="AA230" s="346">
        <v>0.5</v>
      </c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53</v>
      </c>
      <c r="AO230" s="355">
        <f>P!AK232</f>
        <v>778.57142857142856</v>
      </c>
      <c r="AP230" s="356">
        <f t="shared" si="18"/>
        <v>9.9499999999999886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>
        <v>187</v>
      </c>
      <c r="Z231" s="345">
        <v>30</v>
      </c>
      <c r="AA231" s="346">
        <v>30</v>
      </c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3662</v>
      </c>
      <c r="AO231" s="289">
        <f>P!AK233</f>
        <v>1.4</v>
      </c>
      <c r="AP231" s="290">
        <f t="shared" si="18"/>
        <v>2072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59</v>
      </c>
      <c r="P232" s="345"/>
      <c r="Q232" s="346">
        <v>32</v>
      </c>
      <c r="R232" s="345"/>
      <c r="S232" s="346"/>
      <c r="T232" s="345">
        <v>30</v>
      </c>
      <c r="U232" s="346"/>
      <c r="V232" s="345"/>
      <c r="W232" s="346"/>
      <c r="X232" s="345"/>
      <c r="Y232" s="346"/>
      <c r="Z232" s="345">
        <v>30</v>
      </c>
      <c r="AA232" s="346">
        <v>30</v>
      </c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387</v>
      </c>
      <c r="AO232" s="289">
        <f>P!AK234</f>
        <v>25.263157894736842</v>
      </c>
      <c r="AP232" s="290">
        <f t="shared" si="18"/>
        <v>-81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4800</v>
      </c>
      <c r="R233" s="345"/>
      <c r="S233" s="346"/>
      <c r="T233" s="345"/>
      <c r="U233" s="346"/>
      <c r="V233" s="345"/>
      <c r="W233" s="346"/>
      <c r="X233" s="345">
        <v>30</v>
      </c>
      <c r="Y233" s="346">
        <v>1.5</v>
      </c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4809.1000000000004</v>
      </c>
      <c r="AO233" s="289">
        <f>P!AK235</f>
        <v>500</v>
      </c>
      <c r="AP233" s="290">
        <f t="shared" si="18"/>
        <v>-4795.1000000000004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/>
      <c r="J234" s="345"/>
      <c r="K234" s="346"/>
      <c r="L234" s="345">
        <v>2</v>
      </c>
      <c r="M234" s="346">
        <v>2</v>
      </c>
      <c r="N234" s="345"/>
      <c r="O234" s="346"/>
      <c r="P234" s="345"/>
      <c r="Q234" s="346"/>
      <c r="R234" s="345"/>
      <c r="S234" s="346"/>
      <c r="T234" s="345"/>
      <c r="U234" s="346">
        <v>0.3</v>
      </c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2.2999999999999998</v>
      </c>
      <c r="AO234" s="289">
        <f>P!AK236</f>
        <v>600</v>
      </c>
      <c r="AP234" s="290">
        <f t="shared" si="18"/>
        <v>2.7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>
        <v>4.5999999999999996</v>
      </c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>
        <v>2.5</v>
      </c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7.1</v>
      </c>
      <c r="AO235" s="289">
        <f>P!AK237</f>
        <v>480</v>
      </c>
      <c r="AP235" s="290">
        <f t="shared" si="18"/>
        <v>-7.1</v>
      </c>
      <c r="AQ235" s="87" t="str">
        <f t="shared" si="20"/>
        <v xml:space="preserve"> 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 t="s">
        <v>320</v>
      </c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>
        <v>2</v>
      </c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5</v>
      </c>
      <c r="AO238" s="289">
        <f>P!AK240</f>
        <v>500</v>
      </c>
      <c r="AP238" s="290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>
        <v>2</v>
      </c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15.5</v>
      </c>
      <c r="AO245" s="355">
        <f>P!AK247</f>
        <v>350</v>
      </c>
      <c r="AP245" s="356">
        <f t="shared" si="18"/>
        <v>11.75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1060</v>
      </c>
      <c r="AO248" s="289">
        <f>P!AK250</f>
        <v>1</v>
      </c>
      <c r="AP248" s="367">
        <f t="shared" si="18"/>
        <v>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1891</v>
      </c>
      <c r="AO250" s="289">
        <f>P!AK252</f>
        <v>1.1064087061668681</v>
      </c>
      <c r="AP250" s="367">
        <f t="shared" si="18"/>
        <v>590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5270</v>
      </c>
      <c r="AO251" s="289">
        <f>P!AK253</f>
        <v>1</v>
      </c>
      <c r="AP251" s="367">
        <f t="shared" si="18"/>
        <v>1930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43400</v>
      </c>
      <c r="AO252" s="289">
        <f>P!AK254</f>
        <v>1</v>
      </c>
      <c r="AP252" s="367">
        <f t="shared" si="18"/>
        <v>15000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50" priority="496" operator="lessThan">
      <formula>0</formula>
    </cfRule>
  </conditionalFormatting>
  <conditionalFormatting sqref="AN3:AP252">
    <cfRule type="cellIs" dxfId="349" priority="509" operator="lessThan">
      <formula>0</formula>
    </cfRule>
  </conditionalFormatting>
  <conditionalFormatting sqref="AQ3:AQ252">
    <cfRule type="cellIs" dxfId="348" priority="512" operator="equal">
      <formula>"NZ"</formula>
    </cfRule>
    <cfRule type="cellIs" dxfId="347" priority="513" operator="equal">
      <formula>"OK"</formula>
    </cfRule>
  </conditionalFormatting>
  <conditionalFormatting sqref="AS2">
    <cfRule type="cellIs" dxfId="346" priority="492" operator="lessThan">
      <formula>0</formula>
    </cfRule>
  </conditionalFormatting>
  <conditionalFormatting sqref="AS2">
    <cfRule type="cellIs" dxfId="345" priority="493" operator="lessThan">
      <formula>0</formula>
    </cfRule>
  </conditionalFormatting>
  <conditionalFormatting sqref="H243:H244 H177:H213">
    <cfRule type="cellIs" dxfId="344" priority="453" operator="lessThan">
      <formula>0</formula>
    </cfRule>
  </conditionalFormatting>
  <conditionalFormatting sqref="H247:H252">
    <cfRule type="cellIs" dxfId="343" priority="292" operator="lessThan">
      <formula>0</formula>
    </cfRule>
  </conditionalFormatting>
  <conditionalFormatting sqref="J8:K37 J41:K111 J116:K123 J112:J115 J38:J40">
    <cfRule type="cellIs" dxfId="342" priority="288" operator="lessThan">
      <formula>0</formula>
    </cfRule>
  </conditionalFormatting>
  <conditionalFormatting sqref="H8:I123">
    <cfRule type="cellIs" dxfId="341" priority="286" operator="lessThan">
      <formula>0</formula>
    </cfRule>
  </conditionalFormatting>
  <conditionalFormatting sqref="H229">
    <cfRule type="cellIs" dxfId="340" priority="274" operator="lessThan">
      <formula>0</formula>
    </cfRule>
  </conditionalFormatting>
  <conditionalFormatting sqref="H138:H176">
    <cfRule type="cellIs" dxfId="339" priority="246" operator="lessThan">
      <formula>0</formula>
    </cfRule>
  </conditionalFormatting>
  <conditionalFormatting sqref="H214:H228">
    <cfRule type="cellIs" dxfId="338" priority="240" operator="lessThan">
      <formula>0</formula>
    </cfRule>
  </conditionalFormatting>
  <conditionalFormatting sqref="H230:H242">
    <cfRule type="cellIs" dxfId="337" priority="233" operator="lessThan">
      <formula>0</formula>
    </cfRule>
  </conditionalFormatting>
  <conditionalFormatting sqref="H245:H246">
    <cfRule type="cellIs" dxfId="336" priority="227" operator="lessThan">
      <formula>0</formula>
    </cfRule>
  </conditionalFormatting>
  <conditionalFormatting sqref="AD39 AF39 AH39 AJ39">
    <cfRule type="cellIs" dxfId="335" priority="212" operator="lessThan">
      <formula>0</formula>
    </cfRule>
  </conditionalFormatting>
  <conditionalFormatting sqref="AD40 AF40 AH40 AJ40">
    <cfRule type="cellIs" dxfId="334" priority="201" operator="lessThan">
      <formula>0</formula>
    </cfRule>
  </conditionalFormatting>
  <conditionalFormatting sqref="K112">
    <cfRule type="cellIs" dxfId="333" priority="199" operator="lessThan">
      <formula>0</formula>
    </cfRule>
  </conditionalFormatting>
  <conditionalFormatting sqref="M112">
    <cfRule type="cellIs" dxfId="332" priority="198" operator="lessThan">
      <formula>0</formula>
    </cfRule>
  </conditionalFormatting>
  <conditionalFormatting sqref="O112">
    <cfRule type="cellIs" dxfId="331" priority="197" operator="lessThan">
      <formula>0</formula>
    </cfRule>
  </conditionalFormatting>
  <conditionalFormatting sqref="Q112">
    <cfRule type="cellIs" dxfId="330" priority="196" operator="lessThan">
      <formula>0</formula>
    </cfRule>
  </conditionalFormatting>
  <conditionalFormatting sqref="S112">
    <cfRule type="cellIs" dxfId="329" priority="195" operator="lessThan">
      <formula>0</formula>
    </cfRule>
  </conditionalFormatting>
  <conditionalFormatting sqref="U112">
    <cfRule type="cellIs" dxfId="328" priority="194" operator="lessThan">
      <formula>0</formula>
    </cfRule>
  </conditionalFormatting>
  <conditionalFormatting sqref="W112">
    <cfRule type="cellIs" dxfId="327" priority="193" operator="lessThan">
      <formula>0</formula>
    </cfRule>
  </conditionalFormatting>
  <conditionalFormatting sqref="Y112">
    <cfRule type="cellIs" dxfId="326" priority="192" operator="lessThan">
      <formula>0</formula>
    </cfRule>
  </conditionalFormatting>
  <conditionalFormatting sqref="AA112">
    <cfRule type="cellIs" dxfId="325" priority="191" operator="lessThan">
      <formula>0</formula>
    </cfRule>
  </conditionalFormatting>
  <conditionalFormatting sqref="AC112:AK112">
    <cfRule type="cellIs" dxfId="324" priority="190" operator="lessThan">
      <formula>0</formula>
    </cfRule>
  </conditionalFormatting>
  <conditionalFormatting sqref="AM112">
    <cfRule type="cellIs" dxfId="323" priority="189" operator="lessThan">
      <formula>0</formula>
    </cfRule>
  </conditionalFormatting>
  <conditionalFormatting sqref="K113">
    <cfRule type="cellIs" dxfId="322" priority="188" operator="lessThan">
      <formula>0</formula>
    </cfRule>
  </conditionalFormatting>
  <conditionalFormatting sqref="M113">
    <cfRule type="cellIs" dxfId="321" priority="187" operator="lessThan">
      <formula>0</formula>
    </cfRule>
  </conditionalFormatting>
  <conditionalFormatting sqref="O113">
    <cfRule type="cellIs" dxfId="320" priority="186" operator="lessThan">
      <formula>0</formula>
    </cfRule>
  </conditionalFormatting>
  <conditionalFormatting sqref="Q113">
    <cfRule type="cellIs" dxfId="319" priority="185" operator="lessThan">
      <formula>0</formula>
    </cfRule>
  </conditionalFormatting>
  <conditionalFormatting sqref="S113">
    <cfRule type="cellIs" dxfId="318" priority="184" operator="lessThan">
      <formula>0</formula>
    </cfRule>
  </conditionalFormatting>
  <conditionalFormatting sqref="U113">
    <cfRule type="cellIs" dxfId="317" priority="183" operator="lessThan">
      <formula>0</formula>
    </cfRule>
  </conditionalFormatting>
  <conditionalFormatting sqref="W113">
    <cfRule type="cellIs" dxfId="316" priority="182" operator="lessThan">
      <formula>0</formula>
    </cfRule>
  </conditionalFormatting>
  <conditionalFormatting sqref="Y113">
    <cfRule type="cellIs" dxfId="315" priority="181" operator="lessThan">
      <formula>0</formula>
    </cfRule>
  </conditionalFormatting>
  <conditionalFormatting sqref="AA113">
    <cfRule type="cellIs" dxfId="314" priority="180" operator="lessThan">
      <formula>0</formula>
    </cfRule>
  </conditionalFormatting>
  <conditionalFormatting sqref="AC113:AK113">
    <cfRule type="cellIs" dxfId="313" priority="179" operator="lessThan">
      <formula>0</formula>
    </cfRule>
  </conditionalFormatting>
  <conditionalFormatting sqref="AM113">
    <cfRule type="cellIs" dxfId="312" priority="178" operator="lessThan">
      <formula>0</formula>
    </cfRule>
  </conditionalFormatting>
  <conditionalFormatting sqref="K114">
    <cfRule type="cellIs" dxfId="311" priority="177" operator="lessThan">
      <formula>0</formula>
    </cfRule>
  </conditionalFormatting>
  <conditionalFormatting sqref="O114">
    <cfRule type="cellIs" dxfId="310" priority="176" operator="lessThan">
      <formula>0</formula>
    </cfRule>
  </conditionalFormatting>
  <conditionalFormatting sqref="M114">
    <cfRule type="cellIs" dxfId="309" priority="175" operator="lessThan">
      <formula>0</formula>
    </cfRule>
  </conditionalFormatting>
  <conditionalFormatting sqref="Q114">
    <cfRule type="cellIs" dxfId="308" priority="174" operator="lessThan">
      <formula>0</formula>
    </cfRule>
  </conditionalFormatting>
  <conditionalFormatting sqref="S114">
    <cfRule type="cellIs" dxfId="307" priority="173" operator="lessThan">
      <formula>0</formula>
    </cfRule>
  </conditionalFormatting>
  <conditionalFormatting sqref="U114">
    <cfRule type="cellIs" dxfId="306" priority="172" operator="lessThan">
      <formula>0</formula>
    </cfRule>
  </conditionalFormatting>
  <conditionalFormatting sqref="W114">
    <cfRule type="cellIs" dxfId="305" priority="171" operator="lessThan">
      <formula>0</formula>
    </cfRule>
  </conditionalFormatting>
  <conditionalFormatting sqref="AM114">
    <cfRule type="cellIs" dxfId="304" priority="170" operator="lessThan">
      <formula>0</formula>
    </cfRule>
  </conditionalFormatting>
  <conditionalFormatting sqref="AC114:AK114">
    <cfRule type="cellIs" dxfId="303" priority="169" operator="lessThan">
      <formula>0</formula>
    </cfRule>
  </conditionalFormatting>
  <conditionalFormatting sqref="AA114">
    <cfRule type="cellIs" dxfId="302" priority="168" operator="lessThan">
      <formula>0</formula>
    </cfRule>
  </conditionalFormatting>
  <conditionalFormatting sqref="Y114">
    <cfRule type="cellIs" dxfId="301" priority="167" operator="lessThan">
      <formula>0</formula>
    </cfRule>
  </conditionalFormatting>
  <conditionalFormatting sqref="K115">
    <cfRule type="cellIs" dxfId="300" priority="156" operator="lessThan">
      <formula>0</formula>
    </cfRule>
  </conditionalFormatting>
  <conditionalFormatting sqref="M115">
    <cfRule type="cellIs" dxfId="299" priority="155" operator="lessThan">
      <formula>0</formula>
    </cfRule>
  </conditionalFormatting>
  <conditionalFormatting sqref="O115">
    <cfRule type="cellIs" dxfId="298" priority="154" operator="lessThan">
      <formula>0</formula>
    </cfRule>
  </conditionalFormatting>
  <conditionalFormatting sqref="Q115">
    <cfRule type="cellIs" dxfId="297" priority="153" operator="lessThan">
      <formula>0</formula>
    </cfRule>
  </conditionalFormatting>
  <conditionalFormatting sqref="S115">
    <cfRule type="cellIs" dxfId="296" priority="152" operator="lessThan">
      <formula>0</formula>
    </cfRule>
  </conditionalFormatting>
  <conditionalFormatting sqref="U115">
    <cfRule type="cellIs" dxfId="295" priority="151" operator="lessThan">
      <formula>0</formula>
    </cfRule>
  </conditionalFormatting>
  <conditionalFormatting sqref="W115">
    <cfRule type="cellIs" dxfId="294" priority="150" operator="lessThan">
      <formula>0</formula>
    </cfRule>
  </conditionalFormatting>
  <conditionalFormatting sqref="Y115">
    <cfRule type="cellIs" dxfId="293" priority="149" operator="lessThan">
      <formula>0</formula>
    </cfRule>
  </conditionalFormatting>
  <conditionalFormatting sqref="AA115">
    <cfRule type="cellIs" dxfId="292" priority="148" operator="lessThan">
      <formula>0</formula>
    </cfRule>
  </conditionalFormatting>
  <conditionalFormatting sqref="AC115:AK115">
    <cfRule type="cellIs" dxfId="291" priority="147" operator="lessThan">
      <formula>0</formula>
    </cfRule>
  </conditionalFormatting>
  <conditionalFormatting sqref="AM115">
    <cfRule type="cellIs" dxfId="290" priority="146" operator="lessThan">
      <formula>0</formula>
    </cfRule>
  </conditionalFormatting>
  <conditionalFormatting sqref="K39:K40">
    <cfRule type="cellIs" dxfId="289" priority="145" operator="lessThan">
      <formula>0</formula>
    </cfRule>
  </conditionalFormatting>
  <conditionalFormatting sqref="M39:M40">
    <cfRule type="cellIs" dxfId="288" priority="144" operator="lessThan">
      <formula>0</formula>
    </cfRule>
  </conditionalFormatting>
  <conditionalFormatting sqref="O39:O40">
    <cfRule type="cellIs" dxfId="287" priority="143" operator="lessThan">
      <formula>0</formula>
    </cfRule>
  </conditionalFormatting>
  <conditionalFormatting sqref="Q39:Q40">
    <cfRule type="cellIs" dxfId="286" priority="142" operator="lessThan">
      <formula>0</formula>
    </cfRule>
  </conditionalFormatting>
  <conditionalFormatting sqref="S39:S40">
    <cfRule type="cellIs" dxfId="285" priority="141" operator="lessThan">
      <formula>0</formula>
    </cfRule>
  </conditionalFormatting>
  <conditionalFormatting sqref="U39:U40">
    <cfRule type="cellIs" dxfId="284" priority="140" operator="lessThan">
      <formula>0</formula>
    </cfRule>
  </conditionalFormatting>
  <conditionalFormatting sqref="W39:W40">
    <cfRule type="cellIs" dxfId="283" priority="139" operator="lessThan">
      <formula>0</formula>
    </cfRule>
  </conditionalFormatting>
  <conditionalFormatting sqref="Y39:Y40">
    <cfRule type="cellIs" dxfId="282" priority="138" operator="lessThan">
      <formula>0</formula>
    </cfRule>
  </conditionalFormatting>
  <conditionalFormatting sqref="AA39:AA40">
    <cfRule type="cellIs" dxfId="281" priority="137" operator="lessThan">
      <formula>0</formula>
    </cfRule>
  </conditionalFormatting>
  <conditionalFormatting sqref="AC39:AC40">
    <cfRule type="cellIs" dxfId="280" priority="136" operator="lessThan">
      <formula>0</formula>
    </cfRule>
  </conditionalFormatting>
  <conditionalFormatting sqref="AE39:AE40">
    <cfRule type="cellIs" dxfId="279" priority="135" operator="lessThan">
      <formula>0</formula>
    </cfRule>
  </conditionalFormatting>
  <conditionalFormatting sqref="AG39:AG40">
    <cfRule type="cellIs" dxfId="278" priority="134" operator="lessThan">
      <formula>0</formula>
    </cfRule>
  </conditionalFormatting>
  <conditionalFormatting sqref="AI39:AI40">
    <cfRule type="cellIs" dxfId="277" priority="133" operator="lessThan">
      <formula>0</formula>
    </cfRule>
  </conditionalFormatting>
  <conditionalFormatting sqref="AK39:AK40">
    <cfRule type="cellIs" dxfId="276" priority="132" operator="lessThan">
      <formula>0</formula>
    </cfRule>
  </conditionalFormatting>
  <conditionalFormatting sqref="AM39:AM40">
    <cfRule type="cellIs" dxfId="275" priority="131" operator="lessThan">
      <formula>0</formula>
    </cfRule>
  </conditionalFormatting>
  <conditionalFormatting sqref="I124:I137">
    <cfRule type="cellIs" dxfId="274" priority="130" operator="lessThan">
      <formula>0</formula>
    </cfRule>
  </conditionalFormatting>
  <conditionalFormatting sqref="K124:K137">
    <cfRule type="cellIs" dxfId="273" priority="129" operator="lessThan">
      <formula>0</formula>
    </cfRule>
  </conditionalFormatting>
  <conditionalFormatting sqref="M124:M137">
    <cfRule type="cellIs" dxfId="272" priority="128" operator="lessThan">
      <formula>0</formula>
    </cfRule>
  </conditionalFormatting>
  <conditionalFormatting sqref="O124:O137">
    <cfRule type="cellIs" dxfId="271" priority="127" operator="lessThan">
      <formula>0</formula>
    </cfRule>
  </conditionalFormatting>
  <conditionalFormatting sqref="Q124:Q137">
    <cfRule type="cellIs" dxfId="270" priority="126" operator="lessThan">
      <formula>0</formula>
    </cfRule>
  </conditionalFormatting>
  <conditionalFormatting sqref="S124:S137">
    <cfRule type="cellIs" dxfId="269" priority="125" operator="lessThan">
      <formula>0</formula>
    </cfRule>
  </conditionalFormatting>
  <conditionalFormatting sqref="U124:U137">
    <cfRule type="cellIs" dxfId="268" priority="124" operator="lessThan">
      <formula>0</formula>
    </cfRule>
  </conditionalFormatting>
  <conditionalFormatting sqref="W124:W137">
    <cfRule type="cellIs" dxfId="267" priority="123" operator="lessThan">
      <formula>0</formula>
    </cfRule>
  </conditionalFormatting>
  <conditionalFormatting sqref="Y124:Y137">
    <cfRule type="cellIs" dxfId="266" priority="122" operator="lessThan">
      <formula>0</formula>
    </cfRule>
  </conditionalFormatting>
  <conditionalFormatting sqref="AA124:AA137">
    <cfRule type="cellIs" dxfId="265" priority="121" operator="lessThan">
      <formula>0</formula>
    </cfRule>
  </conditionalFormatting>
  <conditionalFormatting sqref="AC124:AC137">
    <cfRule type="cellIs" dxfId="264" priority="120" operator="lessThan">
      <formula>0</formula>
    </cfRule>
  </conditionalFormatting>
  <conditionalFormatting sqref="AE124:AE137">
    <cfRule type="cellIs" dxfId="263" priority="119" operator="lessThan">
      <formula>0</formula>
    </cfRule>
  </conditionalFormatting>
  <conditionalFormatting sqref="AG124:AG137">
    <cfRule type="cellIs" dxfId="262" priority="118" operator="lessThan">
      <formula>0</formula>
    </cfRule>
  </conditionalFormatting>
  <conditionalFormatting sqref="AI124:AI137">
    <cfRule type="cellIs" dxfId="261" priority="117" operator="lessThan">
      <formula>0</formula>
    </cfRule>
  </conditionalFormatting>
  <conditionalFormatting sqref="AK124:AK137">
    <cfRule type="cellIs" dxfId="260" priority="116" operator="lessThan">
      <formula>0</formula>
    </cfRule>
  </conditionalFormatting>
  <conditionalFormatting sqref="AM124:AM137">
    <cfRule type="cellIs" dxfId="259" priority="115" operator="lessThan">
      <formula>0</formula>
    </cfRule>
  </conditionalFormatting>
  <conditionalFormatting sqref="I177:I213">
    <cfRule type="cellIs" dxfId="258" priority="114" operator="lessThan">
      <formula>0</formula>
    </cfRule>
  </conditionalFormatting>
  <conditionalFormatting sqref="K177:K213">
    <cfRule type="cellIs" dxfId="257" priority="113" operator="lessThan">
      <formula>0</formula>
    </cfRule>
  </conditionalFormatting>
  <conditionalFormatting sqref="M177:M213">
    <cfRule type="cellIs" dxfId="256" priority="112" operator="lessThan">
      <formula>0</formula>
    </cfRule>
  </conditionalFormatting>
  <conditionalFormatting sqref="O177:O213">
    <cfRule type="cellIs" dxfId="255" priority="111" operator="lessThan">
      <formula>0</formula>
    </cfRule>
  </conditionalFormatting>
  <conditionalFormatting sqref="Q177:Q213">
    <cfRule type="cellIs" dxfId="254" priority="110" operator="lessThan">
      <formula>0</formula>
    </cfRule>
  </conditionalFormatting>
  <conditionalFormatting sqref="S177:S213">
    <cfRule type="cellIs" dxfId="253" priority="109" operator="lessThan">
      <formula>0</formula>
    </cfRule>
  </conditionalFormatting>
  <conditionalFormatting sqref="U177:U213">
    <cfRule type="cellIs" dxfId="252" priority="108" operator="lessThan">
      <formula>0</formula>
    </cfRule>
  </conditionalFormatting>
  <conditionalFormatting sqref="W177:W213">
    <cfRule type="cellIs" dxfId="251" priority="107" operator="lessThan">
      <formula>0</formula>
    </cfRule>
  </conditionalFormatting>
  <conditionalFormatting sqref="Y177:Y213">
    <cfRule type="cellIs" dxfId="250" priority="106" operator="lessThan">
      <formula>0</formula>
    </cfRule>
  </conditionalFormatting>
  <conditionalFormatting sqref="AA177:AA213">
    <cfRule type="cellIs" dxfId="249" priority="105" operator="lessThan">
      <formula>0</formula>
    </cfRule>
  </conditionalFormatting>
  <conditionalFormatting sqref="AC177:AC213">
    <cfRule type="cellIs" dxfId="248" priority="104" operator="lessThan">
      <formula>0</formula>
    </cfRule>
  </conditionalFormatting>
  <conditionalFormatting sqref="AE177:AE213">
    <cfRule type="cellIs" dxfId="247" priority="103" operator="lessThan">
      <formula>0</formula>
    </cfRule>
  </conditionalFormatting>
  <conditionalFormatting sqref="AG177:AG213">
    <cfRule type="cellIs" dxfId="246" priority="102" operator="lessThan">
      <formula>0</formula>
    </cfRule>
  </conditionalFormatting>
  <conditionalFormatting sqref="AI177:AI213">
    <cfRule type="cellIs" dxfId="245" priority="101" operator="lessThan">
      <formula>0</formula>
    </cfRule>
  </conditionalFormatting>
  <conditionalFormatting sqref="AK177:AK213">
    <cfRule type="cellIs" dxfId="244" priority="100" operator="lessThan">
      <formula>0</formula>
    </cfRule>
  </conditionalFormatting>
  <conditionalFormatting sqref="AM177:AM213">
    <cfRule type="cellIs" dxfId="243" priority="99" operator="lessThan">
      <formula>0</formula>
    </cfRule>
  </conditionalFormatting>
  <conditionalFormatting sqref="I228:I229">
    <cfRule type="cellIs" dxfId="242" priority="98" operator="lessThan">
      <formula>0</formula>
    </cfRule>
  </conditionalFormatting>
  <conditionalFormatting sqref="K228:K229">
    <cfRule type="cellIs" dxfId="241" priority="97" operator="lessThan">
      <formula>0</formula>
    </cfRule>
  </conditionalFormatting>
  <conditionalFormatting sqref="M228:M229">
    <cfRule type="cellIs" dxfId="240" priority="96" operator="lessThan">
      <formula>0</formula>
    </cfRule>
  </conditionalFormatting>
  <conditionalFormatting sqref="O228:O229">
    <cfRule type="cellIs" dxfId="239" priority="95" operator="lessThan">
      <formula>0</formula>
    </cfRule>
  </conditionalFormatting>
  <conditionalFormatting sqref="Q228:Q229">
    <cfRule type="cellIs" dxfId="238" priority="94" operator="lessThan">
      <formula>0</formula>
    </cfRule>
  </conditionalFormatting>
  <conditionalFormatting sqref="S228:S229">
    <cfRule type="cellIs" dxfId="237" priority="93" operator="lessThan">
      <formula>0</formula>
    </cfRule>
  </conditionalFormatting>
  <conditionalFormatting sqref="U228:U229">
    <cfRule type="cellIs" dxfId="236" priority="92" operator="lessThan">
      <formula>0</formula>
    </cfRule>
  </conditionalFormatting>
  <conditionalFormatting sqref="W228:W229">
    <cfRule type="cellIs" dxfId="235" priority="91" operator="lessThan">
      <formula>0</formula>
    </cfRule>
  </conditionalFormatting>
  <conditionalFormatting sqref="Y228:Y229">
    <cfRule type="cellIs" dxfId="234" priority="90" operator="lessThan">
      <formula>0</formula>
    </cfRule>
  </conditionalFormatting>
  <conditionalFormatting sqref="AA228:AA229">
    <cfRule type="cellIs" dxfId="233" priority="89" operator="lessThan">
      <formula>0</formula>
    </cfRule>
  </conditionalFormatting>
  <conditionalFormatting sqref="AC228:AC229">
    <cfRule type="cellIs" dxfId="232" priority="88" operator="lessThan">
      <formula>0</formula>
    </cfRule>
  </conditionalFormatting>
  <conditionalFormatting sqref="AE228:AE229">
    <cfRule type="cellIs" dxfId="231" priority="87" operator="lessThan">
      <formula>0</formula>
    </cfRule>
  </conditionalFormatting>
  <conditionalFormatting sqref="AG228:AG229">
    <cfRule type="cellIs" dxfId="230" priority="86" operator="lessThan">
      <formula>0</formula>
    </cfRule>
  </conditionalFormatting>
  <conditionalFormatting sqref="AI228:AI229">
    <cfRule type="cellIs" dxfId="229" priority="85" operator="lessThan">
      <formula>0</formula>
    </cfRule>
  </conditionalFormatting>
  <conditionalFormatting sqref="AK228:AK229">
    <cfRule type="cellIs" dxfId="228" priority="84" operator="lessThan">
      <formula>0</formula>
    </cfRule>
  </conditionalFormatting>
  <conditionalFormatting sqref="AM228:AM229">
    <cfRule type="cellIs" dxfId="227" priority="83" operator="lessThan">
      <formula>0</formula>
    </cfRule>
  </conditionalFormatting>
  <conditionalFormatting sqref="I243">
    <cfRule type="cellIs" dxfId="226" priority="82" operator="lessThan">
      <formula>0</formula>
    </cfRule>
  </conditionalFormatting>
  <conditionalFormatting sqref="K243">
    <cfRule type="cellIs" dxfId="225" priority="81" operator="lessThan">
      <formula>0</formula>
    </cfRule>
  </conditionalFormatting>
  <conditionalFormatting sqref="M243">
    <cfRule type="cellIs" dxfId="224" priority="80" operator="lessThan">
      <formula>0</formula>
    </cfRule>
  </conditionalFormatting>
  <conditionalFormatting sqref="O243">
    <cfRule type="cellIs" dxfId="223" priority="79" operator="lessThan">
      <formula>0</formula>
    </cfRule>
  </conditionalFormatting>
  <conditionalFormatting sqref="Q243">
    <cfRule type="cellIs" dxfId="222" priority="78" operator="lessThan">
      <formula>0</formula>
    </cfRule>
  </conditionalFormatting>
  <conditionalFormatting sqref="S243">
    <cfRule type="cellIs" dxfId="221" priority="77" operator="lessThan">
      <formula>0</formula>
    </cfRule>
  </conditionalFormatting>
  <conditionalFormatting sqref="U243">
    <cfRule type="cellIs" dxfId="220" priority="76" operator="lessThan">
      <formula>0</formula>
    </cfRule>
  </conditionalFormatting>
  <conditionalFormatting sqref="W243">
    <cfRule type="cellIs" dxfId="219" priority="75" operator="lessThan">
      <formula>0</formula>
    </cfRule>
  </conditionalFormatting>
  <conditionalFormatting sqref="Y243">
    <cfRule type="cellIs" dxfId="218" priority="74" operator="lessThan">
      <formula>0</formula>
    </cfRule>
  </conditionalFormatting>
  <conditionalFormatting sqref="AA243">
    <cfRule type="cellIs" dxfId="217" priority="73" operator="lessThan">
      <formula>0</formula>
    </cfRule>
  </conditionalFormatting>
  <conditionalFormatting sqref="AC243">
    <cfRule type="cellIs" dxfId="216" priority="72" operator="lessThan">
      <formula>0</formula>
    </cfRule>
  </conditionalFormatting>
  <conditionalFormatting sqref="AE243">
    <cfRule type="cellIs" dxfId="215" priority="71" operator="lessThan">
      <formula>0</formula>
    </cfRule>
  </conditionalFormatting>
  <conditionalFormatting sqref="AG243">
    <cfRule type="cellIs" dxfId="214" priority="70" operator="lessThan">
      <formula>0</formula>
    </cfRule>
  </conditionalFormatting>
  <conditionalFormatting sqref="AI243">
    <cfRule type="cellIs" dxfId="213" priority="69" operator="lessThan">
      <formula>0</formula>
    </cfRule>
  </conditionalFormatting>
  <conditionalFormatting sqref="AK243">
    <cfRule type="cellIs" dxfId="212" priority="68" operator="lessThan">
      <formula>0</formula>
    </cfRule>
  </conditionalFormatting>
  <conditionalFormatting sqref="AM243">
    <cfRule type="cellIs" dxfId="211" priority="67" operator="lessThan">
      <formula>0</formula>
    </cfRule>
  </conditionalFormatting>
  <conditionalFormatting sqref="I244">
    <cfRule type="cellIs" dxfId="210" priority="66" operator="lessThan">
      <formula>0</formula>
    </cfRule>
  </conditionalFormatting>
  <conditionalFormatting sqref="K244">
    <cfRule type="cellIs" dxfId="209" priority="65" operator="lessThan">
      <formula>0</formula>
    </cfRule>
  </conditionalFormatting>
  <conditionalFormatting sqref="M244">
    <cfRule type="cellIs" dxfId="208" priority="64" operator="lessThan">
      <formula>0</formula>
    </cfRule>
  </conditionalFormatting>
  <conditionalFormatting sqref="O244">
    <cfRule type="cellIs" dxfId="207" priority="63" operator="lessThan">
      <formula>0</formula>
    </cfRule>
  </conditionalFormatting>
  <conditionalFormatting sqref="Q244">
    <cfRule type="cellIs" dxfId="206" priority="62" operator="lessThan">
      <formula>0</formula>
    </cfRule>
  </conditionalFormatting>
  <conditionalFormatting sqref="S244">
    <cfRule type="cellIs" dxfId="205" priority="61" operator="lessThan">
      <formula>0</formula>
    </cfRule>
  </conditionalFormatting>
  <conditionalFormatting sqref="U244">
    <cfRule type="cellIs" dxfId="204" priority="60" operator="lessThan">
      <formula>0</formula>
    </cfRule>
  </conditionalFormatting>
  <conditionalFormatting sqref="W244">
    <cfRule type="cellIs" dxfId="203" priority="59" operator="lessThan">
      <formula>0</formula>
    </cfRule>
  </conditionalFormatting>
  <conditionalFormatting sqref="Y244">
    <cfRule type="cellIs" dxfId="202" priority="58" operator="lessThan">
      <formula>0</formula>
    </cfRule>
  </conditionalFormatting>
  <conditionalFormatting sqref="AA244">
    <cfRule type="cellIs" dxfId="201" priority="57" operator="lessThan">
      <formula>0</formula>
    </cfRule>
  </conditionalFormatting>
  <conditionalFormatting sqref="AC244">
    <cfRule type="cellIs" dxfId="200" priority="56" operator="lessThan">
      <formula>0</formula>
    </cfRule>
  </conditionalFormatting>
  <conditionalFormatting sqref="AE244">
    <cfRule type="cellIs" dxfId="199" priority="55" operator="lessThan">
      <formula>0</formula>
    </cfRule>
  </conditionalFormatting>
  <conditionalFormatting sqref="AG244">
    <cfRule type="cellIs" dxfId="198" priority="54" operator="lessThan">
      <formula>0</formula>
    </cfRule>
  </conditionalFormatting>
  <conditionalFormatting sqref="AI244">
    <cfRule type="cellIs" dxfId="197" priority="53" operator="lessThan">
      <formula>0</formula>
    </cfRule>
  </conditionalFormatting>
  <conditionalFormatting sqref="AK244">
    <cfRule type="cellIs" dxfId="196" priority="52" operator="lessThan">
      <formula>0</formula>
    </cfRule>
  </conditionalFormatting>
  <conditionalFormatting sqref="AM244">
    <cfRule type="cellIs" dxfId="195" priority="51" operator="lessThan">
      <formula>0</formula>
    </cfRule>
  </conditionalFormatting>
  <conditionalFormatting sqref="I246:I252">
    <cfRule type="cellIs" dxfId="194" priority="50" operator="lessThan">
      <formula>0</formula>
    </cfRule>
  </conditionalFormatting>
  <conditionalFormatting sqref="K246:K252">
    <cfRule type="cellIs" dxfId="193" priority="49" operator="lessThan">
      <formula>0</formula>
    </cfRule>
  </conditionalFormatting>
  <conditionalFormatting sqref="M246:M252">
    <cfRule type="cellIs" dxfId="192" priority="48" operator="lessThan">
      <formula>0</formula>
    </cfRule>
  </conditionalFormatting>
  <conditionalFormatting sqref="O246:O252">
    <cfRule type="cellIs" dxfId="191" priority="47" operator="lessThan">
      <formula>0</formula>
    </cfRule>
  </conditionalFormatting>
  <conditionalFormatting sqref="Q246:Q252">
    <cfRule type="cellIs" dxfId="190" priority="46" operator="lessThan">
      <formula>0</formula>
    </cfRule>
  </conditionalFormatting>
  <conditionalFormatting sqref="S246:S252">
    <cfRule type="cellIs" dxfId="189" priority="45" operator="lessThan">
      <formula>0</formula>
    </cfRule>
  </conditionalFormatting>
  <conditionalFormatting sqref="U246">
    <cfRule type="cellIs" dxfId="188" priority="44" operator="lessThan">
      <formula>0</formula>
    </cfRule>
  </conditionalFormatting>
  <conditionalFormatting sqref="W246">
    <cfRule type="cellIs" dxfId="187" priority="43" operator="lessThan">
      <formula>0</formula>
    </cfRule>
  </conditionalFormatting>
  <conditionalFormatting sqref="Y246">
    <cfRule type="cellIs" dxfId="186" priority="42" operator="lessThan">
      <formula>0</formula>
    </cfRule>
  </conditionalFormatting>
  <conditionalFormatting sqref="AA246">
    <cfRule type="cellIs" dxfId="185" priority="41" operator="lessThan">
      <formula>0</formula>
    </cfRule>
  </conditionalFormatting>
  <conditionalFormatting sqref="AC246">
    <cfRule type="cellIs" dxfId="184" priority="40" operator="lessThan">
      <formula>0</formula>
    </cfRule>
  </conditionalFormatting>
  <conditionalFormatting sqref="AE246">
    <cfRule type="cellIs" dxfId="183" priority="39" operator="lessThan">
      <formula>0</formula>
    </cfRule>
  </conditionalFormatting>
  <conditionalFormatting sqref="AG246">
    <cfRule type="cellIs" dxfId="182" priority="38" operator="lessThan">
      <formula>0</formula>
    </cfRule>
  </conditionalFormatting>
  <conditionalFormatting sqref="AI246">
    <cfRule type="cellIs" dxfId="181" priority="37" operator="lessThan">
      <formula>0</formula>
    </cfRule>
  </conditionalFormatting>
  <conditionalFormatting sqref="AK246">
    <cfRule type="cellIs" dxfId="180" priority="36" operator="lessThan">
      <formula>0</formula>
    </cfRule>
  </conditionalFormatting>
  <conditionalFormatting sqref="AM246">
    <cfRule type="cellIs" dxfId="179" priority="35" operator="lessThan">
      <formula>0</formula>
    </cfRule>
  </conditionalFormatting>
  <conditionalFormatting sqref="U247">
    <cfRule type="cellIs" dxfId="178" priority="28" operator="lessThan">
      <formula>0</formula>
    </cfRule>
  </conditionalFormatting>
  <conditionalFormatting sqref="W247">
    <cfRule type="cellIs" dxfId="177" priority="27" operator="lessThan">
      <formula>0</formula>
    </cfRule>
  </conditionalFormatting>
  <conditionalFormatting sqref="Y247">
    <cfRule type="cellIs" dxfId="176" priority="26" operator="lessThan">
      <formula>0</formula>
    </cfRule>
  </conditionalFormatting>
  <conditionalFormatting sqref="AA247">
    <cfRule type="cellIs" dxfId="175" priority="25" operator="lessThan">
      <formula>0</formula>
    </cfRule>
  </conditionalFormatting>
  <conditionalFormatting sqref="AC247">
    <cfRule type="cellIs" dxfId="174" priority="24" operator="lessThan">
      <formula>0</formula>
    </cfRule>
  </conditionalFormatting>
  <conditionalFormatting sqref="AE247">
    <cfRule type="cellIs" dxfId="173" priority="23" operator="lessThan">
      <formula>0</formula>
    </cfRule>
  </conditionalFormatting>
  <conditionalFormatting sqref="AG247">
    <cfRule type="cellIs" dxfId="172" priority="22" operator="lessThan">
      <formula>0</formula>
    </cfRule>
  </conditionalFormatting>
  <conditionalFormatting sqref="AI247">
    <cfRule type="cellIs" dxfId="171" priority="21" operator="lessThan">
      <formula>0</formula>
    </cfRule>
  </conditionalFormatting>
  <conditionalFormatting sqref="AK247">
    <cfRule type="cellIs" dxfId="170" priority="20" operator="lessThan">
      <formula>0</formula>
    </cfRule>
  </conditionalFormatting>
  <conditionalFormatting sqref="Y123">
    <cfRule type="cellIs" dxfId="169" priority="19" operator="lessThan">
      <formula>0</formula>
    </cfRule>
  </conditionalFormatting>
  <conditionalFormatting sqref="K38">
    <cfRule type="cellIs" dxfId="168" priority="18" operator="lessThan">
      <formula>0</formula>
    </cfRule>
  </conditionalFormatting>
  <conditionalFormatting sqref="M38">
    <cfRule type="cellIs" dxfId="167" priority="17" operator="lessThan">
      <formula>0</formula>
    </cfRule>
  </conditionalFormatting>
  <conditionalFormatting sqref="O38">
    <cfRule type="cellIs" dxfId="166" priority="16" operator="lessThan">
      <formula>0</formula>
    </cfRule>
  </conditionalFormatting>
  <conditionalFormatting sqref="Q38">
    <cfRule type="cellIs" dxfId="165" priority="15" operator="lessThan">
      <formula>0</formula>
    </cfRule>
  </conditionalFormatting>
  <conditionalFormatting sqref="S38">
    <cfRule type="cellIs" dxfId="164" priority="14" operator="lessThan">
      <formula>0</formula>
    </cfRule>
  </conditionalFormatting>
  <conditionalFormatting sqref="W38">
    <cfRule type="cellIs" dxfId="163" priority="13" operator="lessThan">
      <formula>0</formula>
    </cfRule>
  </conditionalFormatting>
  <conditionalFormatting sqref="Y38">
    <cfRule type="cellIs" dxfId="161" priority="12" operator="lessThan">
      <formula>0</formula>
    </cfRule>
  </conditionalFormatting>
  <conditionalFormatting sqref="AA38">
    <cfRule type="cellIs" dxfId="160" priority="11" operator="lessThan">
      <formula>0</formula>
    </cfRule>
  </conditionalFormatting>
  <conditionalFormatting sqref="U38">
    <cfRule type="cellIs" dxfId="159" priority="10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2025-07-28T09:03:27Z</dcterms:modified>
</cp:coreProperties>
</file>