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764CEE81-B62B-48E5-A388-AFAC18201841}" xr6:coauthVersionLast="43" xr6:coauthVersionMax="43" xr10:uidLastSave="{00000000-0000-0000-0000-000000000000}"/>
  <bookViews>
    <workbookView minimized="1" xWindow="2700" yWindow="810" windowWidth="17790" windowHeight="10110" tabRatio="906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6" i="1" l="1"/>
  <c r="U143" i="1" l="1"/>
  <c r="S143" i="1"/>
  <c r="Q143" i="1"/>
  <c r="O143" i="1"/>
  <c r="M143" i="1"/>
  <c r="K143" i="1"/>
  <c r="I143" i="1"/>
  <c r="Y112" i="1" l="1"/>
  <c r="W112" i="1"/>
  <c r="U112" i="1"/>
  <c r="S112" i="1"/>
  <c r="Q112" i="1"/>
  <c r="O112" i="1"/>
  <c r="M112" i="1"/>
  <c r="K112" i="1"/>
  <c r="I112" i="1"/>
  <c r="W89" i="1"/>
  <c r="U89" i="1"/>
  <c r="S89" i="1"/>
  <c r="Q89" i="1"/>
  <c r="O89" i="1"/>
  <c r="M89" i="1"/>
  <c r="K89" i="1"/>
  <c r="I89" i="1"/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P143" i="1" s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18" i="15" l="1"/>
  <c r="P218" i="15" s="1"/>
  <c r="Q101" i="15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<sst xmlns="http://schemas.openxmlformats.org/spreadsheetml/2006/main" count="2658" uniqueCount="550">
  <si>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</si>
  <si>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</si>
  <si>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</si>
  <si>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</si>
  <si>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</si>
  <si>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</si>
  <si>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</si>
  <si>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</si>
  <si>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</si>
  <si>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</si>
  <si>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</si>
  <si>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</si>
  <si>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</si>
  <si>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</si>
  <si>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</si>
  <si>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</si>
  <si>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</si>
  <si>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</si>
  <si>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</si>
  <si>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</si>
  <si>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</si>
  <si>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</si>
  <si>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</si>
  <si>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</si>
  <si>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</si>
  <si>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</si>
  <si>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</si>
  <si>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</si>
  <si>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</si>
  <si>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</si>
  <si>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</si>
  <si>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</si>
  <si>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</si>
  <si>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</si>
  <si>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</si>
  <si>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</si>
  <si>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</si>
  <si>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</si>
  <si>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</si>
  <si>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</si>
  <si>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</si>
  <si>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</si>
  <si>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</si>
  <si>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</si>
  <si>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</si>
  <si>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</si>
  <si>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</si>
  <si>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</si>
  <si>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</si>
  <si>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</si>
  <si>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</si>
  <si>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</si>
  <si>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</si>
  <si>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</si>
  <si>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</si>
  <si>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</si>
  <si>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</si>
  <si>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</si>
  <si>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</si>
  <si>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</si>
  <si>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</si>
  <si>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</si>
  <si>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</si>
  <si>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</si>
  <si>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</si>
  <si>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</si>
  <si>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</si>
  <si>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</si>
  <si>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</si>
  <si>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</si>
  <si>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</si>
  <si>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</si>
  <si>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</si>
  <si>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</si>
  <si>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</si>
  <si>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</si>
  <si>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</si>
  <si>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</si>
  <si>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</si>
  <si>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</si>
  <si>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</si>
  <si>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</si>
  <si>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</si>
  <si>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</si>
  <si>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</si>
  <si>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</si>
  <si>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</si>
  <si>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</si>
  <si>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</si>
  <si>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</si>
  <si>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</si>
  <si>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</si>
  <si>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</si>
  <si>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</si>
  <si>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</si>
  <si>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</si>
  <si>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</si>
  <si>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</si>
  <si>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</si>
  <si>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</si>
  <si>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</si>
  <si>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</si>
  <si>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</si>
  <si>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</si>
  <si>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</si>
  <si>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</si>
  <si>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</si>
  <si>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</si>
  <si>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</si>
  <si>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</si>
  <si>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</si>
  <si>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</si>
  <si>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</si>
  <si>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</si>
  <si>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</si>
  <si>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</si>
  <si>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</si>
  <si>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</si>
  <si>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</si>
  <si>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</si>
  <si>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</si>
  <si>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</si>
  <si>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</si>
  <si>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</si>
  <si>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</si>
  <si>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</si>
  <si>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</si>
  <si>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</si>
  <si>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</si>
  <si>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</si>
  <si>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</si>
  <si>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</si>
  <si>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</si>
  <si>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</si>
  <si>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</si>
  <si>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</si>
  <si>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</si>
  <si>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</si>
  <si>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</si>
  <si>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</si>
  <si>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</si>
  <si>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</si>
  <si>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</si>
  <si>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</si>
  <si>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</si>
  <si>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</si>
  <si>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</si>
  <si>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</si>
  <si>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</si>
  <si>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</si>
  <si>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</si>
  <si>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</si>
  <si>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</si>
  <si>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</si>
  <si>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</si>
  <si>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</si>
  <si>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</si>
  <si>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</si>
  <si>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</si>
  <si>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</si>
  <si>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</si>
  <si>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</si>
  <si>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</si>
  <si>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</si>
  <si>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</si>
  <si>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</si>
  <si>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</si>
  <si>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</si>
  <si>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</si>
  <si>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</si>
  <si>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</si>
  <si>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</si>
  <si>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</si>
  <si>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</si>
  <si>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</si>
  <si>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</si>
  <si>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</si>
  <si>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</si>
  <si>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</si>
  <si>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</si>
  <si>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</si>
  <si>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</si>
  <si>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</si>
  <si>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</si>
  <si>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</si>
  <si>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</si>
  <si>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</si>
  <si>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</si>
  <si>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</si>
  <si>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</si>
  <si>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</si>
  <si>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</si>
  <si>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</si>
  <si>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</si>
  <si>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</si>
  <si>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</si>
  <si>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</si>
  <si>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</si>
  <si>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</si>
  <si>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</si>
  <si>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</si>
  <si>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</si>
  <si>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</si>
  <si>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</si>
  <si>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</si>
  <si>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</si>
  <si>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</si>
  <si>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</si>
  <si>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</si>
  <si>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</si>
  <si>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</si>
  <si>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</si>
  <si>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</si>
  <si>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</si>
  <si>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</si>
  <si>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</si>
  <si>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</si>
  <si>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</si>
  <si>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</si>
  <si>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</si>
  <si>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</si>
  <si>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</si>
  <si>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</si>
  <si>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</si>
  <si>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</si>
  <si>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</si>
  <si>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</si>
  <si>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</si>
  <si>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</si>
  <si>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</si>
  <si>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</si>
  <si>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</si>
  <si>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</si>
  <si>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</si>
  <si>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</si>
  <si>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</si>
  <si>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</si>
  <si>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</si>
  <si>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</si>
  <si>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</si>
  <si>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</si>
  <si>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</si>
  <si>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</si>
  <si>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</si>
  <si>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</si>
  <si>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</si>
  <si>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</si>
  <si>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</si>
  <si>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</si>
  <si>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</si>
  <si>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</si>
  <si>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</si>
  <si>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</si>
  <si>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</si>
  <si>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</si>
  <si>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</si>
  <si>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</si>
  <si>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</si>
  <si>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</si>
  <si>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</si>
  <si>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</si>
  <si>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</si>
  <si>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</si>
  <si>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</si>
  <si>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</si>
  <si>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</si>
  <si>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</si>
  <si>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</si>
  <si>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</si>
  <si>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</si>
  <si>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</si>
  <si>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</si>
  <si>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</si>
  <si>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</si>
  <si>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</si>
  <si>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</si>
  <si>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</si>
  <si>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</si>
  <si>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</si>
  <si>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</si>
  <si>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</si>
  <si>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</si>
  <si>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</si>
  <si>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</si>
  <si>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</si>
  <si>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</si>
  <si>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</si>
  <si>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</si>
  <si>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</si>
  <si>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</si>
  <si>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</si>
  <si>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</si>
  <si>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</si>
  <si>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</si>
  <si>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</si>
  <si>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</si>
  <si>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</si>
  <si>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</si>
  <si>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</si>
  <si>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</si>
  <si>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</si>
  <si>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</si>
  <si>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</si>
  <si>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</si>
  <si>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</si>
  <si>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</si>
  <si>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</si>
  <si>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</si>
  <si>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</si>
  <si>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</si>
  <si>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</si>
  <si>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</si>
  <si>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</si>
  <si>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</si>
  <si>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</si>
  <si>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</si>
  <si>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</si>
  <si>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</si>
  <si>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</si>
  <si>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</si>
  <si>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</si>
  <si>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</si>
  <si>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</si>
  <si>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</si>
  <si>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</si>
  <si>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</si>
  <si>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</si>
  <si>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</si>
  <si>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</si>
  <si>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</si>
  <si>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</si>
  <si>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</si>
  <si>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</si>
  <si>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</si>
  <si>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</si>
  <si>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</si>
  <si>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</si>
  <si>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</si>
  <si>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</si>
  <si>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</si>
  <si>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</si>
  <si>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</si>
  <si>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</si>
  <si>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</si>
  <si>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</si>
  <si>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</si>
  <si>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</si>
  <si>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</si>
  <si>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</si>
  <si>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</si>
  <si>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</si>
  <si>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</si>
  <si>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</si>
  <si>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</si>
  <si>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</si>
  <si>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</si>
  <si>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</si>
  <si>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</si>
  <si>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</si>
  <si>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</si>
  <si>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</si>
  <si>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</si>
  <si>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</si>
  <si>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</si>
  <si>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</si>
  <si>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</si>
  <si>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</si>
  <si>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</si>
  <si>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</si>
  <si>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</si>
  <si>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</si>
  <si>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</si>
  <si>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</si>
  <si>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</si>
  <si>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</si>
  <si>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</si>
  <si>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</si>
  <si>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</si>
  <si>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</si>
  <si>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</si>
  <si>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</si>
  <si>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</si>
  <si>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</si>
  <si>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</si>
  <si>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</si>
  <si>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</si>
  <si>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</si>
  <si>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</si>
  <si>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</si>
  <si>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</si>
  <si>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</si>
  <si>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</si>
  <si>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</si>
  <si>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</si>
  <si>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</si>
  <si>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</si>
  <si>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</si>
  <si>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</si>
  <si>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</si>
  <si>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</si>
  <si>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</si>
  <si>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</si>
  <si>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</si>
  <si>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</si>
  <si>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</si>
  <si>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</si>
  <si>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</si>
  <si>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</si>
  <si>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</si>
  <si>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</si>
  <si>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</si>
  <si>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</si>
  <si>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</si>
  <si>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</si>
  <si>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</si>
  <si>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</si>
  <si>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</si>
  <si>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</si>
  <si>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</si>
  <si>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</si>
  <si>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</si>
  <si>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</si>
  <si>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</si>
  <si>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</si>
  <si>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</si>
  <si>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</si>
  <si>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</si>
  <si>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</si>
  <si>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</si>
  <si>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</si>
  <si>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</si>
  <si>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</si>
  <si>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</si>
  <si>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</si>
  <si>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</si>
  <si>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</si>
  <si>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</si>
  <si>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</si>
  <si>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</si>
  <si>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</si>
  <si>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</si>
  <si>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</si>
  <si>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</si>
  <si>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</si>
  <si>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</si>
  <si>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</si>
  <si>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</si>
  <si>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</si>
  <si>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</si>
  <si>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</si>
  <si>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</si>
  <si>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</si>
  <si>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</si>
  <si>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বাচ্চা কবুতর/দেশি মুরগী/কোয়েল</t>
  </si>
  <si>
    <t>বাচ্চা কবুতর/কোয়েল/দেশি মুরগী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</si>
  <si>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</si>
  <si>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</si>
  <si>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</si>
  <si>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</si>
  <si>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</si>
  <si>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>পতাকা-ক(১-10)</t>
  </si>
  <si>
    <t>পতাকা-ঞ(১-7)</t>
  </si>
  <si>
    <t>পতাকা-ট(১-7)</t>
  </si>
  <si>
    <t>ওরিয়েন্টেশন ট্রেনিং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</si>
  <si>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</si>
  <si>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</si>
  <si>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</si>
  <si>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</si>
  <si>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</si>
  <si>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</si>
  <si>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</si>
  <si>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</si>
  <si>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</si>
  <si>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</si>
  <si>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</si>
  <si>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কাঁচাবাজার</t>
  </si>
  <si>
    <t>থাই পাকা পেপে ও পেয়ারা</t>
  </si>
  <si>
    <t>ব্রয়লার মুরগী</t>
  </si>
  <si>
    <t>খাসির কলিজা</t>
  </si>
  <si>
    <t>ছানা সন্দেশ</t>
  </si>
  <si>
    <t>রুটি</t>
  </si>
  <si>
    <t>টেবিল কভার কাটিং ও সেলাই</t>
  </si>
  <si>
    <t>কাপদই</t>
  </si>
  <si>
    <t>অতিরিক্ত জনবল</t>
  </si>
  <si>
    <t>22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</si>
  <si>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</si>
  <si>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মুরগী ক্রয়</t>
  </si>
  <si>
    <t>খেজুর</t>
  </si>
  <si>
    <t>খাসীর মাংশ</t>
  </si>
  <si>
    <t>কাঁচা ছানা</t>
  </si>
  <si>
    <t>পরোটা</t>
  </si>
  <si>
    <t>24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</si>
  <si>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থাই পেপে</t>
  </si>
  <si>
    <t>মাওয়া লাড্ডু</t>
  </si>
  <si>
    <t>ময়লা ফেলার ভ্যানগাড়ি মেরামত</t>
  </si>
  <si>
    <t>25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</si>
  <si>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কাজুবাদাম, সরবি কলা ও রুচি ঝালমুড়ি</t>
  </si>
  <si>
    <t>ফলক্রয়</t>
  </si>
  <si>
    <t>চালুনি ক্রয় (বড় সাইজ)</t>
  </si>
  <si>
    <t>খাসির মাংশ</t>
  </si>
  <si>
    <t>26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</si>
  <si>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</si>
  <si>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</si>
  <si>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রেজালাও কলিজা</t>
  </si>
  <si>
    <t>ফল ক্রয়</t>
  </si>
  <si>
    <t>পরোটা</t>
  </si>
  <si>
    <t>গ্যাস সিলিন্ডার</t>
  </si>
  <si>
    <t>পলিথিন ২কেজি সাইজ</t>
  </si>
  <si>
    <t>ভ্যানগাড়ি মেরামত (ময়লাফেলা)</t>
  </si>
  <si>
    <t>ঝালমুড়ি</t>
  </si>
  <si>
    <t>চালুনি</t>
  </si>
  <si>
    <t>ব্রাশ</t>
  </si>
  <si>
    <t>অতিরিক্ত জনবর</t>
  </si>
  <si>
    <t>29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</si>
  <si>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মাংস</t>
  </si>
  <si>
    <t>কফি ও কফিকাপ</t>
  </si>
  <si>
    <t>30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</si>
  <si>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ছান সন্দেস</t>
  </si>
  <si>
    <t>লাল আঙ্গুর</t>
  </si>
  <si>
    <t>কাকরোল</t>
  </si>
  <si>
    <t>সিলিন্ডার গ্যাস</t>
  </si>
  <si>
    <t>পতাকা-খ(১-8)</t>
  </si>
  <si>
    <t>পতাকা-গ(১-10)</t>
  </si>
  <si>
    <t>পতাকা-ঘ(১-12)</t>
  </si>
  <si>
    <t>পতাকা-ঙ(১-2)</t>
  </si>
  <si>
    <t>পতাকা-চ(১-6)</t>
  </si>
  <si>
    <t>পতাকা-ছ(১-8)</t>
  </si>
  <si>
    <t>পতাকা-জ(১-10)</t>
  </si>
  <si>
    <t>পতাকা-ঝ(১-9)</t>
  </si>
  <si>
    <t>22/09/২০২৫ তারিখ হতে 30/০9/২০২৫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</si>
  <si>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ছাব্বিশ হাজার দুইশত চুরানব্বই টাকা মাত্র </t>
  </si>
  <si>
    <t>কথায়ঃ পঞ্চাশ হাজার সাতশত নয় টাকা মাত্র</t>
  </si>
  <si>
    <t>কথায়ঃ চল্লিশ হাজার ছয়শত চল্লিশ টাকা মাত্র</t>
  </si>
  <si>
    <t>কথায়ঃ একাত্তর হাজার একানব্বই টাকা মাত্র।</t>
  </si>
  <si>
    <t>কথায়: ছয় হাজার তিনশত ছয় টাকা মাত্র।</t>
  </si>
  <si>
    <t>কথায়: বত্রিশ হাজার নয়শত বাহাত্তর টাকা মাত্র</t>
  </si>
  <si>
    <t xml:space="preserve">কথায়ঃ পঁয়ত্রিশ হাজার চল্লিশ টাকা মাত্র </t>
  </si>
  <si>
    <t xml:space="preserve">কথায়ঃ এক লক্ষ তিপ্পান্ন হাজার পাঁচশত আট টাকা মাত্র </t>
  </si>
  <si>
    <t xml:space="preserve">কথায়ঃ ছিয়াত্তর হাজার সাতশত আশি টাকা মাত্র </t>
  </si>
  <si>
    <t xml:space="preserve">কথায়: চার লক্ষ তিরানব্বই হাজার তিনশত চল্লিশ টাকা মাত্র  </t>
  </si>
  <si>
    <t>09 দিনে মোট ক্রয় (একক)</t>
  </si>
  <si>
    <t xml:space="preserve">09 দিনে মোট ক্রয় (টাকায়) </t>
  </si>
  <si>
    <t>a2i</t>
  </si>
  <si>
    <t>মাসিক সমন্বয় সভা-24/09/25</t>
  </si>
  <si>
    <t>ক্রয়কৃত  ও গৃহীত</t>
  </si>
  <si>
    <t>ক্রয়কৃত ও গৃহীত। কল্যাণ সমিতি</t>
  </si>
  <si>
    <t>কল্যাণ সমিতি</t>
  </si>
  <si>
    <t>হোস্টেল অতিথি এবং প্রত্যাশি প্রতিষ্ঠান এর  (22-30 সেপ্টেম্বর-২০২5) পর্যন্ত বাজার তালিকা</t>
  </si>
  <si>
    <t>বিবিধ (টেবিল কভার সেলাই,পলিথিন, ভ্যান মেরামত, ঝালমুড়ি, ব্রাশ,কাকরোল, সিলিন্ডার গ্যাস...)</t>
  </si>
  <si>
    <t xml:space="preserve">হোস্টেল অতিথি এবং প্রত্যাশি প্রতিষ্ঠানের (22-30 সেপ্টেম্বর-২০২5) জন্য নতুন সংগ্রহ/ক্রয়কৃত পণ্যের তালিকা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</si>
</sst>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9" t="s">
        <v>355</v>
      </c>
      <c r="B1" s="439"/>
      <c r="C1" s="229" t="s">
        <v>356</v>
      </c>
      <c r="D1" s="230">
        <f>P!D3</f>
        <v>45922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134</v>
      </c>
      <c r="E5" s="234">
        <f t="shared" si="0"/>
        <v>33.968165270600792</v>
      </c>
      <c r="F5" s="241" t="str">
        <f t="shared" si="1"/>
        <v>+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135</v>
      </c>
      <c r="E8" s="234">
        <f t="shared" si="0"/>
        <v>19.683997378590988</v>
      </c>
      <c r="F8" s="241" t="str">
        <f t="shared" si="1"/>
        <v>-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160</v>
      </c>
      <c r="E9" s="234">
        <f t="shared" si="0"/>
        <v>2.3105128911199131</v>
      </c>
      <c r="F9" s="241" t="str">
        <f t="shared" si="1"/>
        <v>-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180</v>
      </c>
      <c r="E13" s="234">
        <f t="shared" si="0"/>
        <v>3.7106303807377117E-7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315</v>
      </c>
      <c r="E14" s="234">
        <f t="shared" si="0"/>
        <v>106.02065791456698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60</v>
      </c>
      <c r="E19" s="234">
        <f t="shared" si="0"/>
        <v>2.2404123001251719E-10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920</v>
      </c>
      <c r="E20" s="234">
        <f t="shared" si="0"/>
        <v>1.6666666666667425</v>
      </c>
      <c r="F20" s="241" t="str">
        <f t="shared" si="1"/>
        <v>-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2.8</v>
      </c>
      <c r="E22" s="234">
        <f t="shared" si="0"/>
        <v>5.1337307840881863E-4</v>
      </c>
      <c r="F22" s="241" t="str">
        <f t="shared" si="1"/>
        <v>+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135</v>
      </c>
      <c r="E34" s="234">
        <f t="shared" si="0"/>
        <v>28.268091874694676</v>
      </c>
      <c r="F34" s="241" t="str">
        <f t="shared" si="1"/>
        <v>-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75</v>
      </c>
      <c r="E39" s="234">
        <f t="shared" si="0"/>
        <v>12</v>
      </c>
      <c r="F39" s="241" t="str">
        <f t="shared" si="1"/>
        <v>+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45</v>
      </c>
      <c r="E40" s="234">
        <f t="shared" si="0"/>
        <v>91.666666666666657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0.8</v>
      </c>
      <c r="E54" s="234">
        <f t="shared" si="0"/>
        <v>1.9501133786848146E-2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0.25</v>
      </c>
      <c r="E55" s="234">
        <f t="shared" si="0"/>
        <v>3.9193826227649831E-2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640</v>
      </c>
      <c r="E62" s="234">
        <f t="shared" si="0"/>
        <v>120.19952339750284</v>
      </c>
      <c r="F62" s="241" t="str">
        <f t="shared" si="1"/>
        <v>-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385.71428571428572</v>
      </c>
      <c r="E63" s="234">
        <f t="shared" si="0"/>
        <v>14.285714285714278</v>
      </c>
      <c r="F63" s="241" t="str">
        <f t="shared" si="1"/>
        <v>-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826.66666666666663</v>
      </c>
      <c r="E65" s="234">
        <f t="shared" si="0"/>
        <v>38.549580857385308</v>
      </c>
      <c r="F65" s="241" t="str">
        <f t="shared" si="1"/>
        <v>-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18</v>
      </c>
      <c r="E66" s="234">
        <f t="shared" si="0"/>
        <v>0</v>
      </c>
      <c r="F66" s="241" t="str">
        <f t="shared" si="1"/>
        <v>×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5725</v>
      </c>
      <c r="E68" s="234">
        <f t="shared" ref="E68:E131" si="2">ABS(C68-D68)</f>
        <v>107.83814706754129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580</v>
      </c>
      <c r="E69" s="234">
        <f t="shared" si="2"/>
        <v>1.4456012600359145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1840</v>
      </c>
      <c r="E70" s="234">
        <f t="shared" si="2"/>
        <v>40.181925354339228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1694.5945945945946</v>
      </c>
      <c r="E75" s="234">
        <f t="shared" si="2"/>
        <v>36.174636174636134</v>
      </c>
      <c r="F75" s="241" t="str">
        <f t="shared" si="3"/>
        <v>-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3666.6666666666665</v>
      </c>
      <c r="E77" s="234">
        <f t="shared" si="2"/>
        <v>27.890311393021875</v>
      </c>
      <c r="F77" s="241" t="str">
        <f t="shared" si="3"/>
        <v>-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262.5</v>
      </c>
      <c r="E78" s="234">
        <f t="shared" si="2"/>
        <v>257.5</v>
      </c>
      <c r="F78" s="241" t="str">
        <f t="shared" si="3"/>
        <v>-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180</v>
      </c>
      <c r="E80" s="234">
        <f t="shared" si="2"/>
        <v>9.6659249409185577E-3</v>
      </c>
      <c r="F80" s="241" t="str">
        <f t="shared" si="3"/>
        <v>+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67</v>
      </c>
      <c r="E87" s="234">
        <f t="shared" si="2"/>
        <v>7.6836670359625714E-10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115</v>
      </c>
      <c r="E88" s="234">
        <f t="shared" si="2"/>
        <v>0.43492059683627815</v>
      </c>
      <c r="F88" s="241" t="str">
        <f t="shared" si="3"/>
        <v>+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11.5</v>
      </c>
      <c r="E89" s="234">
        <f t="shared" si="2"/>
        <v>1.9721647740845221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85</v>
      </c>
      <c r="E95" s="234">
        <f t="shared" si="2"/>
        <v>8.9534883720930196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200</v>
      </c>
      <c r="E98" s="234">
        <f t="shared" si="2"/>
        <v>10</v>
      </c>
      <c r="F98" s="241" t="str">
        <f t="shared" si="3"/>
        <v>-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600</v>
      </c>
      <c r="E99" s="234">
        <f t="shared" si="2"/>
        <v>5.0095831540164681</v>
      </c>
      <c r="F99" s="241" t="str">
        <f t="shared" si="3"/>
        <v>+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175</v>
      </c>
      <c r="E100" s="234">
        <f t="shared" si="2"/>
        <v>0</v>
      </c>
      <c r="F100" s="241" t="str">
        <f t="shared" si="3"/>
        <v>×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2678.787878787879</v>
      </c>
      <c r="E112" s="234">
        <f t="shared" si="2"/>
        <v>940.60606060606074</v>
      </c>
      <c r="F112" s="241" t="str">
        <f t="shared" si="3"/>
        <v>+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10</v>
      </c>
      <c r="E116" s="234">
        <f t="shared" si="2"/>
        <v>0.53391514952270391</v>
      </c>
      <c r="F116" s="241" t="str">
        <f t="shared" si="3"/>
        <v>+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1149.5238095238094</v>
      </c>
      <c r="E123" s="234">
        <f t="shared" si="2"/>
        <v>93.279289902699702</v>
      </c>
      <c r="F123" s="241" t="str">
        <f t="shared" si="3"/>
        <v>+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433.33333333333337</v>
      </c>
      <c r="E125" s="234">
        <f t="shared" si="2"/>
        <v>93.333333333333371</v>
      </c>
      <c r="F125" s="241" t="str">
        <f t="shared" si="3"/>
        <v>+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112.78679350867375</v>
      </c>
      <c r="E126" s="234">
        <f t="shared" si="2"/>
        <v>16.236252583510606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344.92809949475321</v>
      </c>
      <c r="E127" s="234">
        <f t="shared" si="2"/>
        <v>16.256774086597318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90</v>
      </c>
      <c r="E130" s="234">
        <f t="shared" si="2"/>
        <v>3.32409972299169</v>
      </c>
      <c r="F130" s="241" t="str">
        <f t="shared" si="3"/>
        <v>-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460</v>
      </c>
      <c r="E136" s="234">
        <f t="shared" si="4"/>
        <v>218.26086956521749</v>
      </c>
      <c r="F136" s="241" t="str">
        <f t="shared" si="5"/>
        <v>-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1100</v>
      </c>
      <c r="E143" s="234">
        <f t="shared" si="4"/>
        <v>0</v>
      </c>
      <c r="F143" s="241" t="str">
        <f t="shared" si="5"/>
        <v>×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35</v>
      </c>
      <c r="E144" s="234">
        <f t="shared" si="4"/>
        <v>0</v>
      </c>
      <c r="F144" s="241" t="str">
        <f t="shared" si="5"/>
        <v>×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701.49253731343276</v>
      </c>
      <c r="E145" s="234">
        <f t="shared" si="4"/>
        <v>98.507462686567237</v>
      </c>
      <c r="F145" s="241" t="str">
        <f t="shared" si="5"/>
        <v>-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257.92473118279571</v>
      </c>
      <c r="E150" s="234">
        <f t="shared" si="4"/>
        <v>3.8529080763623824E-2</v>
      </c>
      <c r="F150" s="241" t="str">
        <f t="shared" si="5"/>
        <v>+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60</v>
      </c>
      <c r="E151" s="234">
        <f t="shared" si="4"/>
        <v>59.174999999999997</v>
      </c>
      <c r="F151" s="241" t="str">
        <f t="shared" si="5"/>
        <v>-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181.88311688311688</v>
      </c>
      <c r="E152" s="234">
        <f t="shared" si="4"/>
        <v>6.8204998383485815</v>
      </c>
      <c r="F152" s="241" t="str">
        <f t="shared" si="5"/>
        <v>-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358.68766404199476</v>
      </c>
      <c r="E153" s="234">
        <f t="shared" si="4"/>
        <v>6.6299521990006838</v>
      </c>
      <c r="F153" s="241" t="str">
        <f t="shared" si="5"/>
        <v>-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370.01567398119124</v>
      </c>
      <c r="E154" s="234">
        <f t="shared" si="4"/>
        <v>2.2588929563622173</v>
      </c>
      <c r="F154" s="241" t="str">
        <f t="shared" si="5"/>
        <v>-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380</v>
      </c>
      <c r="E159" s="234">
        <f t="shared" si="4"/>
        <v>76</v>
      </c>
      <c r="F159" s="241" t="str">
        <f t="shared" si="5"/>
        <v>-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650</v>
      </c>
      <c r="E161" s="234">
        <f t="shared" si="4"/>
        <v>18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451.11111111111109</v>
      </c>
      <c r="E168" s="234">
        <f t="shared" si="4"/>
        <v>333.88888888888891</v>
      </c>
      <c r="F168" s="241" t="str">
        <f t="shared" si="5"/>
        <v>-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385.71428571428572</v>
      </c>
      <c r="E170" s="234">
        <f t="shared" si="4"/>
        <v>5.7142857142857224</v>
      </c>
      <c r="F170" s="241" t="str">
        <f t="shared" si="5"/>
        <v>+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22.078947368421051</v>
      </c>
      <c r="E177" s="234">
        <f t="shared" si="4"/>
        <v>3.961593172119489</v>
      </c>
      <c r="F177" s="241" t="str">
        <f t="shared" si="5"/>
        <v>-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75.267441860465112</v>
      </c>
      <c r="E178" s="234">
        <f t="shared" si="4"/>
        <v>4.2170942220091092</v>
      </c>
      <c r="F178" s="241" t="str">
        <f t="shared" si="5"/>
        <v>-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198</v>
      </c>
      <c r="E179" s="234">
        <f t="shared" si="4"/>
        <v>8.5882352941176521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</v>
      </c>
      <c r="E180" s="234">
        <f t="shared" si="4"/>
        <v>0.83333333333334281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181.63934426229508</v>
      </c>
      <c r="E181" s="234">
        <f t="shared" si="4"/>
        <v>1.204561653599427</v>
      </c>
      <c r="F181" s="241" t="str">
        <f t="shared" si="5"/>
        <v>+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6.566801619433198</v>
      </c>
      <c r="E182" s="234">
        <f t="shared" si="4"/>
        <v>0.52021776850152079</v>
      </c>
      <c r="F182" s="241" t="str">
        <f t="shared" si="5"/>
        <v>+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53.020833333333336</v>
      </c>
      <c r="E183" s="234">
        <f t="shared" si="4"/>
        <v>8.3283730158730123</v>
      </c>
      <c r="F183" s="241" t="str">
        <f t="shared" si="5"/>
        <v>-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97.714285714285708</v>
      </c>
      <c r="E184" s="234">
        <f t="shared" si="4"/>
        <v>31.110512129380041</v>
      </c>
      <c r="F184" s="241" t="str">
        <f t="shared" si="5"/>
        <v>+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97.333333333333329</v>
      </c>
      <c r="E185" s="234">
        <f t="shared" si="4"/>
        <v>14</v>
      </c>
      <c r="F185" s="241" t="str">
        <f t="shared" si="5"/>
        <v>+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90</v>
      </c>
      <c r="E186" s="234">
        <f t="shared" si="4"/>
        <v>20</v>
      </c>
      <c r="F186" s="241" t="str">
        <f t="shared" si="5"/>
        <v>+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60</v>
      </c>
      <c r="E187" s="234">
        <f t="shared" si="4"/>
        <v>15</v>
      </c>
      <c r="F187" s="241" t="str">
        <f t="shared" si="5"/>
        <v>+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5.3103448275862073</v>
      </c>
      <c r="E188" s="234">
        <f t="shared" si="4"/>
        <v>1.1161954567739825</v>
      </c>
      <c r="F188" s="241" t="str">
        <f t="shared" si="5"/>
        <v>-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14</v>
      </c>
      <c r="E190" s="234">
        <f t="shared" si="4"/>
        <v>6</v>
      </c>
      <c r="F190" s="241" t="str">
        <f t="shared" si="5"/>
        <v>-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46.666666666666664</v>
      </c>
      <c r="E193" s="234">
        <f t="shared" si="4"/>
        <v>5.3333333333333286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36.904069767441854</v>
      </c>
      <c r="E194" s="234">
        <f t="shared" si="4"/>
        <v>0.80629085076078155</v>
      </c>
      <c r="F194" s="241" t="str">
        <f t="shared" si="5"/>
        <v>-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19.62962962962963</v>
      </c>
      <c r="E195" s="234">
        <f t="shared" si="4"/>
        <v>2.5460460460460475</v>
      </c>
      <c r="F195" s="241" t="str">
        <f t="shared" si="5"/>
        <v>-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120</v>
      </c>
      <c r="E197" s="234">
        <f t="shared" si="6"/>
        <v>3.8709677419354875</v>
      </c>
      <c r="F197" s="241" t="str">
        <f t="shared" si="7"/>
        <v>+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112.22222222222223</v>
      </c>
      <c r="E198" s="234">
        <f t="shared" si="6"/>
        <v>6.7222222222222285</v>
      </c>
      <c r="F198" s="241" t="str">
        <f t="shared" si="7"/>
        <v>+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50</v>
      </c>
      <c r="E204" s="234">
        <f t="shared" si="6"/>
        <v>20</v>
      </c>
      <c r="F204" s="241" t="str">
        <f t="shared" si="7"/>
        <v>+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42.727272727272727</v>
      </c>
      <c r="E206" s="234">
        <f t="shared" si="6"/>
        <v>23.599257884972168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74.444444444444443</v>
      </c>
      <c r="E207" s="234">
        <f t="shared" si="6"/>
        <v>10.651340996168578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43.333333333333336</v>
      </c>
      <c r="E209" s="234">
        <f t="shared" si="6"/>
        <v>4.2424242424242422</v>
      </c>
      <c r="F209" s="241" t="str">
        <f t="shared" si="7"/>
        <v>+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70</v>
      </c>
      <c r="E211" s="234">
        <f t="shared" si="6"/>
        <v>20</v>
      </c>
      <c r="F211" s="241" t="str">
        <f t="shared" si="7"/>
        <v>+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500</v>
      </c>
      <c r="E228" s="234">
        <f t="shared" si="6"/>
        <v>100</v>
      </c>
      <c r="F228" s="241" t="str">
        <f t="shared" si="7"/>
        <v>+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680</v>
      </c>
      <c r="E229" s="234">
        <f t="shared" si="6"/>
        <v>3.368421052631561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</v>
      </c>
      <c r="E230" s="234">
        <f t="shared" si="6"/>
        <v>0.72340172217354848</v>
      </c>
      <c r="F230" s="241" t="str">
        <f t="shared" si="7"/>
        <v>-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</v>
      </c>
      <c r="E231" s="234">
        <f t="shared" si="6"/>
        <v>1.6829049309663446E-7</v>
      </c>
      <c r="F231" s="241" t="str">
        <f t="shared" si="7"/>
        <v>-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</v>
      </c>
      <c r="E232" s="234">
        <f t="shared" si="6"/>
        <v>7.4156311509398165E-2</v>
      </c>
      <c r="F232" s="241" t="str">
        <f t="shared" si="7"/>
        <v>-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9.3675799086757987</v>
      </c>
      <c r="E243" s="234">
        <f t="shared" si="6"/>
        <v>0.1646616471072111</v>
      </c>
      <c r="F243" s="241" t="str">
        <f t="shared" si="7"/>
        <v>-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514" priority="1" operator="equal">
      <formula>"মূল্য হ্রাস"</formula>
    </cfRule>
    <cfRule type="cellIs" dxfId="513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51" sqref="C5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2">
        <f>P!F3</f>
        <v>45923</v>
      </c>
    </row>
    <row r="2" spans="1:8" ht="31.5" customHeight="1">
      <c r="A2" s="514" t="s">
        <v>485</v>
      </c>
      <c r="B2" s="514"/>
      <c r="C2" s="514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13078</v>
      </c>
      <c r="D4" s="193">
        <f>C4</f>
        <v>13078</v>
      </c>
      <c r="E4" s="184">
        <f>SUM($D$3:D4)</f>
        <v>13078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475</v>
      </c>
      <c r="C5" s="184">
        <v>11855</v>
      </c>
      <c r="D5" s="193">
        <f t="shared" ref="D5:D50" si="0">C5</f>
        <v>11855</v>
      </c>
      <c r="E5" s="184">
        <f>SUM($D$3:D5)</f>
        <v>24933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486</v>
      </c>
      <c r="C6" s="184">
        <v>6532</v>
      </c>
      <c r="D6" s="193">
        <f t="shared" si="0"/>
        <v>6532</v>
      </c>
      <c r="E6" s="184">
        <f>SUM($D$3:D6)</f>
        <v>31465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487</v>
      </c>
      <c r="C7" s="184">
        <v>3752</v>
      </c>
      <c r="D7" s="193">
        <f t="shared" si="0"/>
        <v>3752</v>
      </c>
      <c r="E7" s="184">
        <f>SUM($D$3:D7)</f>
        <v>35217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488</v>
      </c>
      <c r="C8" s="184">
        <v>6600</v>
      </c>
      <c r="D8" s="193">
        <f t="shared" si="0"/>
        <v>6600</v>
      </c>
      <c r="E8" s="184">
        <f>SUM($D$3:D8)</f>
        <v>41817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489</v>
      </c>
      <c r="C9" s="184">
        <v>3052</v>
      </c>
      <c r="D9" s="193">
        <f t="shared" si="0"/>
        <v>3052</v>
      </c>
      <c r="E9" s="184">
        <f>SUM($D$3:D9)</f>
        <v>44869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490</v>
      </c>
      <c r="C10" s="184">
        <v>1440</v>
      </c>
      <c r="D10" s="193">
        <f t="shared" si="0"/>
        <v>1440</v>
      </c>
      <c r="E10" s="184">
        <f>SUM($D$3:D10)</f>
        <v>46309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483</v>
      </c>
      <c r="C11" s="184">
        <v>4400</v>
      </c>
      <c r="D11" s="193">
        <f t="shared" si="0"/>
        <v>4400</v>
      </c>
      <c r="E11" s="184">
        <f>SUM($D$3:D11)</f>
        <v>50709</v>
      </c>
      <c r="F11" s="148">
        <f t="shared" si="1"/>
        <v>8</v>
      </c>
    </row>
    <row r="12" spans="1:8" ht="19.5" hidden="1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50709</v>
      </c>
      <c r="F12" s="148">
        <f t="shared" si="1"/>
        <v>8</v>
      </c>
    </row>
    <row r="13" spans="1:8" ht="19.5" hidden="1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50709</v>
      </c>
      <c r="F13" s="148">
        <f t="shared" si="1"/>
        <v>8</v>
      </c>
    </row>
    <row r="14" spans="1:8" ht="19.5" hidden="1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50709</v>
      </c>
      <c r="F14" s="148">
        <f t="shared" si="1"/>
        <v>8</v>
      </c>
    </row>
    <row r="15" spans="1:8" ht="19.5" hidden="1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50709</v>
      </c>
      <c r="F15" s="148">
        <f t="shared" si="1"/>
        <v>8</v>
      </c>
    </row>
    <row r="16" spans="1:8" ht="19.5" hidden="1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50709</v>
      </c>
      <c r="F16" s="148">
        <f t="shared" si="1"/>
        <v>8</v>
      </c>
    </row>
    <row r="17" spans="1:6" ht="18.75" hidden="1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50709</v>
      </c>
      <c r="F17" s="148">
        <f t="shared" si="1"/>
        <v>8</v>
      </c>
    </row>
    <row r="18" spans="1:6" ht="19.5" hidden="1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50709</v>
      </c>
      <c r="F18" s="148">
        <f t="shared" si="1"/>
        <v>8</v>
      </c>
    </row>
    <row r="19" spans="1:6" ht="19.5" hidden="1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50709</v>
      </c>
      <c r="F19" s="148">
        <f t="shared" si="1"/>
        <v>8</v>
      </c>
    </row>
    <row r="20" spans="1:6" ht="19.5" hidden="1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50709</v>
      </c>
      <c r="F20" s="148">
        <f t="shared" si="1"/>
        <v>8</v>
      </c>
    </row>
    <row r="21" spans="1:6" ht="19.5" hidden="1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50709</v>
      </c>
      <c r="F21" s="148">
        <f t="shared" si="1"/>
        <v>8</v>
      </c>
    </row>
    <row r="22" spans="1:6" ht="19.5" hidden="1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50709</v>
      </c>
      <c r="F22" s="148">
        <f t="shared" si="1"/>
        <v>8</v>
      </c>
    </row>
    <row r="23" spans="1:6" ht="19.5" hidden="1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50709</v>
      </c>
      <c r="F23" s="148">
        <f t="shared" si="1"/>
        <v>8</v>
      </c>
    </row>
    <row r="24" spans="1:6" ht="19.5" hidden="1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50709</v>
      </c>
      <c r="F24" s="148">
        <f t="shared" si="1"/>
        <v>8</v>
      </c>
    </row>
    <row r="25" spans="1:6" ht="19.5" hidden="1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50709</v>
      </c>
      <c r="F25" s="148">
        <f t="shared" si="1"/>
        <v>8</v>
      </c>
    </row>
    <row r="26" spans="1:6" ht="19.5" hidden="1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50709</v>
      </c>
      <c r="F26" s="148">
        <f t="shared" si="1"/>
        <v>8</v>
      </c>
    </row>
    <row r="27" spans="1:6" ht="19.5" hidden="1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50709</v>
      </c>
      <c r="F27" s="148">
        <f t="shared" si="1"/>
        <v>8</v>
      </c>
    </row>
    <row r="28" spans="1:6" ht="19.5" hidden="1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50709</v>
      </c>
      <c r="F28" s="148">
        <f t="shared" si="1"/>
        <v>8</v>
      </c>
    </row>
    <row r="29" spans="1:6" ht="19.5" hidden="1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50709</v>
      </c>
      <c r="F29" s="148">
        <f t="shared" si="1"/>
        <v>8</v>
      </c>
    </row>
    <row r="30" spans="1:6" ht="19.5" hidden="1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50709</v>
      </c>
      <c r="F30" s="148">
        <f t="shared" si="1"/>
        <v>8</v>
      </c>
    </row>
    <row r="31" spans="1:6" ht="19.5" hidden="1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50709</v>
      </c>
      <c r="F31" s="148">
        <f t="shared" si="1"/>
        <v>8</v>
      </c>
    </row>
    <row r="32" spans="1:6" ht="19.5" hidden="1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50709</v>
      </c>
      <c r="F32" s="148">
        <f t="shared" si="1"/>
        <v>8</v>
      </c>
    </row>
    <row r="33" spans="1:6" ht="19.5" hidden="1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50709</v>
      </c>
      <c r="F33" s="148">
        <f t="shared" si="1"/>
        <v>8</v>
      </c>
    </row>
    <row r="34" spans="1:6" ht="19.5" hidden="1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50709</v>
      </c>
      <c r="F34" s="148">
        <f t="shared" si="1"/>
        <v>8</v>
      </c>
    </row>
    <row r="35" spans="1:6" ht="19.5" hidden="1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50709</v>
      </c>
      <c r="F35" s="148">
        <f t="shared" si="1"/>
        <v>8</v>
      </c>
    </row>
    <row r="36" spans="1:6" ht="19.5" hidden="1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50709</v>
      </c>
      <c r="F36" s="148">
        <f t="shared" si="1"/>
        <v>8</v>
      </c>
    </row>
    <row r="37" spans="1:6" ht="19.5" hidden="1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50709</v>
      </c>
      <c r="F37" s="148">
        <f t="shared" si="1"/>
        <v>8</v>
      </c>
    </row>
    <row r="38" spans="1:6" ht="19.5" hidden="1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50709</v>
      </c>
      <c r="F38" s="148">
        <f t="shared" si="1"/>
        <v>8</v>
      </c>
    </row>
    <row r="39" spans="1:6" ht="19.5" hidden="1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50709</v>
      </c>
      <c r="F39" s="148">
        <f t="shared" si="1"/>
        <v>8</v>
      </c>
    </row>
    <row r="40" spans="1:6" ht="19.5" hidden="1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50709</v>
      </c>
      <c r="F40" s="148">
        <f t="shared" si="1"/>
        <v>8</v>
      </c>
    </row>
    <row r="41" spans="1:6" ht="19.5" hidden="1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50709</v>
      </c>
      <c r="F41" s="148">
        <f t="shared" si="1"/>
        <v>8</v>
      </c>
    </row>
    <row r="42" spans="1:6" ht="19.5" hidden="1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50709</v>
      </c>
      <c r="F42" s="148">
        <f t="shared" si="1"/>
        <v>8</v>
      </c>
    </row>
    <row r="43" spans="1:6" ht="19.5" hidden="1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50709</v>
      </c>
      <c r="F43" s="148">
        <f t="shared" si="1"/>
        <v>8</v>
      </c>
    </row>
    <row r="44" spans="1:6" ht="19.5" hidden="1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50709</v>
      </c>
      <c r="F44" s="148">
        <f t="shared" si="1"/>
        <v>8</v>
      </c>
    </row>
    <row r="45" spans="1:6" ht="19.5" hidden="1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50709</v>
      </c>
      <c r="F45" s="148">
        <f t="shared" si="1"/>
        <v>8</v>
      </c>
    </row>
    <row r="46" spans="1:6" ht="19.5" hidden="1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50709</v>
      </c>
      <c r="F46" s="148">
        <f t="shared" si="1"/>
        <v>8</v>
      </c>
    </row>
    <row r="47" spans="1:6" ht="19.5" hidden="1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50709</v>
      </c>
      <c r="F47" s="148">
        <f t="shared" si="1"/>
        <v>8</v>
      </c>
    </row>
    <row r="48" spans="1:6" ht="19.5" hidden="1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50709</v>
      </c>
      <c r="F48" s="148">
        <f t="shared" si="1"/>
        <v>8</v>
      </c>
    </row>
    <row r="49" spans="1:6" ht="19.5" hidden="1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50709</v>
      </c>
      <c r="F49" s="148">
        <f t="shared" si="1"/>
        <v>8</v>
      </c>
    </row>
    <row r="50" spans="1:6" ht="19.5" hidden="1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50709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50709</v>
      </c>
      <c r="D51" s="194"/>
      <c r="E51" s="190"/>
    </row>
    <row r="52" spans="1:6" ht="19.5">
      <c r="A52" s="515" t="s">
        <v>531</v>
      </c>
      <c r="B52" s="515"/>
      <c r="C52" s="515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2">
        <f>P!H3</f>
        <v>45924</v>
      </c>
    </row>
    <row r="2" spans="1:7" ht="31.5" customHeight="1">
      <c r="A2" s="514" t="s">
        <v>491</v>
      </c>
      <c r="B2" s="514"/>
      <c r="C2" s="514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12325</v>
      </c>
      <c r="D4" s="145">
        <f>C4</f>
        <v>12325</v>
      </c>
      <c r="E4" s="158">
        <f>SUM($D$3:D4)</f>
        <v>12325</v>
      </c>
      <c r="F4" s="148">
        <f>A4</f>
        <v>1</v>
      </c>
    </row>
    <row r="5" spans="1:7">
      <c r="A5" s="168">
        <f>SUBTOTAL(103,B$4:B5)</f>
        <v>2</v>
      </c>
      <c r="B5" s="288" t="s">
        <v>475</v>
      </c>
      <c r="C5" s="184">
        <v>9229</v>
      </c>
      <c r="D5" s="145">
        <f>C5</f>
        <v>9229</v>
      </c>
      <c r="E5" s="158">
        <f>SUM($D$3:D5)</f>
        <v>21554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486</v>
      </c>
      <c r="C6" s="184">
        <v>5550</v>
      </c>
      <c r="D6" s="145">
        <f t="shared" ref="D6:D10" si="1">C6</f>
        <v>5550</v>
      </c>
      <c r="E6" s="158">
        <f>SUM($D$3:D6)</f>
        <v>27104</v>
      </c>
      <c r="F6" s="148">
        <f t="shared" si="0"/>
        <v>3</v>
      </c>
    </row>
    <row r="7" spans="1:7">
      <c r="A7" s="168">
        <f>SUBTOTAL(103,B$4:B7)</f>
        <v>4</v>
      </c>
      <c r="B7" s="288" t="s">
        <v>492</v>
      </c>
      <c r="C7" s="184">
        <v>1560</v>
      </c>
      <c r="D7" s="145">
        <f t="shared" si="1"/>
        <v>1560</v>
      </c>
      <c r="E7" s="158">
        <f>SUM($D$3:D7)</f>
        <v>28664</v>
      </c>
      <c r="F7" s="148">
        <f t="shared" si="0"/>
        <v>4</v>
      </c>
    </row>
    <row r="8" spans="1:7">
      <c r="A8" s="168">
        <f>SUBTOTAL(103,B$4:B8)</f>
        <v>5</v>
      </c>
      <c r="B8" s="288" t="s">
        <v>493</v>
      </c>
      <c r="C8" s="184">
        <v>1310</v>
      </c>
      <c r="D8" s="145">
        <f t="shared" si="1"/>
        <v>1310</v>
      </c>
      <c r="E8" s="158">
        <f>SUM($D$3:D8)</f>
        <v>29974</v>
      </c>
      <c r="F8" s="148">
        <f t="shared" si="0"/>
        <v>5</v>
      </c>
    </row>
    <row r="9" spans="1:7">
      <c r="A9" s="168">
        <f>SUBTOTAL(103,B$4:B9)</f>
        <v>6</v>
      </c>
      <c r="B9" s="288" t="s">
        <v>494</v>
      </c>
      <c r="C9" s="184">
        <v>220</v>
      </c>
      <c r="D9" s="145">
        <f t="shared" si="1"/>
        <v>220</v>
      </c>
      <c r="E9" s="158">
        <f>SUM($D$3:D9)</f>
        <v>30194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478</v>
      </c>
      <c r="C10" s="184">
        <v>3500</v>
      </c>
      <c r="D10" s="145">
        <f t="shared" si="1"/>
        <v>3500</v>
      </c>
      <c r="E10" s="158">
        <f>SUM($D$3:D10)</f>
        <v>33694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480</v>
      </c>
      <c r="C11" s="184">
        <v>1296</v>
      </c>
      <c r="D11" s="145">
        <f t="shared" ref="D11:D50" si="2">C11</f>
        <v>1296</v>
      </c>
      <c r="E11" s="158">
        <f>SUM($D$3:D11)</f>
        <v>34990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482</v>
      </c>
      <c r="C12" s="184">
        <v>2250</v>
      </c>
      <c r="D12" s="145">
        <f t="shared" si="2"/>
        <v>2250</v>
      </c>
      <c r="E12" s="158">
        <f>SUM($D$3:D12)</f>
        <v>37240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483</v>
      </c>
      <c r="C13" s="151">
        <v>3400</v>
      </c>
      <c r="D13" s="145">
        <f t="shared" si="2"/>
        <v>3400</v>
      </c>
      <c r="E13" s="158">
        <f>SUM($D$3:D13)</f>
        <v>40640</v>
      </c>
      <c r="F13" s="148">
        <f t="shared" si="0"/>
        <v>10</v>
      </c>
      <c r="G13" s="23">
        <v>0</v>
      </c>
    </row>
    <row r="14" spans="1:7" hidden="1">
      <c r="A14" s="168">
        <f>SUBTOTAL(103,B$4:B14)</f>
        <v>10</v>
      </c>
      <c r="B14" s="141"/>
      <c r="C14" s="184"/>
      <c r="D14" s="145">
        <f t="shared" si="2"/>
        <v>0</v>
      </c>
      <c r="E14" s="158">
        <f>SUM($D$3:D14)</f>
        <v>40640</v>
      </c>
      <c r="F14" s="148">
        <f t="shared" si="0"/>
        <v>10</v>
      </c>
    </row>
    <row r="15" spans="1:7" hidden="1">
      <c r="A15" s="168">
        <f>SUBTOTAL(103,B$4:B15)</f>
        <v>10</v>
      </c>
      <c r="B15" s="141"/>
      <c r="C15" s="184"/>
      <c r="D15" s="145">
        <f t="shared" si="2"/>
        <v>0</v>
      </c>
      <c r="E15" s="158">
        <f>SUM($D$3:D15)</f>
        <v>40640</v>
      </c>
      <c r="F15" s="148">
        <f t="shared" si="0"/>
        <v>10</v>
      </c>
    </row>
    <row r="16" spans="1:7" hidden="1">
      <c r="A16" s="168">
        <f>SUBTOTAL(103,B$4:B16)</f>
        <v>10</v>
      </c>
      <c r="B16" s="141"/>
      <c r="C16" s="184"/>
      <c r="D16" s="145">
        <f t="shared" si="2"/>
        <v>0</v>
      </c>
      <c r="E16" s="158">
        <f>SUM($D$3:D16)</f>
        <v>40640</v>
      </c>
      <c r="F16" s="148">
        <f t="shared" si="0"/>
        <v>10</v>
      </c>
    </row>
    <row r="17" spans="1:6" hidden="1">
      <c r="A17" s="168">
        <f>SUBTOTAL(103,B$4:B17)</f>
        <v>10</v>
      </c>
      <c r="B17" s="141"/>
      <c r="C17" s="184"/>
      <c r="D17" s="145">
        <f t="shared" si="2"/>
        <v>0</v>
      </c>
      <c r="E17" s="158">
        <f>SUM($D$3:D17)</f>
        <v>40640</v>
      </c>
      <c r="F17" s="148">
        <f t="shared" si="0"/>
        <v>10</v>
      </c>
    </row>
    <row r="18" spans="1:6" hidden="1">
      <c r="A18" s="168">
        <f>SUBTOTAL(103,B$4:B18)</f>
        <v>10</v>
      </c>
      <c r="B18" s="185"/>
      <c r="C18" s="151"/>
      <c r="D18" s="145">
        <f t="shared" si="2"/>
        <v>0</v>
      </c>
      <c r="E18" s="158">
        <f>SUM($D$3:D18)</f>
        <v>40640</v>
      </c>
      <c r="F18" s="148">
        <f t="shared" si="0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58">
        <f>SUM($D$3:D19)</f>
        <v>40640</v>
      </c>
      <c r="F19" s="148">
        <f t="shared" si="0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58">
        <f>SUM($D$3:D20)</f>
        <v>40640</v>
      </c>
      <c r="F20" s="148">
        <f t="shared" si="0"/>
        <v>10</v>
      </c>
    </row>
    <row r="21" spans="1:6" hidden="1">
      <c r="A21" s="168">
        <f>SUBTOTAL(103,B$4:B21)</f>
        <v>10</v>
      </c>
      <c r="B21" s="141"/>
      <c r="C21" s="184"/>
      <c r="D21" s="145">
        <f t="shared" si="2"/>
        <v>0</v>
      </c>
      <c r="E21" s="158">
        <f>SUM($D$3:D21)</f>
        <v>40640</v>
      </c>
      <c r="F21" s="148">
        <f t="shared" si="0"/>
        <v>10</v>
      </c>
    </row>
    <row r="22" spans="1:6" hidden="1">
      <c r="A22" s="168">
        <f>SUBTOTAL(103,B$4:B22)</f>
        <v>10</v>
      </c>
      <c r="B22" s="141"/>
      <c r="C22" s="184"/>
      <c r="D22" s="145">
        <f t="shared" si="2"/>
        <v>0</v>
      </c>
      <c r="E22" s="158">
        <f>SUM($D$3:D22)</f>
        <v>40640</v>
      </c>
      <c r="F22" s="148">
        <f t="shared" si="0"/>
        <v>10</v>
      </c>
    </row>
    <row r="23" spans="1:6" hidden="1">
      <c r="A23" s="168">
        <f>SUBTOTAL(103,B$4:B23)</f>
        <v>10</v>
      </c>
      <c r="B23" s="141"/>
      <c r="C23" s="184"/>
      <c r="D23" s="145">
        <f t="shared" si="2"/>
        <v>0</v>
      </c>
      <c r="E23" s="158">
        <f>SUM($D$3:D23)</f>
        <v>40640</v>
      </c>
      <c r="F23" s="148">
        <f t="shared" si="0"/>
        <v>10</v>
      </c>
    </row>
    <row r="24" spans="1:6" hidden="1">
      <c r="A24" s="168">
        <f>SUBTOTAL(103,B$4:B24)</f>
        <v>10</v>
      </c>
      <c r="B24" s="141"/>
      <c r="C24" s="184"/>
      <c r="D24" s="145">
        <f t="shared" si="2"/>
        <v>0</v>
      </c>
      <c r="E24" s="158">
        <f>SUM($D$3:D24)</f>
        <v>40640</v>
      </c>
      <c r="F24" s="148">
        <f t="shared" si="0"/>
        <v>10</v>
      </c>
    </row>
    <row r="25" spans="1:6" hidden="1">
      <c r="A25" s="168">
        <f>SUBTOTAL(103,B$4:B25)</f>
        <v>10</v>
      </c>
      <c r="B25" s="141"/>
      <c r="C25" s="184"/>
      <c r="D25" s="145">
        <f t="shared" si="2"/>
        <v>0</v>
      </c>
      <c r="E25" s="158">
        <f>SUM($D$3:D25)</f>
        <v>40640</v>
      </c>
      <c r="F25" s="148">
        <f t="shared" si="0"/>
        <v>10</v>
      </c>
    </row>
    <row r="26" spans="1:6" hidden="1">
      <c r="A26" s="168">
        <f>SUBTOTAL(103,B$4:B26)</f>
        <v>10</v>
      </c>
      <c r="B26" s="371"/>
      <c r="C26" s="184"/>
      <c r="D26" s="145">
        <f t="shared" si="2"/>
        <v>0</v>
      </c>
      <c r="E26" s="158">
        <f>SUM($D$3:D26)</f>
        <v>40640</v>
      </c>
      <c r="F26" s="148">
        <f>A26</f>
        <v>10</v>
      </c>
    </row>
    <row r="27" spans="1:6" hidden="1">
      <c r="A27" s="168">
        <f>SUBTOTAL(103,B$4:B27)</f>
        <v>10</v>
      </c>
      <c r="B27" s="378"/>
      <c r="C27" s="184"/>
      <c r="D27" s="145">
        <f t="shared" si="2"/>
        <v>0</v>
      </c>
      <c r="E27" s="158">
        <f>SUM($D$3:D27)</f>
        <v>40640</v>
      </c>
      <c r="F27" s="148">
        <f>A27</f>
        <v>10</v>
      </c>
    </row>
    <row r="28" spans="1:6" hidden="1">
      <c r="A28" s="168">
        <f>SUBTOTAL(103,B$4:B28)</f>
        <v>10</v>
      </c>
      <c r="B28" s="379"/>
      <c r="C28" s="184"/>
      <c r="D28" s="145">
        <f t="shared" si="2"/>
        <v>0</v>
      </c>
      <c r="E28" s="158">
        <f>SUM($D$3:D28)</f>
        <v>40640</v>
      </c>
      <c r="F28" s="148">
        <f t="shared" ref="F28:F49" si="3">A28</f>
        <v>10</v>
      </c>
    </row>
    <row r="29" spans="1:6" hidden="1">
      <c r="A29" s="168">
        <f>SUBTOTAL(103,B$4:B29)</f>
        <v>10</v>
      </c>
      <c r="B29" s="379"/>
      <c r="C29" s="184"/>
      <c r="D29" s="145">
        <f t="shared" si="2"/>
        <v>0</v>
      </c>
      <c r="E29" s="158">
        <f>SUM($D$3:D29)</f>
        <v>40640</v>
      </c>
      <c r="F29" s="148">
        <f t="shared" si="3"/>
        <v>10</v>
      </c>
    </row>
    <row r="30" spans="1:6" hidden="1">
      <c r="A30" s="168">
        <f>SUBTOTAL(103,B$4:B30)</f>
        <v>10</v>
      </c>
      <c r="B30" s="379"/>
      <c r="C30" s="184"/>
      <c r="D30" s="145">
        <f t="shared" si="2"/>
        <v>0</v>
      </c>
      <c r="E30" s="158">
        <f>SUM($D$3:D30)</f>
        <v>40640</v>
      </c>
      <c r="F30" s="148">
        <f t="shared" si="3"/>
        <v>10</v>
      </c>
    </row>
    <row r="31" spans="1:6" hidden="1">
      <c r="A31" s="168">
        <f>SUBTOTAL(103,B$4:B31)</f>
        <v>10</v>
      </c>
      <c r="B31" s="379"/>
      <c r="C31" s="184"/>
      <c r="D31" s="145">
        <f t="shared" si="2"/>
        <v>0</v>
      </c>
      <c r="E31" s="158">
        <f>SUM($D$3:D31)</f>
        <v>40640</v>
      </c>
      <c r="F31" s="148">
        <f t="shared" si="3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58">
        <f>SUM($D$3:D32)</f>
        <v>40640</v>
      </c>
      <c r="F32" s="148">
        <f t="shared" si="3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58">
        <f>SUM($D$3:D33)</f>
        <v>40640</v>
      </c>
      <c r="F33" s="148">
        <f t="shared" si="3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58">
        <f>SUM($D$3:D34)</f>
        <v>40640</v>
      </c>
      <c r="F34" s="148">
        <f t="shared" si="3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58">
        <f>SUM($D$3:D35)</f>
        <v>40640</v>
      </c>
      <c r="F35" s="148">
        <f t="shared" si="3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58">
        <f>SUM($D$3:D36)</f>
        <v>40640</v>
      </c>
      <c r="F36" s="148">
        <f t="shared" si="3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58">
        <f>SUM($D$3:D37)</f>
        <v>40640</v>
      </c>
      <c r="F37" s="148">
        <f t="shared" si="3"/>
        <v>10</v>
      </c>
    </row>
    <row r="38" spans="1:6" hidden="1">
      <c r="A38" s="168">
        <f>SUBTOTAL(103,B$4:B38)</f>
        <v>10</v>
      </c>
      <c r="B38" s="379"/>
      <c r="C38" s="184"/>
      <c r="D38" s="145">
        <f t="shared" si="2"/>
        <v>0</v>
      </c>
      <c r="E38" s="158">
        <f>SUM($D$3:D38)</f>
        <v>40640</v>
      </c>
      <c r="F38" s="148">
        <f t="shared" si="3"/>
        <v>10</v>
      </c>
    </row>
    <row r="39" spans="1:6" hidden="1">
      <c r="A39" s="168">
        <f>SUBTOTAL(103,B$4:B39)</f>
        <v>10</v>
      </c>
      <c r="B39" s="379"/>
      <c r="C39" s="184"/>
      <c r="D39" s="145">
        <f t="shared" si="2"/>
        <v>0</v>
      </c>
      <c r="E39" s="158">
        <f>SUM($D$3:D39)</f>
        <v>40640</v>
      </c>
      <c r="F39" s="148">
        <f t="shared" si="3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58">
        <f>SUM($D$3:D40)</f>
        <v>40640</v>
      </c>
      <c r="F40" s="148">
        <f t="shared" si="3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58">
        <f>SUM($D$3:D41)</f>
        <v>40640</v>
      </c>
      <c r="F41" s="148">
        <f t="shared" si="3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58">
        <f>SUM($D$3:D42)</f>
        <v>40640</v>
      </c>
      <c r="F42" s="148">
        <f t="shared" si="3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58">
        <f>SUM($D$3:D43)</f>
        <v>40640</v>
      </c>
      <c r="F43" s="148">
        <f t="shared" si="3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58">
        <f>SUM($D$3:D44)</f>
        <v>40640</v>
      </c>
      <c r="F44" s="148">
        <f t="shared" si="3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58">
        <f>SUM($D$3:D45)</f>
        <v>40640</v>
      </c>
      <c r="F45" s="148">
        <f t="shared" si="3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58">
        <f>SUM($D$3:D46)</f>
        <v>40640</v>
      </c>
      <c r="F46" s="148">
        <f t="shared" si="3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58">
        <f>SUM($D$3:D47)</f>
        <v>40640</v>
      </c>
      <c r="F47" s="148">
        <f t="shared" si="3"/>
        <v>10</v>
      </c>
    </row>
    <row r="48" spans="1:6" hidden="1">
      <c r="A48" s="168">
        <f>SUBTOTAL(103,B$4:B48)</f>
        <v>10</v>
      </c>
      <c r="B48" s="379"/>
      <c r="C48" s="184"/>
      <c r="D48" s="145">
        <f t="shared" si="2"/>
        <v>0</v>
      </c>
      <c r="E48" s="158">
        <f>SUM($D$3:D48)</f>
        <v>40640</v>
      </c>
      <c r="F48" s="148">
        <f t="shared" si="3"/>
        <v>10</v>
      </c>
    </row>
    <row r="49" spans="1:6" hidden="1">
      <c r="A49" s="168">
        <f>SUBTOTAL(103,B$4:B49)</f>
        <v>10</v>
      </c>
      <c r="B49" s="379"/>
      <c r="C49" s="184"/>
      <c r="D49" s="145">
        <f t="shared" si="2"/>
        <v>0</v>
      </c>
      <c r="E49" s="158">
        <f>SUM($D$3:D49)</f>
        <v>40640</v>
      </c>
      <c r="F49" s="148">
        <f t="shared" si="3"/>
        <v>10</v>
      </c>
    </row>
    <row r="50" spans="1:6" hidden="1">
      <c r="A50" s="168">
        <f>SUBTOTAL(103,B$4:B50)</f>
        <v>10</v>
      </c>
      <c r="B50" s="141"/>
      <c r="C50" s="184"/>
      <c r="D50" s="145">
        <f t="shared" si="2"/>
        <v>0</v>
      </c>
      <c r="E50" s="158">
        <f>SUM($D$3:D50)</f>
        <v>40640</v>
      </c>
      <c r="F50" s="148">
        <f>A50</f>
        <v>10</v>
      </c>
    </row>
    <row r="51" spans="1:6">
      <c r="A51" s="159"/>
      <c r="B51" s="150" t="s">
        <v>243</v>
      </c>
      <c r="C51" s="151">
        <f>SUM(C4:C50)</f>
        <v>40640</v>
      </c>
    </row>
    <row r="52" spans="1:6">
      <c r="A52" s="511" t="s">
        <v>532</v>
      </c>
      <c r="B52" s="512"/>
      <c r="C52" s="513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10" activePane="bottomRight" state="frozen"/>
      <selection pane="topRight" activeCell="G1" sqref="G1"/>
      <selection pane="bottomLeft" activeCell="A2" sqref="A2"/>
      <selection pane="bottomRight" activeCell="A52" sqref="A52:C52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9" t="s">
        <v>245</v>
      </c>
      <c r="B1" s="439"/>
      <c r="C1" s="439"/>
      <c r="F1" s="142">
        <f>P!J3</f>
        <v>45925</v>
      </c>
    </row>
    <row r="2" spans="1:6" ht="33" customHeight="1">
      <c r="A2" s="514" t="s">
        <v>495</v>
      </c>
      <c r="B2" s="514"/>
      <c r="C2" s="514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229</v>
      </c>
      <c r="C4" s="184">
        <v>24220</v>
      </c>
      <c r="D4" s="145">
        <f>C4</f>
        <v>24220</v>
      </c>
      <c r="E4" s="165">
        <f>SUM($D$3:D4)</f>
        <v>24220</v>
      </c>
      <c r="F4" s="166">
        <f>A4</f>
        <v>1</v>
      </c>
    </row>
    <row r="5" spans="1:6" ht="19.5">
      <c r="A5" s="168">
        <f>SUBTOTAL(103,B$4:B5)</f>
        <v>2</v>
      </c>
      <c r="B5" s="141" t="s">
        <v>475</v>
      </c>
      <c r="C5" s="184">
        <v>12709</v>
      </c>
      <c r="D5" s="145">
        <f t="shared" ref="D5:D50" si="0">C5</f>
        <v>12709</v>
      </c>
      <c r="E5" s="165">
        <f>SUM($D$3:D5)</f>
        <v>36929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486</v>
      </c>
      <c r="C6" s="184">
        <v>5178</v>
      </c>
      <c r="D6" s="145">
        <f t="shared" si="0"/>
        <v>5178</v>
      </c>
      <c r="E6" s="165">
        <f>SUM($D$3:D6)</f>
        <v>42107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496</v>
      </c>
      <c r="C7" s="184">
        <v>3030</v>
      </c>
      <c r="D7" s="145">
        <f t="shared" si="0"/>
        <v>3030</v>
      </c>
      <c r="E7" s="165">
        <f>SUM($D$3:D7)</f>
        <v>45137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497</v>
      </c>
      <c r="C8" s="184">
        <v>3502</v>
      </c>
      <c r="D8" s="145">
        <f>C8</f>
        <v>3502</v>
      </c>
      <c r="E8" s="165">
        <f>SUM($D$3:D8)</f>
        <v>48639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498</v>
      </c>
      <c r="C9" s="184">
        <v>440</v>
      </c>
      <c r="D9" s="145">
        <f t="shared" si="0"/>
        <v>440</v>
      </c>
      <c r="E9" s="165">
        <f>SUM($D$3:D9)</f>
        <v>49079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482</v>
      </c>
      <c r="C10" s="184">
        <v>2250</v>
      </c>
      <c r="D10" s="145">
        <f t="shared" si="0"/>
        <v>2250</v>
      </c>
      <c r="E10" s="165">
        <f>SUM($D$3:D10)</f>
        <v>51329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479</v>
      </c>
      <c r="C11" s="184">
        <v>2312</v>
      </c>
      <c r="D11" s="145">
        <f t="shared" si="0"/>
        <v>2312</v>
      </c>
      <c r="E11" s="165">
        <f>SUM($D$3:D11)</f>
        <v>53641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499</v>
      </c>
      <c r="C12" s="184">
        <v>12100</v>
      </c>
      <c r="D12" s="145">
        <f t="shared" si="0"/>
        <v>12100</v>
      </c>
      <c r="E12" s="165">
        <f>SUM($D$3:D12)</f>
        <v>65741</v>
      </c>
      <c r="F12" s="166">
        <f t="shared" si="1"/>
        <v>9</v>
      </c>
    </row>
    <row r="13" spans="1:6" ht="19.5">
      <c r="A13" s="168">
        <f>SUBTOTAL(103,B$4:B13)</f>
        <v>10</v>
      </c>
      <c r="B13" s="141" t="s">
        <v>480</v>
      </c>
      <c r="C13" s="184">
        <v>1350</v>
      </c>
      <c r="D13" s="145">
        <f t="shared" si="0"/>
        <v>1350</v>
      </c>
      <c r="E13" s="165">
        <f>SUM($D$3:D13)</f>
        <v>67091</v>
      </c>
      <c r="F13" s="166">
        <f t="shared" si="1"/>
        <v>10</v>
      </c>
    </row>
    <row r="14" spans="1:6" ht="19.5">
      <c r="A14" s="168">
        <f>SUBTOTAL(103,B$4:B14)</f>
        <v>11</v>
      </c>
      <c r="B14" s="141" t="s">
        <v>511</v>
      </c>
      <c r="C14" s="184">
        <v>200</v>
      </c>
      <c r="D14" s="145">
        <f t="shared" si="0"/>
        <v>200</v>
      </c>
      <c r="E14" s="165">
        <f>SUM($D$3:D14)</f>
        <v>67291</v>
      </c>
      <c r="F14" s="166">
        <f t="shared" si="1"/>
        <v>11</v>
      </c>
    </row>
    <row r="15" spans="1:6" ht="19.5">
      <c r="A15" s="168">
        <f>SUBTOTAL(103,B$4:B15)</f>
        <v>12</v>
      </c>
      <c r="B15" s="141" t="s">
        <v>512</v>
      </c>
      <c r="C15" s="184">
        <v>3800</v>
      </c>
      <c r="D15" s="145">
        <f t="shared" si="0"/>
        <v>3800</v>
      </c>
      <c r="E15" s="165">
        <f>SUM($D$3:D15)</f>
        <v>71091</v>
      </c>
      <c r="F15" s="166">
        <f t="shared" si="1"/>
        <v>12</v>
      </c>
    </row>
    <row r="16" spans="1:6" ht="19.5" hidden="1">
      <c r="A16" s="168">
        <f>SUBTOTAL(103,B$4:B16)</f>
        <v>12</v>
      </c>
      <c r="B16" s="141"/>
      <c r="C16" s="184"/>
      <c r="D16" s="145">
        <f t="shared" si="0"/>
        <v>0</v>
      </c>
      <c r="E16" s="165">
        <f>SUM($D$3:D16)</f>
        <v>71091</v>
      </c>
      <c r="F16" s="166">
        <f t="shared" si="1"/>
        <v>12</v>
      </c>
    </row>
    <row r="17" spans="1:6" ht="19.5" hidden="1">
      <c r="A17" s="168">
        <f>SUBTOTAL(103,B$4:B17)</f>
        <v>12</v>
      </c>
      <c r="B17" s="141"/>
      <c r="C17" s="184"/>
      <c r="D17" s="145">
        <f t="shared" si="0"/>
        <v>0</v>
      </c>
      <c r="E17" s="165">
        <f>SUM($D$3:D17)</f>
        <v>71091</v>
      </c>
      <c r="F17" s="166">
        <f t="shared" si="1"/>
        <v>12</v>
      </c>
    </row>
    <row r="18" spans="1:6" ht="19.5" hidden="1">
      <c r="A18" s="168">
        <f>SUBTOTAL(103,B$4:B18)</f>
        <v>12</v>
      </c>
      <c r="B18" s="141"/>
      <c r="C18" s="184"/>
      <c r="D18" s="145">
        <f t="shared" si="0"/>
        <v>0</v>
      </c>
      <c r="E18" s="165">
        <f>SUM($D$3:D18)</f>
        <v>71091</v>
      </c>
      <c r="F18" s="166">
        <f t="shared" si="1"/>
        <v>12</v>
      </c>
    </row>
    <row r="19" spans="1:6" ht="19.5" hidden="1">
      <c r="A19" s="168">
        <f>SUBTOTAL(103,B$4:B19)</f>
        <v>12</v>
      </c>
      <c r="B19" s="141"/>
      <c r="C19" s="184"/>
      <c r="D19" s="145">
        <f t="shared" si="0"/>
        <v>0</v>
      </c>
      <c r="E19" s="165">
        <f>SUM($D$3:D19)</f>
        <v>71091</v>
      </c>
      <c r="F19" s="166">
        <f t="shared" si="1"/>
        <v>12</v>
      </c>
    </row>
    <row r="20" spans="1:6" ht="19.5" hidden="1">
      <c r="A20" s="168">
        <f>SUBTOTAL(103,B$4:B20)</f>
        <v>12</v>
      </c>
      <c r="B20" s="141"/>
      <c r="C20" s="184"/>
      <c r="D20" s="145">
        <f t="shared" si="0"/>
        <v>0</v>
      </c>
      <c r="E20" s="165">
        <f>SUM($D$3:D20)</f>
        <v>71091</v>
      </c>
      <c r="F20" s="166">
        <f t="shared" si="1"/>
        <v>12</v>
      </c>
    </row>
    <row r="21" spans="1:6" ht="19.5" hidden="1">
      <c r="A21" s="168">
        <f>SUBTOTAL(103,B$4:B21)</f>
        <v>12</v>
      </c>
      <c r="B21" s="141"/>
      <c r="C21" s="184"/>
      <c r="D21" s="145">
        <f t="shared" si="0"/>
        <v>0</v>
      </c>
      <c r="E21" s="165">
        <f>SUM($D$3:D21)</f>
        <v>71091</v>
      </c>
      <c r="F21" s="166">
        <f t="shared" si="1"/>
        <v>12</v>
      </c>
    </row>
    <row r="22" spans="1:6" ht="19.5" hidden="1">
      <c r="A22" s="168">
        <f>SUBTOTAL(103,B$4:B22)</f>
        <v>12</v>
      </c>
      <c r="B22" s="185"/>
      <c r="C22" s="184"/>
      <c r="D22" s="145">
        <f t="shared" si="0"/>
        <v>0</v>
      </c>
      <c r="E22" s="165">
        <f>SUM($D$3:D22)</f>
        <v>71091</v>
      </c>
      <c r="F22" s="166">
        <f t="shared" si="1"/>
        <v>12</v>
      </c>
    </row>
    <row r="23" spans="1:6" ht="19.5" hidden="1">
      <c r="A23" s="168">
        <f>SUBTOTAL(103,B$4:B23)</f>
        <v>12</v>
      </c>
      <c r="B23" s="141"/>
      <c r="C23" s="184"/>
      <c r="D23" s="145">
        <f t="shared" si="0"/>
        <v>0</v>
      </c>
      <c r="E23" s="165">
        <f>SUM($D$3:D23)</f>
        <v>71091</v>
      </c>
      <c r="F23" s="166">
        <f t="shared" si="1"/>
        <v>12</v>
      </c>
    </row>
    <row r="24" spans="1:6" ht="19.5" hidden="1">
      <c r="A24" s="168">
        <f>SUBTOTAL(103,B$4:B24)</f>
        <v>12</v>
      </c>
      <c r="B24" s="216"/>
      <c r="C24" s="184"/>
      <c r="D24" s="145">
        <f t="shared" si="0"/>
        <v>0</v>
      </c>
      <c r="E24" s="165">
        <f>SUM($D$3:D24)</f>
        <v>71091</v>
      </c>
      <c r="F24" s="166">
        <f t="shared" si="1"/>
        <v>12</v>
      </c>
    </row>
    <row r="25" spans="1:6" ht="19.5" hidden="1">
      <c r="A25" s="168">
        <f>SUBTOTAL(103,B$4:B25)</f>
        <v>12</v>
      </c>
      <c r="B25" s="216"/>
      <c r="C25" s="184"/>
      <c r="D25" s="145">
        <f t="shared" si="0"/>
        <v>0</v>
      </c>
      <c r="E25" s="165">
        <f>SUM($D$3:D25)</f>
        <v>71091</v>
      </c>
      <c r="F25" s="166">
        <f t="shared" si="1"/>
        <v>12</v>
      </c>
    </row>
    <row r="26" spans="1:6" ht="19.5" hidden="1">
      <c r="A26" s="168">
        <f>SUBTOTAL(103,B$4:B26)</f>
        <v>12</v>
      </c>
      <c r="B26" s="216"/>
      <c r="C26" s="184"/>
      <c r="D26" s="145">
        <f t="shared" si="0"/>
        <v>0</v>
      </c>
      <c r="E26" s="165">
        <f>SUM($D$3:D26)</f>
        <v>71091</v>
      </c>
      <c r="F26" s="166">
        <f t="shared" si="1"/>
        <v>12</v>
      </c>
    </row>
    <row r="27" spans="1:6" ht="19.5" hidden="1">
      <c r="A27" s="168">
        <f>SUBTOTAL(103,B$4:B27)</f>
        <v>12</v>
      </c>
      <c r="B27" s="141"/>
      <c r="C27" s="184"/>
      <c r="D27" s="145">
        <f t="shared" si="0"/>
        <v>0</v>
      </c>
      <c r="E27" s="165">
        <f>SUM($D$3:D27)</f>
        <v>71091</v>
      </c>
      <c r="F27" s="166">
        <f t="shared" si="1"/>
        <v>12</v>
      </c>
    </row>
    <row r="28" spans="1:6" ht="19.5" hidden="1">
      <c r="A28" s="168">
        <f>SUBTOTAL(103,B$4:B28)</f>
        <v>12</v>
      </c>
      <c r="B28" s="218"/>
      <c r="C28" s="184"/>
      <c r="D28" s="145">
        <f t="shared" si="0"/>
        <v>0</v>
      </c>
      <c r="E28" s="165">
        <f>SUM($D$3:D28)</f>
        <v>71091</v>
      </c>
      <c r="F28" s="166">
        <f t="shared" si="1"/>
        <v>12</v>
      </c>
    </row>
    <row r="29" spans="1:6" ht="19.5" hidden="1">
      <c r="A29" s="168">
        <f>SUBTOTAL(103,B$4:B29)</f>
        <v>12</v>
      </c>
      <c r="B29" s="379"/>
      <c r="C29" s="184"/>
      <c r="D29" s="145">
        <f t="shared" si="0"/>
        <v>0</v>
      </c>
      <c r="E29" s="165">
        <f>SUM($D$3:D29)</f>
        <v>71091</v>
      </c>
      <c r="F29" s="166">
        <f t="shared" si="1"/>
        <v>12</v>
      </c>
    </row>
    <row r="30" spans="1:6" ht="19.5" hidden="1">
      <c r="A30" s="168">
        <f>SUBTOTAL(103,B$4:B30)</f>
        <v>12</v>
      </c>
      <c r="B30" s="379"/>
      <c r="C30" s="184"/>
      <c r="D30" s="145">
        <f t="shared" si="0"/>
        <v>0</v>
      </c>
      <c r="E30" s="165">
        <f>SUM($D$3:D30)</f>
        <v>71091</v>
      </c>
      <c r="F30" s="166">
        <f t="shared" si="1"/>
        <v>12</v>
      </c>
    </row>
    <row r="31" spans="1:6" ht="19.5" hidden="1">
      <c r="A31" s="168">
        <f>SUBTOTAL(103,B$4:B31)</f>
        <v>12</v>
      </c>
      <c r="B31" s="379"/>
      <c r="C31" s="184"/>
      <c r="D31" s="145">
        <f t="shared" si="0"/>
        <v>0</v>
      </c>
      <c r="E31" s="165">
        <f>SUM($D$3:D31)</f>
        <v>71091</v>
      </c>
      <c r="F31" s="166">
        <f t="shared" si="1"/>
        <v>12</v>
      </c>
    </row>
    <row r="32" spans="1:6" ht="19.5" hidden="1">
      <c r="A32" s="168">
        <f>SUBTOTAL(103,B$4:B32)</f>
        <v>12</v>
      </c>
      <c r="B32" s="379"/>
      <c r="C32" s="184"/>
      <c r="D32" s="145">
        <f t="shared" si="0"/>
        <v>0</v>
      </c>
      <c r="E32" s="165">
        <f>SUM($D$3:D32)</f>
        <v>71091</v>
      </c>
      <c r="F32" s="166">
        <f t="shared" si="1"/>
        <v>12</v>
      </c>
    </row>
    <row r="33" spans="1:6" ht="19.5" hidden="1">
      <c r="A33" s="168">
        <f>SUBTOTAL(103,B$4:B33)</f>
        <v>12</v>
      </c>
      <c r="B33" s="379"/>
      <c r="C33" s="184"/>
      <c r="D33" s="145">
        <f t="shared" si="0"/>
        <v>0</v>
      </c>
      <c r="E33" s="165">
        <f>SUM($D$3:D33)</f>
        <v>71091</v>
      </c>
      <c r="F33" s="166">
        <f t="shared" si="1"/>
        <v>12</v>
      </c>
    </row>
    <row r="34" spans="1:6" ht="19.5" hidden="1">
      <c r="A34" s="168">
        <f>SUBTOTAL(103,B$4:B34)</f>
        <v>12</v>
      </c>
      <c r="B34" s="379"/>
      <c r="C34" s="184"/>
      <c r="D34" s="145">
        <f t="shared" si="0"/>
        <v>0</v>
      </c>
      <c r="E34" s="165">
        <f>SUM($D$3:D34)</f>
        <v>71091</v>
      </c>
      <c r="F34" s="166">
        <f t="shared" si="1"/>
        <v>12</v>
      </c>
    </row>
    <row r="35" spans="1:6" ht="19.5" hidden="1">
      <c r="A35" s="168">
        <f>SUBTOTAL(103,B$4:B35)</f>
        <v>12</v>
      </c>
      <c r="B35" s="379"/>
      <c r="C35" s="184"/>
      <c r="D35" s="145">
        <f t="shared" si="0"/>
        <v>0</v>
      </c>
      <c r="E35" s="165">
        <f>SUM($D$3:D35)</f>
        <v>71091</v>
      </c>
      <c r="F35" s="166">
        <f t="shared" si="1"/>
        <v>12</v>
      </c>
    </row>
    <row r="36" spans="1:6" ht="19.5" hidden="1">
      <c r="A36" s="168">
        <f>SUBTOTAL(103,B$4:B36)</f>
        <v>12</v>
      </c>
      <c r="B36" s="379"/>
      <c r="C36" s="184"/>
      <c r="D36" s="145">
        <f t="shared" si="0"/>
        <v>0</v>
      </c>
      <c r="E36" s="165">
        <f>SUM($D$3:D36)</f>
        <v>71091</v>
      </c>
      <c r="F36" s="166">
        <f t="shared" si="1"/>
        <v>12</v>
      </c>
    </row>
    <row r="37" spans="1:6" ht="19.5" hidden="1">
      <c r="A37" s="168">
        <f>SUBTOTAL(103,B$4:B37)</f>
        <v>12</v>
      </c>
      <c r="B37" s="379"/>
      <c r="C37" s="184"/>
      <c r="D37" s="145">
        <f t="shared" si="0"/>
        <v>0</v>
      </c>
      <c r="E37" s="165">
        <f>SUM($D$3:D37)</f>
        <v>71091</v>
      </c>
      <c r="F37" s="166">
        <f t="shared" si="1"/>
        <v>12</v>
      </c>
    </row>
    <row r="38" spans="1:6" ht="19.5" hidden="1">
      <c r="A38" s="168">
        <f>SUBTOTAL(103,B$4:B38)</f>
        <v>12</v>
      </c>
      <c r="B38" s="379"/>
      <c r="C38" s="184"/>
      <c r="D38" s="145">
        <f t="shared" si="0"/>
        <v>0</v>
      </c>
      <c r="E38" s="165">
        <f>SUM($D$3:D38)</f>
        <v>71091</v>
      </c>
      <c r="F38" s="166">
        <f t="shared" si="1"/>
        <v>12</v>
      </c>
    </row>
    <row r="39" spans="1:6" ht="19.5" hidden="1">
      <c r="A39" s="168">
        <f>SUBTOTAL(103,B$4:B39)</f>
        <v>12</v>
      </c>
      <c r="B39" s="379"/>
      <c r="C39" s="184"/>
      <c r="D39" s="145">
        <f t="shared" si="0"/>
        <v>0</v>
      </c>
      <c r="E39" s="165">
        <f>SUM($D$3:D39)</f>
        <v>71091</v>
      </c>
      <c r="F39" s="166">
        <f t="shared" si="1"/>
        <v>12</v>
      </c>
    </row>
    <row r="40" spans="1:6" ht="19.5" hidden="1">
      <c r="A40" s="168">
        <f>SUBTOTAL(103,B$4:B40)</f>
        <v>12</v>
      </c>
      <c r="B40" s="379"/>
      <c r="C40" s="184"/>
      <c r="D40" s="145">
        <f t="shared" si="0"/>
        <v>0</v>
      </c>
      <c r="E40" s="165">
        <f>SUM($D$3:D40)</f>
        <v>71091</v>
      </c>
      <c r="F40" s="166">
        <f t="shared" si="1"/>
        <v>12</v>
      </c>
    </row>
    <row r="41" spans="1:6" ht="19.5" hidden="1">
      <c r="A41" s="168">
        <f>SUBTOTAL(103,B$4:B41)</f>
        <v>12</v>
      </c>
      <c r="B41" s="379"/>
      <c r="C41" s="184"/>
      <c r="D41" s="145">
        <f t="shared" si="0"/>
        <v>0</v>
      </c>
      <c r="E41" s="165">
        <f>SUM($D$3:D41)</f>
        <v>71091</v>
      </c>
      <c r="F41" s="166">
        <f t="shared" si="1"/>
        <v>12</v>
      </c>
    </row>
    <row r="42" spans="1:6" ht="19.5" hidden="1">
      <c r="A42" s="168">
        <f>SUBTOTAL(103,B$4:B42)</f>
        <v>12</v>
      </c>
      <c r="B42" s="379"/>
      <c r="C42" s="184"/>
      <c r="D42" s="145">
        <f t="shared" si="0"/>
        <v>0</v>
      </c>
      <c r="E42" s="165">
        <f>SUM($D$3:D42)</f>
        <v>71091</v>
      </c>
      <c r="F42" s="166">
        <f t="shared" si="1"/>
        <v>12</v>
      </c>
    </row>
    <row r="43" spans="1:6" ht="19.5" hidden="1">
      <c r="A43" s="168">
        <f>SUBTOTAL(103,B$4:B43)</f>
        <v>12</v>
      </c>
      <c r="B43" s="379"/>
      <c r="C43" s="184"/>
      <c r="D43" s="145">
        <f t="shared" si="0"/>
        <v>0</v>
      </c>
      <c r="E43" s="165">
        <f>SUM($D$3:D43)</f>
        <v>71091</v>
      </c>
      <c r="F43" s="166">
        <f t="shared" si="1"/>
        <v>12</v>
      </c>
    </row>
    <row r="44" spans="1:6" ht="19.5" hidden="1">
      <c r="A44" s="168">
        <f>SUBTOTAL(103,B$4:B44)</f>
        <v>12</v>
      </c>
      <c r="B44" s="379"/>
      <c r="C44" s="184"/>
      <c r="D44" s="145">
        <f t="shared" si="0"/>
        <v>0</v>
      </c>
      <c r="E44" s="165">
        <f>SUM($D$3:D44)</f>
        <v>71091</v>
      </c>
      <c r="F44" s="166">
        <f t="shared" si="1"/>
        <v>12</v>
      </c>
    </row>
    <row r="45" spans="1:6" ht="19.5" hidden="1">
      <c r="A45" s="168">
        <f>SUBTOTAL(103,B$4:B45)</f>
        <v>12</v>
      </c>
      <c r="B45" s="379"/>
      <c r="C45" s="184"/>
      <c r="D45" s="145">
        <f t="shared" si="0"/>
        <v>0</v>
      </c>
      <c r="E45" s="165">
        <f>SUM($D$3:D45)</f>
        <v>71091</v>
      </c>
      <c r="F45" s="166">
        <f t="shared" si="1"/>
        <v>12</v>
      </c>
    </row>
    <row r="46" spans="1:6" ht="19.5" hidden="1">
      <c r="A46" s="168">
        <f>SUBTOTAL(103,B$4:B46)</f>
        <v>12</v>
      </c>
      <c r="B46" s="379"/>
      <c r="C46" s="184"/>
      <c r="D46" s="145">
        <f t="shared" si="0"/>
        <v>0</v>
      </c>
      <c r="E46" s="165">
        <f>SUM($D$3:D46)</f>
        <v>71091</v>
      </c>
      <c r="F46" s="166">
        <f t="shared" si="1"/>
        <v>12</v>
      </c>
    </row>
    <row r="47" spans="1:6" ht="19.5" hidden="1">
      <c r="A47" s="168">
        <f>SUBTOTAL(103,B$4:B47)</f>
        <v>12</v>
      </c>
      <c r="B47" s="379"/>
      <c r="C47" s="184"/>
      <c r="D47" s="145">
        <f t="shared" si="0"/>
        <v>0</v>
      </c>
      <c r="E47" s="165">
        <f>SUM($D$3:D47)</f>
        <v>71091</v>
      </c>
      <c r="F47" s="166">
        <f t="shared" si="1"/>
        <v>12</v>
      </c>
    </row>
    <row r="48" spans="1:6" ht="19.5" hidden="1">
      <c r="A48" s="168">
        <f>SUBTOTAL(103,B$4:B48)</f>
        <v>12</v>
      </c>
      <c r="B48" s="379"/>
      <c r="C48" s="184"/>
      <c r="D48" s="145">
        <f t="shared" si="0"/>
        <v>0</v>
      </c>
      <c r="E48" s="165">
        <f>SUM($D$3:D48)</f>
        <v>71091</v>
      </c>
      <c r="F48" s="166">
        <f t="shared" si="1"/>
        <v>12</v>
      </c>
    </row>
    <row r="49" spans="1:6" ht="19.5" hidden="1">
      <c r="A49" s="168">
        <f>SUBTOTAL(103,B$4:B49)</f>
        <v>12</v>
      </c>
      <c r="B49" s="379"/>
      <c r="C49" s="184"/>
      <c r="D49" s="145">
        <f t="shared" si="0"/>
        <v>0</v>
      </c>
      <c r="E49" s="165">
        <f>SUM($D$3:D49)</f>
        <v>71091</v>
      </c>
      <c r="F49" s="166">
        <f t="shared" si="1"/>
        <v>12</v>
      </c>
    </row>
    <row r="50" spans="1:6" ht="19.5" hidden="1">
      <c r="A50" s="168">
        <f>SUBTOTAL(103,B$4:B50)</f>
        <v>12</v>
      </c>
      <c r="B50" s="217"/>
      <c r="C50" s="184"/>
      <c r="D50" s="145">
        <f t="shared" si="0"/>
        <v>0</v>
      </c>
      <c r="E50" s="165">
        <f>SUM($D$3:D50)</f>
        <v>71091</v>
      </c>
      <c r="F50" s="166">
        <f>A50</f>
        <v>12</v>
      </c>
    </row>
    <row r="51" spans="1:6" ht="19.5">
      <c r="A51" s="168"/>
      <c r="B51" s="150" t="s">
        <v>243</v>
      </c>
      <c r="C51" s="187">
        <f>SUM(C4:C50)</f>
        <v>71091</v>
      </c>
    </row>
    <row r="52" spans="1:6" ht="19.5">
      <c r="A52" s="511" t="s">
        <v>533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53" sqref="A5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2">
        <f>P!L3</f>
        <v>45926</v>
      </c>
    </row>
    <row r="2" spans="1:6" ht="29.25" customHeight="1">
      <c r="A2" s="514" t="s">
        <v>500</v>
      </c>
      <c r="B2" s="514"/>
      <c r="C2" s="514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475</v>
      </c>
      <c r="C4" s="184">
        <v>4306</v>
      </c>
      <c r="D4" s="145">
        <f>C4</f>
        <v>4306</v>
      </c>
      <c r="E4" s="158">
        <f>SUM($D$3:D4)</f>
        <v>4306</v>
      </c>
      <c r="F4" s="148">
        <f>A4</f>
        <v>1</v>
      </c>
    </row>
    <row r="5" spans="1:6">
      <c r="A5" s="168">
        <f>SUBTOTAL(103,B$4:B5)</f>
        <v>2</v>
      </c>
      <c r="B5" s="141" t="s">
        <v>483</v>
      </c>
      <c r="C5" s="184">
        <v>2000</v>
      </c>
      <c r="D5" s="145">
        <f t="shared" ref="D5:D50" si="0">C5</f>
        <v>2000</v>
      </c>
      <c r="E5" s="158">
        <f>SUM($D$3:D5)</f>
        <v>6306</v>
      </c>
      <c r="F5" s="148">
        <f t="shared" ref="F5:F50" si="1">A5</f>
        <v>2</v>
      </c>
    </row>
    <row r="6" spans="1:6" hidden="1">
      <c r="A6" s="168">
        <f>SUBTOTAL(103,B$4:B6)</f>
        <v>2</v>
      </c>
      <c r="B6" s="141"/>
      <c r="C6" s="184"/>
      <c r="D6" s="145">
        <f t="shared" si="0"/>
        <v>0</v>
      </c>
      <c r="E6" s="158">
        <f>SUM($D$3:D6)</f>
        <v>6306</v>
      </c>
      <c r="F6" s="148">
        <f t="shared" si="1"/>
        <v>2</v>
      </c>
    </row>
    <row r="7" spans="1:6" hidden="1">
      <c r="A7" s="168">
        <f>SUBTOTAL(103,B$4:B7)</f>
        <v>2</v>
      </c>
      <c r="B7" s="141"/>
      <c r="C7" s="184"/>
      <c r="D7" s="145">
        <f t="shared" si="0"/>
        <v>0</v>
      </c>
      <c r="E7" s="158">
        <f>SUM($D$3:D7)</f>
        <v>6306</v>
      </c>
      <c r="F7" s="148">
        <f t="shared" si="1"/>
        <v>2</v>
      </c>
    </row>
    <row r="8" spans="1:6" hidden="1">
      <c r="A8" s="168">
        <f>SUBTOTAL(103,B$4:B8)</f>
        <v>2</v>
      </c>
      <c r="B8" s="141"/>
      <c r="C8" s="184"/>
      <c r="D8" s="145">
        <f t="shared" si="0"/>
        <v>0</v>
      </c>
      <c r="E8" s="158">
        <f>SUM($D$3:D8)</f>
        <v>6306</v>
      </c>
      <c r="F8" s="148">
        <f t="shared" si="1"/>
        <v>2</v>
      </c>
    </row>
    <row r="9" spans="1:6" hidden="1">
      <c r="A9" s="168">
        <f>SUBTOTAL(103,B$4:B9)</f>
        <v>2</v>
      </c>
      <c r="B9" s="293"/>
      <c r="C9" s="184"/>
      <c r="D9" s="145">
        <f t="shared" si="0"/>
        <v>0</v>
      </c>
      <c r="E9" s="158">
        <f>SUM($D$3:D9)</f>
        <v>6306</v>
      </c>
      <c r="F9" s="148">
        <f t="shared" si="1"/>
        <v>2</v>
      </c>
    </row>
    <row r="10" spans="1:6" hidden="1">
      <c r="A10" s="168">
        <f>SUBTOTAL(103,B$4:B10)</f>
        <v>2</v>
      </c>
      <c r="B10" s="141"/>
      <c r="C10" s="184"/>
      <c r="D10" s="145">
        <f t="shared" si="0"/>
        <v>0</v>
      </c>
      <c r="E10" s="158">
        <f>SUM($D$3:D10)</f>
        <v>6306</v>
      </c>
      <c r="F10" s="148">
        <f t="shared" si="1"/>
        <v>2</v>
      </c>
    </row>
    <row r="11" spans="1:6" hidden="1">
      <c r="A11" s="168">
        <f>SUBTOTAL(103,B$4:B11)</f>
        <v>2</v>
      </c>
      <c r="B11" s="141"/>
      <c r="C11" s="184"/>
      <c r="D11" s="167">
        <f t="shared" si="0"/>
        <v>0</v>
      </c>
      <c r="E11" s="158">
        <f>SUM($D$3:D11)</f>
        <v>6306</v>
      </c>
      <c r="F11" s="148">
        <f t="shared" si="1"/>
        <v>2</v>
      </c>
    </row>
    <row r="12" spans="1:6" hidden="1">
      <c r="A12" s="168">
        <f>SUBTOTAL(103,B$4:B12)</f>
        <v>2</v>
      </c>
      <c r="B12" s="141"/>
      <c r="C12" s="184"/>
      <c r="D12" s="167">
        <f t="shared" si="0"/>
        <v>0</v>
      </c>
      <c r="E12" s="158">
        <f>SUM($D$3:D12)</f>
        <v>6306</v>
      </c>
      <c r="F12" s="148">
        <f t="shared" si="1"/>
        <v>2</v>
      </c>
    </row>
    <row r="13" spans="1:6" hidden="1">
      <c r="A13" s="168">
        <f>SUBTOTAL(103,B$4:B13)</f>
        <v>2</v>
      </c>
      <c r="B13" s="141"/>
      <c r="C13" s="184"/>
      <c r="D13" s="167">
        <f t="shared" si="0"/>
        <v>0</v>
      </c>
      <c r="E13" s="158">
        <f>SUM($D$3:D13)</f>
        <v>6306</v>
      </c>
      <c r="F13" s="148">
        <f t="shared" si="1"/>
        <v>2</v>
      </c>
    </row>
    <row r="14" spans="1:6" hidden="1">
      <c r="A14" s="168">
        <f>SUBTOTAL(103,B$4:B14)</f>
        <v>2</v>
      </c>
      <c r="B14" s="141"/>
      <c r="C14" s="184"/>
      <c r="D14" s="167">
        <f t="shared" si="0"/>
        <v>0</v>
      </c>
      <c r="E14" s="158">
        <f>SUM($D$3:D14)</f>
        <v>6306</v>
      </c>
      <c r="F14" s="148">
        <f t="shared" si="1"/>
        <v>2</v>
      </c>
    </row>
    <row r="15" spans="1:6" hidden="1">
      <c r="A15" s="168">
        <f>SUBTOTAL(103,B$4:B15)</f>
        <v>2</v>
      </c>
      <c r="B15" s="141"/>
      <c r="C15" s="184"/>
      <c r="D15" s="167">
        <f t="shared" si="0"/>
        <v>0</v>
      </c>
      <c r="E15" s="158">
        <f>SUM($D$3:D15)</f>
        <v>6306</v>
      </c>
      <c r="F15" s="148">
        <f t="shared" si="1"/>
        <v>2</v>
      </c>
    </row>
    <row r="16" spans="1:6" hidden="1">
      <c r="A16" s="168">
        <f>SUBTOTAL(103,B$4:B16)</f>
        <v>2</v>
      </c>
      <c r="B16" s="141"/>
      <c r="C16" s="184"/>
      <c r="D16" s="167">
        <f t="shared" si="0"/>
        <v>0</v>
      </c>
      <c r="E16" s="158">
        <f>SUM($D$3:D16)</f>
        <v>6306</v>
      </c>
      <c r="F16" s="148">
        <f t="shared" si="1"/>
        <v>2</v>
      </c>
    </row>
    <row r="17" spans="1:6" hidden="1">
      <c r="A17" s="168">
        <f>SUBTOTAL(103,B$4:B17)</f>
        <v>2</v>
      </c>
      <c r="B17" s="141"/>
      <c r="C17" s="184"/>
      <c r="D17" s="167">
        <f t="shared" si="0"/>
        <v>0</v>
      </c>
      <c r="E17" s="158">
        <f>SUM($D$3:D17)</f>
        <v>6306</v>
      </c>
      <c r="F17" s="148">
        <f t="shared" si="1"/>
        <v>2</v>
      </c>
    </row>
    <row r="18" spans="1:6" hidden="1">
      <c r="A18" s="168">
        <f>SUBTOTAL(103,B$4:B18)</f>
        <v>2</v>
      </c>
      <c r="B18" s="141"/>
      <c r="C18" s="184"/>
      <c r="D18" s="167">
        <f t="shared" si="0"/>
        <v>0</v>
      </c>
      <c r="E18" s="158">
        <f>SUM($D$3:D18)</f>
        <v>6306</v>
      </c>
      <c r="F18" s="148">
        <f t="shared" si="1"/>
        <v>2</v>
      </c>
    </row>
    <row r="19" spans="1:6" hidden="1">
      <c r="A19" s="168">
        <f>SUBTOTAL(103,B$4:B19)</f>
        <v>2</v>
      </c>
      <c r="B19" s="141"/>
      <c r="C19" s="184"/>
      <c r="D19" s="167">
        <f t="shared" si="0"/>
        <v>0</v>
      </c>
      <c r="E19" s="158">
        <f>SUM($D$3:D19)</f>
        <v>6306</v>
      </c>
      <c r="F19" s="148">
        <f t="shared" si="1"/>
        <v>2</v>
      </c>
    </row>
    <row r="20" spans="1:6" hidden="1">
      <c r="A20" s="168">
        <f>SUBTOTAL(103,B$4:B20)</f>
        <v>2</v>
      </c>
      <c r="B20" s="141"/>
      <c r="C20" s="184"/>
      <c r="D20" s="167">
        <f t="shared" si="0"/>
        <v>0</v>
      </c>
      <c r="E20" s="158">
        <f>SUM($D$3:D20)</f>
        <v>6306</v>
      </c>
      <c r="F20" s="148">
        <f t="shared" si="1"/>
        <v>2</v>
      </c>
    </row>
    <row r="21" spans="1:6" hidden="1">
      <c r="A21" s="168">
        <f>SUBTOTAL(103,B$4:B21)</f>
        <v>2</v>
      </c>
      <c r="B21" s="231"/>
      <c r="C21" s="184"/>
      <c r="D21" s="167">
        <f t="shared" si="0"/>
        <v>0</v>
      </c>
      <c r="E21" s="158">
        <f>SUM($D$3:D21)</f>
        <v>6306</v>
      </c>
      <c r="F21" s="148">
        <f t="shared" si="1"/>
        <v>2</v>
      </c>
    </row>
    <row r="22" spans="1:6" hidden="1">
      <c r="A22" s="168">
        <f>SUBTOTAL(103,B$4:B22)</f>
        <v>2</v>
      </c>
      <c r="B22" s="231"/>
      <c r="C22" s="184"/>
      <c r="D22" s="167">
        <f t="shared" si="0"/>
        <v>0</v>
      </c>
      <c r="E22" s="158">
        <f>SUM($D$3:D22)</f>
        <v>6306</v>
      </c>
      <c r="F22" s="148">
        <f t="shared" si="1"/>
        <v>2</v>
      </c>
    </row>
    <row r="23" spans="1:6" hidden="1">
      <c r="A23" s="168">
        <f>SUBTOTAL(103,B$4:B23)</f>
        <v>2</v>
      </c>
      <c r="B23" s="379"/>
      <c r="C23" s="184"/>
      <c r="D23" s="167">
        <f t="shared" si="0"/>
        <v>0</v>
      </c>
      <c r="E23" s="158">
        <f>SUM($D$3:D23)</f>
        <v>6306</v>
      </c>
      <c r="F23" s="148">
        <f t="shared" si="1"/>
        <v>2</v>
      </c>
    </row>
    <row r="24" spans="1:6" hidden="1">
      <c r="A24" s="168">
        <f>SUBTOTAL(103,B$4:B24)</f>
        <v>2</v>
      </c>
      <c r="B24" s="379"/>
      <c r="C24" s="184"/>
      <c r="D24" s="167">
        <f t="shared" si="0"/>
        <v>0</v>
      </c>
      <c r="E24" s="158">
        <f>SUM($D$3:D24)</f>
        <v>6306</v>
      </c>
      <c r="F24" s="148">
        <f t="shared" si="1"/>
        <v>2</v>
      </c>
    </row>
    <row r="25" spans="1:6" hidden="1">
      <c r="A25" s="168">
        <f>SUBTOTAL(103,B$4:B25)</f>
        <v>2</v>
      </c>
      <c r="B25" s="379"/>
      <c r="C25" s="184"/>
      <c r="D25" s="167">
        <f t="shared" si="0"/>
        <v>0</v>
      </c>
      <c r="E25" s="158">
        <f>SUM($D$3:D25)</f>
        <v>6306</v>
      </c>
      <c r="F25" s="148">
        <f t="shared" si="1"/>
        <v>2</v>
      </c>
    </row>
    <row r="26" spans="1:6" hidden="1">
      <c r="A26" s="168">
        <f>SUBTOTAL(103,B$4:B26)</f>
        <v>2</v>
      </c>
      <c r="B26" s="379"/>
      <c r="C26" s="184"/>
      <c r="D26" s="167">
        <f t="shared" si="0"/>
        <v>0</v>
      </c>
      <c r="E26" s="158">
        <f>SUM($D$3:D26)</f>
        <v>6306</v>
      </c>
      <c r="F26" s="148">
        <f t="shared" si="1"/>
        <v>2</v>
      </c>
    </row>
    <row r="27" spans="1:6" hidden="1">
      <c r="A27" s="168">
        <f>SUBTOTAL(103,B$4:B27)</f>
        <v>2</v>
      </c>
      <c r="B27" s="379"/>
      <c r="C27" s="184"/>
      <c r="D27" s="167">
        <f t="shared" si="0"/>
        <v>0</v>
      </c>
      <c r="E27" s="158">
        <f>SUM($D$3:D27)</f>
        <v>6306</v>
      </c>
      <c r="F27" s="148">
        <f t="shared" si="1"/>
        <v>2</v>
      </c>
    </row>
    <row r="28" spans="1:6" hidden="1">
      <c r="A28" s="168">
        <f>SUBTOTAL(103,B$4:B28)</f>
        <v>2</v>
      </c>
      <c r="B28" s="379"/>
      <c r="C28" s="184"/>
      <c r="D28" s="167">
        <f t="shared" si="0"/>
        <v>0</v>
      </c>
      <c r="E28" s="158">
        <f>SUM($D$3:D28)</f>
        <v>6306</v>
      </c>
      <c r="F28" s="148">
        <f t="shared" si="1"/>
        <v>2</v>
      </c>
    </row>
    <row r="29" spans="1:6" hidden="1">
      <c r="A29" s="168">
        <f>SUBTOTAL(103,B$4:B29)</f>
        <v>2</v>
      </c>
      <c r="B29" s="379"/>
      <c r="C29" s="184"/>
      <c r="D29" s="167">
        <f t="shared" si="0"/>
        <v>0</v>
      </c>
      <c r="E29" s="158">
        <f>SUM($D$3:D29)</f>
        <v>6306</v>
      </c>
      <c r="F29" s="148">
        <f t="shared" si="1"/>
        <v>2</v>
      </c>
    </row>
    <row r="30" spans="1:6" hidden="1">
      <c r="A30" s="168">
        <f>SUBTOTAL(103,B$4:B30)</f>
        <v>2</v>
      </c>
      <c r="B30" s="379"/>
      <c r="C30" s="184"/>
      <c r="D30" s="167">
        <f t="shared" si="0"/>
        <v>0</v>
      </c>
      <c r="E30" s="158">
        <f>SUM($D$3:D30)</f>
        <v>6306</v>
      </c>
      <c r="F30" s="148">
        <f t="shared" si="1"/>
        <v>2</v>
      </c>
    </row>
    <row r="31" spans="1:6" hidden="1">
      <c r="A31" s="168">
        <f>SUBTOTAL(103,B$4:B31)</f>
        <v>2</v>
      </c>
      <c r="B31" s="379"/>
      <c r="C31" s="184"/>
      <c r="D31" s="167">
        <f t="shared" si="0"/>
        <v>0</v>
      </c>
      <c r="E31" s="158">
        <f>SUM($D$3:D31)</f>
        <v>6306</v>
      </c>
      <c r="F31" s="148">
        <f t="shared" si="1"/>
        <v>2</v>
      </c>
    </row>
    <row r="32" spans="1:6" hidden="1">
      <c r="A32" s="168">
        <f>SUBTOTAL(103,B$4:B32)</f>
        <v>2</v>
      </c>
      <c r="B32" s="379"/>
      <c r="C32" s="184"/>
      <c r="D32" s="167">
        <f t="shared" si="0"/>
        <v>0</v>
      </c>
      <c r="E32" s="158">
        <f>SUM($D$3:D32)</f>
        <v>6306</v>
      </c>
      <c r="F32" s="148">
        <f t="shared" si="1"/>
        <v>2</v>
      </c>
    </row>
    <row r="33" spans="1:6" hidden="1">
      <c r="A33" s="168">
        <f>SUBTOTAL(103,B$4:B33)</f>
        <v>2</v>
      </c>
      <c r="B33" s="379"/>
      <c r="C33" s="184"/>
      <c r="D33" s="167">
        <f t="shared" si="0"/>
        <v>0</v>
      </c>
      <c r="E33" s="158">
        <f>SUM($D$3:D33)</f>
        <v>6306</v>
      </c>
      <c r="F33" s="148">
        <f t="shared" si="1"/>
        <v>2</v>
      </c>
    </row>
    <row r="34" spans="1:6" hidden="1">
      <c r="A34" s="168">
        <f>SUBTOTAL(103,B$4:B34)</f>
        <v>2</v>
      </c>
      <c r="B34" s="379"/>
      <c r="C34" s="184"/>
      <c r="D34" s="167">
        <f t="shared" si="0"/>
        <v>0</v>
      </c>
      <c r="E34" s="158">
        <f>SUM($D$3:D34)</f>
        <v>6306</v>
      </c>
      <c r="F34" s="148">
        <f t="shared" si="1"/>
        <v>2</v>
      </c>
    </row>
    <row r="35" spans="1:6" hidden="1">
      <c r="A35" s="168">
        <f>SUBTOTAL(103,B$4:B35)</f>
        <v>2</v>
      </c>
      <c r="B35" s="379"/>
      <c r="C35" s="184"/>
      <c r="D35" s="167">
        <f t="shared" si="0"/>
        <v>0</v>
      </c>
      <c r="E35" s="158">
        <f>SUM($D$3:D35)</f>
        <v>6306</v>
      </c>
      <c r="F35" s="148">
        <f t="shared" si="1"/>
        <v>2</v>
      </c>
    </row>
    <row r="36" spans="1:6" hidden="1">
      <c r="A36" s="168">
        <f>SUBTOTAL(103,B$4:B36)</f>
        <v>2</v>
      </c>
      <c r="B36" s="379"/>
      <c r="C36" s="184"/>
      <c r="D36" s="167">
        <f t="shared" si="0"/>
        <v>0</v>
      </c>
      <c r="E36" s="158">
        <f>SUM($D$3:D36)</f>
        <v>6306</v>
      </c>
      <c r="F36" s="148">
        <f t="shared" si="1"/>
        <v>2</v>
      </c>
    </row>
    <row r="37" spans="1:6" hidden="1">
      <c r="A37" s="168">
        <f>SUBTOTAL(103,B$4:B37)</f>
        <v>2</v>
      </c>
      <c r="B37" s="379"/>
      <c r="C37" s="184"/>
      <c r="D37" s="167">
        <f t="shared" si="0"/>
        <v>0</v>
      </c>
      <c r="E37" s="158">
        <f>SUM($D$3:D37)</f>
        <v>6306</v>
      </c>
      <c r="F37" s="148">
        <f t="shared" si="1"/>
        <v>2</v>
      </c>
    </row>
    <row r="38" spans="1:6" hidden="1">
      <c r="A38" s="168">
        <f>SUBTOTAL(103,B$4:B38)</f>
        <v>2</v>
      </c>
      <c r="B38" s="379"/>
      <c r="C38" s="184"/>
      <c r="D38" s="167">
        <f t="shared" si="0"/>
        <v>0</v>
      </c>
      <c r="E38" s="158">
        <f>SUM($D$3:D38)</f>
        <v>6306</v>
      </c>
      <c r="F38" s="148">
        <f t="shared" si="1"/>
        <v>2</v>
      </c>
    </row>
    <row r="39" spans="1:6" hidden="1">
      <c r="A39" s="168">
        <f>SUBTOTAL(103,B$4:B39)</f>
        <v>2</v>
      </c>
      <c r="B39" s="379"/>
      <c r="C39" s="184"/>
      <c r="D39" s="167">
        <f t="shared" si="0"/>
        <v>0</v>
      </c>
      <c r="E39" s="158">
        <f>SUM($D$3:D39)</f>
        <v>6306</v>
      </c>
      <c r="F39" s="148">
        <f t="shared" si="1"/>
        <v>2</v>
      </c>
    </row>
    <row r="40" spans="1:6" hidden="1">
      <c r="A40" s="168">
        <f>SUBTOTAL(103,B$4:B40)</f>
        <v>2</v>
      </c>
      <c r="B40" s="379"/>
      <c r="C40" s="184"/>
      <c r="D40" s="167">
        <f t="shared" si="0"/>
        <v>0</v>
      </c>
      <c r="E40" s="158">
        <f>SUM($D$3:D40)</f>
        <v>6306</v>
      </c>
      <c r="F40" s="148">
        <f t="shared" si="1"/>
        <v>2</v>
      </c>
    </row>
    <row r="41" spans="1:6" hidden="1">
      <c r="A41" s="168">
        <f>SUBTOTAL(103,B$4:B41)</f>
        <v>2</v>
      </c>
      <c r="B41" s="379"/>
      <c r="C41" s="184"/>
      <c r="D41" s="167">
        <f t="shared" si="0"/>
        <v>0</v>
      </c>
      <c r="E41" s="158">
        <f>SUM($D$3:D41)</f>
        <v>6306</v>
      </c>
      <c r="F41" s="148">
        <f t="shared" si="1"/>
        <v>2</v>
      </c>
    </row>
    <row r="42" spans="1:6" hidden="1">
      <c r="A42" s="168">
        <f>SUBTOTAL(103,B$4:B42)</f>
        <v>2</v>
      </c>
      <c r="B42" s="379"/>
      <c r="C42" s="184"/>
      <c r="D42" s="167">
        <f t="shared" si="0"/>
        <v>0</v>
      </c>
      <c r="E42" s="158">
        <f>SUM($D$3:D42)</f>
        <v>6306</v>
      </c>
      <c r="F42" s="148">
        <f t="shared" si="1"/>
        <v>2</v>
      </c>
    </row>
    <row r="43" spans="1:6" hidden="1">
      <c r="A43" s="168">
        <f>SUBTOTAL(103,B$4:B43)</f>
        <v>2</v>
      </c>
      <c r="B43" s="379"/>
      <c r="C43" s="184"/>
      <c r="D43" s="167">
        <f t="shared" si="0"/>
        <v>0</v>
      </c>
      <c r="E43" s="158">
        <f>SUM($D$3:D43)</f>
        <v>6306</v>
      </c>
      <c r="F43" s="148">
        <f t="shared" si="1"/>
        <v>2</v>
      </c>
    </row>
    <row r="44" spans="1:6" hidden="1">
      <c r="A44" s="168">
        <f>SUBTOTAL(103,B$4:B44)</f>
        <v>2</v>
      </c>
      <c r="B44" s="379"/>
      <c r="C44" s="184"/>
      <c r="D44" s="167">
        <f t="shared" si="0"/>
        <v>0</v>
      </c>
      <c r="E44" s="158">
        <f>SUM($D$3:D44)</f>
        <v>6306</v>
      </c>
      <c r="F44" s="148">
        <f t="shared" si="1"/>
        <v>2</v>
      </c>
    </row>
    <row r="45" spans="1:6" hidden="1">
      <c r="A45" s="168">
        <f>SUBTOTAL(103,B$4:B45)</f>
        <v>2</v>
      </c>
      <c r="B45" s="379"/>
      <c r="C45" s="184"/>
      <c r="D45" s="167">
        <f t="shared" si="0"/>
        <v>0</v>
      </c>
      <c r="E45" s="158">
        <f>SUM($D$3:D45)</f>
        <v>6306</v>
      </c>
      <c r="F45" s="148">
        <f t="shared" si="1"/>
        <v>2</v>
      </c>
    </row>
    <row r="46" spans="1:6" hidden="1">
      <c r="A46" s="168">
        <f>SUBTOTAL(103,B$4:B46)</f>
        <v>2</v>
      </c>
      <c r="B46" s="379"/>
      <c r="C46" s="184"/>
      <c r="D46" s="167">
        <f t="shared" si="0"/>
        <v>0</v>
      </c>
      <c r="E46" s="158">
        <f>SUM($D$3:D46)</f>
        <v>6306</v>
      </c>
      <c r="F46" s="148">
        <f t="shared" si="1"/>
        <v>2</v>
      </c>
    </row>
    <row r="47" spans="1:6" hidden="1">
      <c r="A47" s="168">
        <f>SUBTOTAL(103,B$4:B47)</f>
        <v>2</v>
      </c>
      <c r="B47" s="379"/>
      <c r="C47" s="184"/>
      <c r="D47" s="167">
        <f t="shared" si="0"/>
        <v>0</v>
      </c>
      <c r="E47" s="158">
        <f>SUM($D$3:D47)</f>
        <v>6306</v>
      </c>
      <c r="F47" s="148">
        <f t="shared" si="1"/>
        <v>2</v>
      </c>
    </row>
    <row r="48" spans="1:6" hidden="1">
      <c r="A48" s="168">
        <f>SUBTOTAL(103,B$4:B48)</f>
        <v>2</v>
      </c>
      <c r="B48" s="379"/>
      <c r="C48" s="184"/>
      <c r="D48" s="167">
        <f t="shared" si="0"/>
        <v>0</v>
      </c>
      <c r="E48" s="158">
        <f>SUM($D$3:D48)</f>
        <v>6306</v>
      </c>
      <c r="F48" s="148">
        <f t="shared" si="1"/>
        <v>2</v>
      </c>
    </row>
    <row r="49" spans="1:6" hidden="1">
      <c r="A49" s="168">
        <f>SUBTOTAL(103,B$4:B49)</f>
        <v>2</v>
      </c>
      <c r="B49" s="379"/>
      <c r="C49" s="184"/>
      <c r="D49" s="167">
        <f t="shared" si="0"/>
        <v>0</v>
      </c>
      <c r="E49" s="158">
        <f>SUM($D$3:D49)</f>
        <v>6306</v>
      </c>
      <c r="F49" s="148">
        <f t="shared" si="1"/>
        <v>2</v>
      </c>
    </row>
    <row r="50" spans="1:6" hidden="1">
      <c r="A50" s="168">
        <f>SUBTOTAL(103,B$4:B50)</f>
        <v>2</v>
      </c>
      <c r="B50" s="231"/>
      <c r="C50" s="184"/>
      <c r="D50" s="167">
        <f t="shared" si="0"/>
        <v>0</v>
      </c>
      <c r="E50" s="158">
        <f>SUM($D$3:D50)</f>
        <v>6306</v>
      </c>
      <c r="F50" s="148">
        <f t="shared" si="1"/>
        <v>2</v>
      </c>
    </row>
    <row r="51" spans="1:6">
      <c r="A51" s="168"/>
      <c r="B51" s="150" t="s">
        <v>243</v>
      </c>
      <c r="C51" s="151">
        <f>SUM(C4:C50)</f>
        <v>6306</v>
      </c>
    </row>
    <row r="52" spans="1:6">
      <c r="A52" s="511" t="s">
        <v>534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3" sqref="A5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2">
        <f>P!N3</f>
        <v>45927</v>
      </c>
    </row>
    <row r="2" spans="1:7" ht="39.75" customHeight="1">
      <c r="A2" s="514" t="s">
        <v>501</v>
      </c>
      <c r="B2" s="514"/>
      <c r="C2" s="514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229</v>
      </c>
      <c r="C4" s="184">
        <v>14665</v>
      </c>
      <c r="D4" s="157">
        <f>C4</f>
        <v>14665</v>
      </c>
      <c r="E4" s="158">
        <f>SUM($D$3:D4)</f>
        <v>14665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475</v>
      </c>
      <c r="C5" s="184">
        <v>7190</v>
      </c>
      <c r="D5" s="157">
        <f t="shared" ref="D5:D50" si="0">C5</f>
        <v>7190</v>
      </c>
      <c r="E5" s="158">
        <f>SUM($D$3:D5)</f>
        <v>21855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482</v>
      </c>
      <c r="C6" s="184">
        <v>2250</v>
      </c>
      <c r="D6" s="157">
        <f t="shared" si="0"/>
        <v>2250</v>
      </c>
      <c r="E6" s="158">
        <f>SUM($D$3:D6)</f>
        <v>24105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486</v>
      </c>
      <c r="C7" s="184">
        <v>6555</v>
      </c>
      <c r="D7" s="157">
        <f t="shared" si="0"/>
        <v>6555</v>
      </c>
      <c r="E7" s="158">
        <f>SUM($D$3:D7)</f>
        <v>30660</v>
      </c>
      <c r="F7" s="170">
        <f t="shared" si="1"/>
        <v>4</v>
      </c>
    </row>
    <row r="8" spans="1:7" ht="19.5">
      <c r="A8" s="168">
        <f>SUBTOTAL(103,B$4:B8)</f>
        <v>5</v>
      </c>
      <c r="B8" s="438" t="s">
        <v>480</v>
      </c>
      <c r="C8" s="184">
        <v>612</v>
      </c>
      <c r="D8" s="157">
        <f t="shared" si="0"/>
        <v>612</v>
      </c>
      <c r="E8" s="158">
        <f>SUM($D$3:D8)</f>
        <v>31272</v>
      </c>
      <c r="F8" s="170">
        <f t="shared" si="1"/>
        <v>5</v>
      </c>
    </row>
    <row r="9" spans="1:7" ht="19.5">
      <c r="A9" s="168">
        <f>SUBTOTAL(103,B$4:B9)</f>
        <v>6</v>
      </c>
      <c r="B9" s="438" t="s">
        <v>483</v>
      </c>
      <c r="C9" s="184">
        <v>1700</v>
      </c>
      <c r="D9" s="157">
        <f t="shared" si="0"/>
        <v>1700</v>
      </c>
      <c r="E9" s="158">
        <f>SUM($D$3:D9)</f>
        <v>32972</v>
      </c>
      <c r="F9" s="170">
        <f t="shared" si="1"/>
        <v>6</v>
      </c>
    </row>
    <row r="10" spans="1:7" ht="19.5" hidden="1">
      <c r="A10" s="168">
        <f>SUBTOTAL(103,B$4:B10)</f>
        <v>6</v>
      </c>
      <c r="B10" s="438"/>
      <c r="C10" s="184"/>
      <c r="D10" s="157">
        <f t="shared" si="0"/>
        <v>0</v>
      </c>
      <c r="E10" s="158">
        <f>SUM($D$3:D10)</f>
        <v>32972</v>
      </c>
      <c r="F10" s="170">
        <f t="shared" si="1"/>
        <v>6</v>
      </c>
    </row>
    <row r="11" spans="1:7" ht="19.5" hidden="1">
      <c r="A11" s="168">
        <f>SUBTOTAL(103,B$4:B11)</f>
        <v>6</v>
      </c>
      <c r="B11" s="438"/>
      <c r="C11" s="184"/>
      <c r="D11" s="157">
        <f t="shared" si="0"/>
        <v>0</v>
      </c>
      <c r="E11" s="158">
        <f>SUM($D$3:D11)</f>
        <v>32972</v>
      </c>
      <c r="F11" s="170">
        <f t="shared" si="1"/>
        <v>6</v>
      </c>
    </row>
    <row r="12" spans="1:7" ht="19.5" hidden="1">
      <c r="A12" s="168">
        <f>SUBTOTAL(103,B$4:B12)</f>
        <v>6</v>
      </c>
      <c r="B12" s="438"/>
      <c r="C12" s="184"/>
      <c r="D12" s="157">
        <f t="shared" si="0"/>
        <v>0</v>
      </c>
      <c r="E12" s="158">
        <f>SUM($D$3:D12)</f>
        <v>32972</v>
      </c>
      <c r="F12" s="170">
        <f t="shared" si="1"/>
        <v>6</v>
      </c>
    </row>
    <row r="13" spans="1:7" ht="19.5" hidden="1">
      <c r="A13" s="168">
        <f>SUBTOTAL(103,B$4:B13)</f>
        <v>6</v>
      </c>
      <c r="B13" s="438"/>
      <c r="C13" s="184"/>
      <c r="D13" s="157">
        <f t="shared" si="0"/>
        <v>0</v>
      </c>
      <c r="E13" s="158">
        <f>SUM($D$3:D13)</f>
        <v>32972</v>
      </c>
      <c r="F13" s="170">
        <f t="shared" si="1"/>
        <v>6</v>
      </c>
    </row>
    <row r="14" spans="1:7" ht="19.5" hidden="1">
      <c r="A14" s="168">
        <f>SUBTOTAL(103,B$4:B14)</f>
        <v>6</v>
      </c>
      <c r="B14" s="438"/>
      <c r="C14" s="184"/>
      <c r="D14" s="157">
        <f t="shared" si="0"/>
        <v>0</v>
      </c>
      <c r="E14" s="158">
        <f>SUM($D$3:D14)</f>
        <v>32972</v>
      </c>
      <c r="F14" s="170">
        <f t="shared" si="1"/>
        <v>6</v>
      </c>
    </row>
    <row r="15" spans="1:7" ht="19.5" hidden="1">
      <c r="A15" s="168">
        <f>SUBTOTAL(103,B$4:B15)</f>
        <v>6</v>
      </c>
      <c r="B15" s="141"/>
      <c r="C15" s="184"/>
      <c r="D15" s="157">
        <f t="shared" si="0"/>
        <v>0</v>
      </c>
      <c r="E15" s="158">
        <f>SUM($D$3:D15)</f>
        <v>32972</v>
      </c>
      <c r="F15" s="170">
        <f t="shared" si="1"/>
        <v>6</v>
      </c>
    </row>
    <row r="16" spans="1:7" ht="19.5" hidden="1">
      <c r="A16" s="168">
        <f>SUBTOTAL(103,B$4:B16)</f>
        <v>6</v>
      </c>
      <c r="B16" s="141"/>
      <c r="C16" s="184"/>
      <c r="D16" s="157">
        <f t="shared" si="0"/>
        <v>0</v>
      </c>
      <c r="E16" s="158">
        <f>SUM($D$3:D16)</f>
        <v>32972</v>
      </c>
      <c r="F16" s="170">
        <f t="shared" si="1"/>
        <v>6</v>
      </c>
    </row>
    <row r="17" spans="1:6" ht="19.5" hidden="1">
      <c r="A17" s="168">
        <f>SUBTOTAL(103,B$4:B17)</f>
        <v>6</v>
      </c>
      <c r="B17" s="141"/>
      <c r="C17" s="184"/>
      <c r="D17" s="157">
        <f t="shared" si="0"/>
        <v>0</v>
      </c>
      <c r="E17" s="158">
        <f>SUM($D$3:D17)</f>
        <v>32972</v>
      </c>
      <c r="F17" s="170">
        <f t="shared" si="1"/>
        <v>6</v>
      </c>
    </row>
    <row r="18" spans="1:6" ht="19.5" hidden="1">
      <c r="A18" s="168">
        <f>SUBTOTAL(103,B$4:B18)</f>
        <v>6</v>
      </c>
      <c r="B18" s="141"/>
      <c r="C18" s="184"/>
      <c r="D18" s="157">
        <f t="shared" si="0"/>
        <v>0</v>
      </c>
      <c r="E18" s="158">
        <f>SUM($D$3:D18)</f>
        <v>32972</v>
      </c>
      <c r="F18" s="170">
        <f t="shared" si="1"/>
        <v>6</v>
      </c>
    </row>
    <row r="19" spans="1:6" ht="19.5" hidden="1">
      <c r="A19" s="168">
        <f>SUBTOTAL(103,B$4:B19)</f>
        <v>6</v>
      </c>
      <c r="B19" s="379"/>
      <c r="C19" s="184"/>
      <c r="D19" s="157">
        <f t="shared" si="0"/>
        <v>0</v>
      </c>
      <c r="E19" s="158">
        <f>SUM($D$3:D19)</f>
        <v>32972</v>
      </c>
      <c r="F19" s="170">
        <f t="shared" si="1"/>
        <v>6</v>
      </c>
    </row>
    <row r="20" spans="1:6" ht="19.5" hidden="1">
      <c r="A20" s="168">
        <f>SUBTOTAL(103,B$4:B20)</f>
        <v>6</v>
      </c>
      <c r="B20" s="379"/>
      <c r="C20" s="184"/>
      <c r="D20" s="157">
        <f t="shared" si="0"/>
        <v>0</v>
      </c>
      <c r="E20" s="158">
        <f>SUM($D$3:D20)</f>
        <v>32972</v>
      </c>
      <c r="F20" s="170">
        <f t="shared" si="1"/>
        <v>6</v>
      </c>
    </row>
    <row r="21" spans="1:6" ht="19.5" hidden="1">
      <c r="A21" s="168">
        <f>SUBTOTAL(103,B$4:B21)</f>
        <v>6</v>
      </c>
      <c r="B21" s="379"/>
      <c r="C21" s="184"/>
      <c r="D21" s="157">
        <f t="shared" si="0"/>
        <v>0</v>
      </c>
      <c r="E21" s="158">
        <f>SUM($D$3:D21)</f>
        <v>32972</v>
      </c>
      <c r="F21" s="170">
        <f t="shared" si="1"/>
        <v>6</v>
      </c>
    </row>
    <row r="22" spans="1:6" ht="19.5" hidden="1">
      <c r="A22" s="168">
        <f>SUBTOTAL(103,B$4:B22)</f>
        <v>6</v>
      </c>
      <c r="B22" s="379"/>
      <c r="C22" s="184"/>
      <c r="D22" s="157">
        <f t="shared" si="0"/>
        <v>0</v>
      </c>
      <c r="E22" s="158">
        <f>SUM($D$3:D22)</f>
        <v>32972</v>
      </c>
      <c r="F22" s="170">
        <f t="shared" si="1"/>
        <v>6</v>
      </c>
    </row>
    <row r="23" spans="1:6" ht="19.5" hidden="1">
      <c r="A23" s="168">
        <f>SUBTOTAL(103,B$4:B23)</f>
        <v>6</v>
      </c>
      <c r="B23" s="379"/>
      <c r="C23" s="184"/>
      <c r="D23" s="157">
        <f t="shared" si="0"/>
        <v>0</v>
      </c>
      <c r="E23" s="158">
        <f>SUM($D$3:D23)</f>
        <v>32972</v>
      </c>
      <c r="F23" s="170">
        <f t="shared" si="1"/>
        <v>6</v>
      </c>
    </row>
    <row r="24" spans="1:6" ht="19.5" hidden="1">
      <c r="A24" s="168">
        <f>SUBTOTAL(103,B$4:B24)</f>
        <v>6</v>
      </c>
      <c r="B24" s="379"/>
      <c r="C24" s="184"/>
      <c r="D24" s="157">
        <f t="shared" si="0"/>
        <v>0</v>
      </c>
      <c r="E24" s="158">
        <f>SUM($D$3:D24)</f>
        <v>32972</v>
      </c>
      <c r="F24" s="170">
        <f t="shared" si="1"/>
        <v>6</v>
      </c>
    </row>
    <row r="25" spans="1:6" ht="19.5" hidden="1">
      <c r="A25" s="168">
        <f>SUBTOTAL(103,B$4:B25)</f>
        <v>6</v>
      </c>
      <c r="B25" s="379"/>
      <c r="C25" s="184"/>
      <c r="D25" s="157">
        <f t="shared" si="0"/>
        <v>0</v>
      </c>
      <c r="E25" s="158">
        <f>SUM($D$3:D25)</f>
        <v>32972</v>
      </c>
      <c r="F25" s="170">
        <f t="shared" si="1"/>
        <v>6</v>
      </c>
    </row>
    <row r="26" spans="1:6" ht="19.5" hidden="1">
      <c r="A26" s="168">
        <f>SUBTOTAL(103,B$4:B26)</f>
        <v>6</v>
      </c>
      <c r="B26" s="379"/>
      <c r="C26" s="184"/>
      <c r="D26" s="157">
        <f t="shared" si="0"/>
        <v>0</v>
      </c>
      <c r="E26" s="158">
        <f>SUM($D$3:D26)</f>
        <v>32972</v>
      </c>
      <c r="F26" s="170">
        <f t="shared" si="1"/>
        <v>6</v>
      </c>
    </row>
    <row r="27" spans="1:6" ht="19.5" hidden="1">
      <c r="A27" s="168">
        <f>SUBTOTAL(103,B$4:B27)</f>
        <v>6</v>
      </c>
      <c r="B27" s="379"/>
      <c r="C27" s="184"/>
      <c r="D27" s="157">
        <f t="shared" si="0"/>
        <v>0</v>
      </c>
      <c r="E27" s="158">
        <f>SUM($D$3:D27)</f>
        <v>32972</v>
      </c>
      <c r="F27" s="170">
        <f t="shared" si="1"/>
        <v>6</v>
      </c>
    </row>
    <row r="28" spans="1:6" ht="19.5" hidden="1">
      <c r="A28" s="168">
        <f>SUBTOTAL(103,B$4:B28)</f>
        <v>6</v>
      </c>
      <c r="B28" s="379"/>
      <c r="C28" s="184"/>
      <c r="D28" s="157">
        <f t="shared" si="0"/>
        <v>0</v>
      </c>
      <c r="E28" s="158">
        <f>SUM($D$3:D28)</f>
        <v>32972</v>
      </c>
      <c r="F28" s="170">
        <f t="shared" si="1"/>
        <v>6</v>
      </c>
    </row>
    <row r="29" spans="1:6" ht="19.5" hidden="1">
      <c r="A29" s="168">
        <f>SUBTOTAL(103,B$4:B29)</f>
        <v>6</v>
      </c>
      <c r="B29" s="379"/>
      <c r="C29" s="184"/>
      <c r="D29" s="157">
        <f t="shared" si="0"/>
        <v>0</v>
      </c>
      <c r="E29" s="158">
        <f>SUM($D$3:D29)</f>
        <v>32972</v>
      </c>
      <c r="F29" s="170">
        <f t="shared" si="1"/>
        <v>6</v>
      </c>
    </row>
    <row r="30" spans="1:6" ht="19.5" hidden="1">
      <c r="A30" s="168">
        <f>SUBTOTAL(103,B$4:B30)</f>
        <v>6</v>
      </c>
      <c r="B30" s="379"/>
      <c r="C30" s="184"/>
      <c r="D30" s="157">
        <f t="shared" si="0"/>
        <v>0</v>
      </c>
      <c r="E30" s="158">
        <f>SUM($D$3:D30)</f>
        <v>32972</v>
      </c>
      <c r="F30" s="170">
        <f t="shared" si="1"/>
        <v>6</v>
      </c>
    </row>
    <row r="31" spans="1:6" ht="19.5" hidden="1">
      <c r="A31" s="168">
        <f>SUBTOTAL(103,B$4:B31)</f>
        <v>6</v>
      </c>
      <c r="B31" s="379"/>
      <c r="C31" s="184"/>
      <c r="D31" s="157">
        <f t="shared" si="0"/>
        <v>0</v>
      </c>
      <c r="E31" s="158">
        <f>SUM($D$3:D31)</f>
        <v>32972</v>
      </c>
      <c r="F31" s="170">
        <f t="shared" si="1"/>
        <v>6</v>
      </c>
    </row>
    <row r="32" spans="1:6" ht="19.5" hidden="1">
      <c r="A32" s="168">
        <f>SUBTOTAL(103,B$4:B32)</f>
        <v>6</v>
      </c>
      <c r="B32" s="379"/>
      <c r="C32" s="184"/>
      <c r="D32" s="157">
        <f t="shared" si="0"/>
        <v>0</v>
      </c>
      <c r="E32" s="158">
        <f>SUM($D$3:D32)</f>
        <v>32972</v>
      </c>
      <c r="F32" s="170">
        <f t="shared" si="1"/>
        <v>6</v>
      </c>
    </row>
    <row r="33" spans="1:6" ht="19.5" hidden="1">
      <c r="A33" s="168">
        <f>SUBTOTAL(103,B$4:B33)</f>
        <v>6</v>
      </c>
      <c r="B33" s="379"/>
      <c r="C33" s="184"/>
      <c r="D33" s="157">
        <f t="shared" si="0"/>
        <v>0</v>
      </c>
      <c r="E33" s="158">
        <f>SUM($D$3:D33)</f>
        <v>32972</v>
      </c>
      <c r="F33" s="170">
        <f t="shared" si="1"/>
        <v>6</v>
      </c>
    </row>
    <row r="34" spans="1:6" ht="19.5" hidden="1">
      <c r="A34" s="168">
        <f>SUBTOTAL(103,B$4:B34)</f>
        <v>6</v>
      </c>
      <c r="B34" s="379"/>
      <c r="C34" s="184"/>
      <c r="D34" s="157">
        <f t="shared" si="0"/>
        <v>0</v>
      </c>
      <c r="E34" s="158">
        <f>SUM($D$3:D34)</f>
        <v>32972</v>
      </c>
      <c r="F34" s="170">
        <f t="shared" si="1"/>
        <v>6</v>
      </c>
    </row>
    <row r="35" spans="1:6" ht="19.5" hidden="1">
      <c r="A35" s="168">
        <f>SUBTOTAL(103,B$4:B35)</f>
        <v>6</v>
      </c>
      <c r="B35" s="379"/>
      <c r="C35" s="184"/>
      <c r="D35" s="157">
        <f t="shared" si="0"/>
        <v>0</v>
      </c>
      <c r="E35" s="158">
        <f>SUM($D$3:D35)</f>
        <v>32972</v>
      </c>
      <c r="F35" s="170">
        <f t="shared" si="1"/>
        <v>6</v>
      </c>
    </row>
    <row r="36" spans="1:6" ht="19.5" hidden="1">
      <c r="A36" s="168">
        <f>SUBTOTAL(103,B$4:B36)</f>
        <v>6</v>
      </c>
      <c r="B36" s="379"/>
      <c r="C36" s="184"/>
      <c r="D36" s="157">
        <f t="shared" si="0"/>
        <v>0</v>
      </c>
      <c r="E36" s="158">
        <f>SUM($D$3:D36)</f>
        <v>32972</v>
      </c>
      <c r="F36" s="170">
        <f t="shared" si="1"/>
        <v>6</v>
      </c>
    </row>
    <row r="37" spans="1:6" ht="19.5" hidden="1">
      <c r="A37" s="168">
        <f>SUBTOTAL(103,B$4:B37)</f>
        <v>6</v>
      </c>
      <c r="B37" s="379"/>
      <c r="C37" s="184"/>
      <c r="D37" s="157">
        <f t="shared" si="0"/>
        <v>0</v>
      </c>
      <c r="E37" s="158">
        <f>SUM($D$3:D37)</f>
        <v>32972</v>
      </c>
      <c r="F37" s="170">
        <f t="shared" si="1"/>
        <v>6</v>
      </c>
    </row>
    <row r="38" spans="1:6" ht="19.5" hidden="1">
      <c r="A38" s="168">
        <f>SUBTOTAL(103,B$4:B38)</f>
        <v>6</v>
      </c>
      <c r="B38" s="379"/>
      <c r="C38" s="184"/>
      <c r="D38" s="157">
        <f t="shared" si="0"/>
        <v>0</v>
      </c>
      <c r="E38" s="158">
        <f>SUM($D$3:D38)</f>
        <v>32972</v>
      </c>
      <c r="F38" s="170">
        <f t="shared" si="1"/>
        <v>6</v>
      </c>
    </row>
    <row r="39" spans="1:6" ht="19.5" hidden="1">
      <c r="A39" s="168">
        <f>SUBTOTAL(103,B$4:B39)</f>
        <v>6</v>
      </c>
      <c r="B39" s="379"/>
      <c r="C39" s="184"/>
      <c r="D39" s="157">
        <f t="shared" si="0"/>
        <v>0</v>
      </c>
      <c r="E39" s="158">
        <f>SUM($D$3:D39)</f>
        <v>32972</v>
      </c>
      <c r="F39" s="170">
        <f t="shared" si="1"/>
        <v>6</v>
      </c>
    </row>
    <row r="40" spans="1:6" ht="19.5" hidden="1">
      <c r="A40" s="168">
        <f>SUBTOTAL(103,B$4:B40)</f>
        <v>6</v>
      </c>
      <c r="B40" s="379"/>
      <c r="C40" s="184"/>
      <c r="D40" s="157">
        <f t="shared" si="0"/>
        <v>0</v>
      </c>
      <c r="E40" s="158">
        <f>SUM($D$3:D40)</f>
        <v>32972</v>
      </c>
      <c r="F40" s="170">
        <f t="shared" si="1"/>
        <v>6</v>
      </c>
    </row>
    <row r="41" spans="1:6" ht="19.5" hidden="1">
      <c r="A41" s="168">
        <f>SUBTOTAL(103,B$4:B41)</f>
        <v>6</v>
      </c>
      <c r="B41" s="379"/>
      <c r="C41" s="184"/>
      <c r="D41" s="157">
        <f t="shared" si="0"/>
        <v>0</v>
      </c>
      <c r="E41" s="158">
        <f>SUM($D$3:D41)</f>
        <v>32972</v>
      </c>
      <c r="F41" s="170">
        <f t="shared" si="1"/>
        <v>6</v>
      </c>
    </row>
    <row r="42" spans="1:6" ht="19.5" hidden="1">
      <c r="A42" s="168">
        <f>SUBTOTAL(103,B$4:B42)</f>
        <v>6</v>
      </c>
      <c r="B42" s="379"/>
      <c r="C42" s="184"/>
      <c r="D42" s="157">
        <f t="shared" si="0"/>
        <v>0</v>
      </c>
      <c r="E42" s="158">
        <f>SUM($D$3:D42)</f>
        <v>32972</v>
      </c>
      <c r="F42" s="170">
        <f t="shared" si="1"/>
        <v>6</v>
      </c>
    </row>
    <row r="43" spans="1:6" ht="19.5" hidden="1">
      <c r="A43" s="168">
        <f>SUBTOTAL(103,B$4:B43)</f>
        <v>6</v>
      </c>
      <c r="B43" s="379"/>
      <c r="C43" s="184"/>
      <c r="D43" s="157">
        <f t="shared" si="0"/>
        <v>0</v>
      </c>
      <c r="E43" s="158">
        <f>SUM($D$3:D43)</f>
        <v>32972</v>
      </c>
      <c r="F43" s="170">
        <f t="shared" si="1"/>
        <v>6</v>
      </c>
    </row>
    <row r="44" spans="1:6" ht="19.5" hidden="1">
      <c r="A44" s="168">
        <f>SUBTOTAL(103,B$4:B44)</f>
        <v>6</v>
      </c>
      <c r="B44" s="379"/>
      <c r="C44" s="184"/>
      <c r="D44" s="157">
        <f t="shared" si="0"/>
        <v>0</v>
      </c>
      <c r="E44" s="158">
        <f>SUM($D$3:D44)</f>
        <v>32972</v>
      </c>
      <c r="F44" s="170">
        <f t="shared" si="1"/>
        <v>6</v>
      </c>
    </row>
    <row r="45" spans="1:6" ht="19.5" hidden="1">
      <c r="A45" s="168">
        <f>SUBTOTAL(103,B$4:B45)</f>
        <v>6</v>
      </c>
      <c r="B45" s="379"/>
      <c r="C45" s="184"/>
      <c r="D45" s="157">
        <f t="shared" si="0"/>
        <v>0</v>
      </c>
      <c r="E45" s="158">
        <f>SUM($D$3:D45)</f>
        <v>32972</v>
      </c>
      <c r="F45" s="170">
        <f t="shared" si="1"/>
        <v>6</v>
      </c>
    </row>
    <row r="46" spans="1:6" ht="19.5" hidden="1">
      <c r="A46" s="168">
        <f>SUBTOTAL(103,B$4:B46)</f>
        <v>6</v>
      </c>
      <c r="B46" s="379"/>
      <c r="C46" s="184"/>
      <c r="D46" s="157">
        <f t="shared" si="0"/>
        <v>0</v>
      </c>
      <c r="E46" s="158">
        <f>SUM($D$3:D46)</f>
        <v>32972</v>
      </c>
      <c r="F46" s="170">
        <f t="shared" si="1"/>
        <v>6</v>
      </c>
    </row>
    <row r="47" spans="1:6" ht="19.5" hidden="1">
      <c r="A47" s="168">
        <f>SUBTOTAL(103,B$4:B47)</f>
        <v>6</v>
      </c>
      <c r="B47" s="379"/>
      <c r="C47" s="184"/>
      <c r="D47" s="157">
        <f t="shared" si="0"/>
        <v>0</v>
      </c>
      <c r="E47" s="158">
        <f>SUM($D$3:D47)</f>
        <v>32972</v>
      </c>
      <c r="F47" s="170">
        <f t="shared" si="1"/>
        <v>6</v>
      </c>
    </row>
    <row r="48" spans="1:6" ht="19.5" hidden="1">
      <c r="A48" s="168">
        <f>SUBTOTAL(103,B$4:B48)</f>
        <v>6</v>
      </c>
      <c r="B48" s="379"/>
      <c r="C48" s="184"/>
      <c r="D48" s="157">
        <f t="shared" si="0"/>
        <v>0</v>
      </c>
      <c r="E48" s="158">
        <f>SUM($D$3:D48)</f>
        <v>32972</v>
      </c>
      <c r="F48" s="170">
        <f t="shared" si="1"/>
        <v>6</v>
      </c>
    </row>
    <row r="49" spans="1:6" ht="19.5" hidden="1">
      <c r="A49" s="168">
        <f>SUBTOTAL(103,B$4:B49)</f>
        <v>6</v>
      </c>
      <c r="B49" s="379"/>
      <c r="C49" s="184"/>
      <c r="D49" s="157">
        <f t="shared" si="0"/>
        <v>0</v>
      </c>
      <c r="E49" s="158">
        <f>SUM($D$3:D49)</f>
        <v>32972</v>
      </c>
      <c r="F49" s="170">
        <f t="shared" si="1"/>
        <v>6</v>
      </c>
    </row>
    <row r="50" spans="1:6" ht="19.5" hidden="1">
      <c r="A50" s="168">
        <f>SUBTOTAL(103,B$4:B50)</f>
        <v>6</v>
      </c>
      <c r="B50" s="141"/>
      <c r="C50" s="184"/>
      <c r="D50" s="157">
        <f t="shared" si="0"/>
        <v>0</v>
      </c>
      <c r="E50" s="158">
        <f>SUM($D$3:D50)</f>
        <v>32972</v>
      </c>
      <c r="F50" s="170">
        <f t="shared" si="1"/>
        <v>6</v>
      </c>
    </row>
    <row r="51" spans="1:6" ht="19.5">
      <c r="A51" s="168"/>
      <c r="B51" s="150" t="s">
        <v>243</v>
      </c>
      <c r="C51" s="151">
        <f>SUM(C4:C50)</f>
        <v>32972</v>
      </c>
    </row>
    <row r="52" spans="1:6" ht="19.5">
      <c r="A52" s="511" t="s">
        <v>535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3" sqref="A5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2">
        <f>P!P3</f>
        <v>45928</v>
      </c>
    </row>
    <row r="2" spans="1:7" ht="31.5" customHeight="1">
      <c r="A2" s="514" t="s">
        <v>502</v>
      </c>
      <c r="B2" s="514"/>
      <c r="C2" s="514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229</v>
      </c>
      <c r="C4" s="184">
        <v>4366</v>
      </c>
      <c r="D4" s="145">
        <f t="shared" ref="D4:D50" si="0">C4</f>
        <v>4366</v>
      </c>
      <c r="E4" s="158">
        <f>SUM($D$3:D4)</f>
        <v>4366</v>
      </c>
      <c r="F4" s="173">
        <f>A4</f>
        <v>1</v>
      </c>
    </row>
    <row r="5" spans="1:7">
      <c r="A5" s="168">
        <f>SUBTOTAL(103,B$4:B5)</f>
        <v>2</v>
      </c>
      <c r="B5" s="426" t="s">
        <v>475</v>
      </c>
      <c r="C5" s="184">
        <v>9695</v>
      </c>
      <c r="D5" s="145">
        <f t="shared" si="0"/>
        <v>9695</v>
      </c>
      <c r="E5" s="158">
        <f>SUM($D$3:D5)</f>
        <v>14061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486</v>
      </c>
      <c r="C6" s="184">
        <v>2030</v>
      </c>
      <c r="D6" s="145">
        <f t="shared" si="0"/>
        <v>2030</v>
      </c>
      <c r="E6" s="158">
        <f>SUM($D$3:D6)</f>
        <v>16091</v>
      </c>
      <c r="F6" s="173">
        <f t="shared" si="1"/>
        <v>3</v>
      </c>
    </row>
    <row r="7" spans="1:7">
      <c r="A7" s="168">
        <f>SUBTOTAL(103,B$4:B7)</f>
        <v>4</v>
      </c>
      <c r="B7" s="426" t="s">
        <v>503</v>
      </c>
      <c r="C7" s="184">
        <v>6000</v>
      </c>
      <c r="D7" s="145">
        <f t="shared" si="0"/>
        <v>6000</v>
      </c>
      <c r="E7" s="158">
        <f>SUM($D$3:D7)</f>
        <v>22091</v>
      </c>
      <c r="F7" s="173">
        <f t="shared" si="1"/>
        <v>4</v>
      </c>
    </row>
    <row r="8" spans="1:7">
      <c r="A8" s="168">
        <f>SUBTOTAL(103,B$4:B8)</f>
        <v>5</v>
      </c>
      <c r="B8" s="426" t="s">
        <v>504</v>
      </c>
      <c r="C8" s="184">
        <v>1169</v>
      </c>
      <c r="D8" s="145">
        <f t="shared" si="0"/>
        <v>1169</v>
      </c>
      <c r="E8" s="158">
        <f>SUM($D$3:D8)</f>
        <v>23260</v>
      </c>
      <c r="F8" s="173">
        <f t="shared" si="1"/>
        <v>5</v>
      </c>
    </row>
    <row r="9" spans="1:7">
      <c r="A9" s="168">
        <f>SUBTOTAL(103,B$4:B9)</f>
        <v>6</v>
      </c>
      <c r="B9" s="426" t="s">
        <v>505</v>
      </c>
      <c r="C9" s="184">
        <v>980</v>
      </c>
      <c r="D9" s="145">
        <f t="shared" si="0"/>
        <v>980</v>
      </c>
      <c r="E9" s="158">
        <f>SUM($D$3:D9)</f>
        <v>24240</v>
      </c>
      <c r="F9" s="173">
        <f t="shared" si="1"/>
        <v>6</v>
      </c>
    </row>
    <row r="10" spans="1:7">
      <c r="A10" s="168">
        <f>SUBTOTAL(103,B$4:B10)</f>
        <v>7</v>
      </c>
      <c r="B10" s="426" t="s">
        <v>506</v>
      </c>
      <c r="C10" s="184">
        <v>7600</v>
      </c>
      <c r="D10" s="145">
        <f t="shared" si="0"/>
        <v>7600</v>
      </c>
      <c r="E10" s="158">
        <f>SUM($D$3:D10)</f>
        <v>31840</v>
      </c>
      <c r="F10" s="173">
        <f t="shared" si="1"/>
        <v>7</v>
      </c>
    </row>
    <row r="11" spans="1:7">
      <c r="A11" s="168">
        <f>SUBTOTAL(103,B$4:B11)</f>
        <v>8</v>
      </c>
      <c r="B11" s="141" t="s">
        <v>483</v>
      </c>
      <c r="C11" s="184">
        <v>3200</v>
      </c>
      <c r="D11" s="145">
        <f t="shared" si="0"/>
        <v>3200</v>
      </c>
      <c r="E11" s="158">
        <f>SUM($D$3:D11)</f>
        <v>35040</v>
      </c>
      <c r="F11" s="173">
        <f t="shared" si="1"/>
        <v>8</v>
      </c>
    </row>
    <row r="12" spans="1:7" hidden="1">
      <c r="A12" s="168">
        <f>SUBTOTAL(103,B$4:B12)</f>
        <v>8</v>
      </c>
      <c r="B12" s="141"/>
      <c r="C12" s="184"/>
      <c r="D12" s="145">
        <f t="shared" si="0"/>
        <v>0</v>
      </c>
      <c r="E12" s="158">
        <f>SUM($D$3:D12)</f>
        <v>35040</v>
      </c>
      <c r="F12" s="173">
        <f t="shared" si="1"/>
        <v>8</v>
      </c>
    </row>
    <row r="13" spans="1:7" hidden="1">
      <c r="A13" s="168">
        <f>SUBTOTAL(103,B$4:B13)</f>
        <v>8</v>
      </c>
      <c r="B13" s="377"/>
      <c r="C13" s="184"/>
      <c r="D13" s="145">
        <f t="shared" si="0"/>
        <v>0</v>
      </c>
      <c r="E13" s="158">
        <f>SUM($D$3:D13)</f>
        <v>35040</v>
      </c>
      <c r="F13" s="173">
        <f t="shared" si="1"/>
        <v>8</v>
      </c>
    </row>
    <row r="14" spans="1:7" hidden="1">
      <c r="A14" s="168">
        <f>SUBTOTAL(103,B$4:B14)</f>
        <v>8</v>
      </c>
      <c r="B14" s="141"/>
      <c r="C14" s="184"/>
      <c r="D14" s="145">
        <f t="shared" si="0"/>
        <v>0</v>
      </c>
      <c r="E14" s="158">
        <f>SUM($D$3:D14)</f>
        <v>35040</v>
      </c>
      <c r="F14" s="173">
        <f t="shared" si="1"/>
        <v>8</v>
      </c>
    </row>
    <row r="15" spans="1:7" hidden="1">
      <c r="A15" s="168">
        <f>SUBTOTAL(103,B$4:B15)</f>
        <v>8</v>
      </c>
      <c r="B15" s="185"/>
      <c r="C15" s="151"/>
      <c r="D15" s="145">
        <f t="shared" si="0"/>
        <v>0</v>
      </c>
      <c r="E15" s="158">
        <f>SUM($D$3:D15)</f>
        <v>35040</v>
      </c>
      <c r="F15" s="173">
        <f t="shared" si="1"/>
        <v>8</v>
      </c>
    </row>
    <row r="16" spans="1:7" hidden="1">
      <c r="A16" s="168">
        <f>SUBTOTAL(103,B$4:B16)</f>
        <v>8</v>
      </c>
      <c r="B16" s="141"/>
      <c r="C16" s="184"/>
      <c r="D16" s="145">
        <f t="shared" si="0"/>
        <v>0</v>
      </c>
      <c r="E16" s="158">
        <f>SUM($D$3:D16)</f>
        <v>35040</v>
      </c>
      <c r="F16" s="173">
        <f t="shared" si="1"/>
        <v>8</v>
      </c>
    </row>
    <row r="17" spans="1:6" hidden="1">
      <c r="A17" s="168">
        <f>SUBTOTAL(103,B$4:B17)</f>
        <v>8</v>
      </c>
      <c r="B17" s="141"/>
      <c r="C17" s="184"/>
      <c r="D17" s="145">
        <f t="shared" si="0"/>
        <v>0</v>
      </c>
      <c r="E17" s="158">
        <f>SUM($D$3:D17)</f>
        <v>35040</v>
      </c>
      <c r="F17" s="173">
        <f t="shared" ref="F17:F50" si="2">A17</f>
        <v>8</v>
      </c>
    </row>
    <row r="18" spans="1:6" hidden="1">
      <c r="A18" s="168">
        <f>SUBTOTAL(103,B$4:B18)</f>
        <v>8</v>
      </c>
      <c r="B18" s="141"/>
      <c r="C18" s="184"/>
      <c r="D18" s="145">
        <f t="shared" si="0"/>
        <v>0</v>
      </c>
      <c r="E18" s="158">
        <f>SUM($D$3:D18)</f>
        <v>35040</v>
      </c>
      <c r="F18" s="173">
        <f t="shared" si="2"/>
        <v>8</v>
      </c>
    </row>
    <row r="19" spans="1:6" hidden="1">
      <c r="A19" s="168">
        <f>SUBTOTAL(103,B$4:B19)</f>
        <v>8</v>
      </c>
      <c r="B19" s="141"/>
      <c r="C19" s="184"/>
      <c r="D19" s="145">
        <f t="shared" si="0"/>
        <v>0</v>
      </c>
      <c r="E19" s="158">
        <f>SUM($D$3:D19)</f>
        <v>35040</v>
      </c>
      <c r="F19" s="173">
        <f t="shared" si="2"/>
        <v>8</v>
      </c>
    </row>
    <row r="20" spans="1:6" hidden="1">
      <c r="A20" s="168">
        <f>SUBTOTAL(103,B$4:B20)</f>
        <v>8</v>
      </c>
      <c r="B20" s="141"/>
      <c r="C20" s="184"/>
      <c r="D20" s="145">
        <f t="shared" si="0"/>
        <v>0</v>
      </c>
      <c r="E20" s="158">
        <f>SUM($D$3:D20)</f>
        <v>35040</v>
      </c>
      <c r="F20" s="173">
        <f t="shared" si="2"/>
        <v>8</v>
      </c>
    </row>
    <row r="21" spans="1:6" hidden="1">
      <c r="A21" s="168">
        <f>SUBTOTAL(103,B$4:B21)</f>
        <v>8</v>
      </c>
      <c r="B21" s="141"/>
      <c r="C21" s="184"/>
      <c r="D21" s="145">
        <f t="shared" si="0"/>
        <v>0</v>
      </c>
      <c r="E21" s="158">
        <f>SUM($D$3:D21)</f>
        <v>35040</v>
      </c>
      <c r="F21" s="173">
        <f t="shared" si="2"/>
        <v>8</v>
      </c>
    </row>
    <row r="22" spans="1:6" hidden="1">
      <c r="A22" s="168">
        <f>SUBTOTAL(103,B$4:B22)</f>
        <v>8</v>
      </c>
      <c r="B22" s="141"/>
      <c r="C22" s="184"/>
      <c r="D22" s="145">
        <f t="shared" si="0"/>
        <v>0</v>
      </c>
      <c r="E22" s="158">
        <f>SUM($D$3:D22)</f>
        <v>35040</v>
      </c>
      <c r="F22" s="173">
        <f t="shared" si="2"/>
        <v>8</v>
      </c>
    </row>
    <row r="23" spans="1:6" hidden="1">
      <c r="A23" s="168">
        <f>SUBTOTAL(103,B$4:B23)</f>
        <v>8</v>
      </c>
      <c r="B23" s="141"/>
      <c r="C23" s="184"/>
      <c r="D23" s="145">
        <f t="shared" si="0"/>
        <v>0</v>
      </c>
      <c r="E23" s="158">
        <f>SUM($D$3:D23)</f>
        <v>35040</v>
      </c>
      <c r="F23" s="173">
        <f t="shared" si="2"/>
        <v>8</v>
      </c>
    </row>
    <row r="24" spans="1:6" hidden="1">
      <c r="A24" s="168">
        <f>SUBTOTAL(103,B$4:B24)</f>
        <v>8</v>
      </c>
      <c r="B24" s="141"/>
      <c r="C24" s="184"/>
      <c r="D24" s="145">
        <f t="shared" si="0"/>
        <v>0</v>
      </c>
      <c r="E24" s="158">
        <f>SUM($D$3:D24)</f>
        <v>35040</v>
      </c>
      <c r="F24" s="173">
        <f t="shared" si="2"/>
        <v>8</v>
      </c>
    </row>
    <row r="25" spans="1:6" hidden="1">
      <c r="A25" s="168">
        <f>SUBTOTAL(103,B$4:B25)</f>
        <v>8</v>
      </c>
      <c r="B25" s="141"/>
      <c r="C25" s="184"/>
      <c r="D25" s="145">
        <f t="shared" si="0"/>
        <v>0</v>
      </c>
      <c r="E25" s="158">
        <f>SUM($D$3:D25)</f>
        <v>35040</v>
      </c>
      <c r="F25" s="173">
        <f t="shared" si="2"/>
        <v>8</v>
      </c>
    </row>
    <row r="26" spans="1:6" hidden="1">
      <c r="A26" s="168">
        <f>SUBTOTAL(103,B$4:B26)</f>
        <v>8</v>
      </c>
      <c r="B26" s="141"/>
      <c r="C26" s="184"/>
      <c r="D26" s="145">
        <f t="shared" si="0"/>
        <v>0</v>
      </c>
      <c r="E26" s="158">
        <f>SUM($D$3:D26)</f>
        <v>35040</v>
      </c>
      <c r="F26" s="173">
        <f t="shared" si="2"/>
        <v>8</v>
      </c>
    </row>
    <row r="27" spans="1:6" hidden="1">
      <c r="A27" s="168">
        <f>SUBTOTAL(103,B$4:B27)</f>
        <v>8</v>
      </c>
      <c r="B27" s="141"/>
      <c r="C27" s="184"/>
      <c r="D27" s="145">
        <f t="shared" si="0"/>
        <v>0</v>
      </c>
      <c r="E27" s="158">
        <f>SUM($D$3:D27)</f>
        <v>35040</v>
      </c>
      <c r="F27" s="173">
        <f t="shared" si="2"/>
        <v>8</v>
      </c>
    </row>
    <row r="28" spans="1:6" hidden="1">
      <c r="A28" s="168">
        <f>SUBTOTAL(103,B$4:B28)</f>
        <v>8</v>
      </c>
      <c r="B28" s="141"/>
      <c r="C28" s="184"/>
      <c r="D28" s="145">
        <f t="shared" si="0"/>
        <v>0</v>
      </c>
      <c r="E28" s="158">
        <f>SUM($D$3:D28)</f>
        <v>35040</v>
      </c>
      <c r="F28" s="173">
        <f t="shared" si="2"/>
        <v>8</v>
      </c>
    </row>
    <row r="29" spans="1:6" hidden="1">
      <c r="A29" s="168">
        <f>SUBTOTAL(103,B$4:B29)</f>
        <v>8</v>
      </c>
      <c r="B29" s="141"/>
      <c r="C29" s="184"/>
      <c r="D29" s="145">
        <f t="shared" si="0"/>
        <v>0</v>
      </c>
      <c r="E29" s="158">
        <f>SUM($D$3:D29)</f>
        <v>35040</v>
      </c>
      <c r="F29" s="173">
        <f t="shared" si="2"/>
        <v>8</v>
      </c>
    </row>
    <row r="30" spans="1:6" hidden="1">
      <c r="A30" s="168">
        <f>SUBTOTAL(103,B$4:B30)</f>
        <v>8</v>
      </c>
      <c r="B30" s="141"/>
      <c r="C30" s="184"/>
      <c r="D30" s="145">
        <f t="shared" si="0"/>
        <v>0</v>
      </c>
      <c r="E30" s="158">
        <f>SUM($D$3:D30)</f>
        <v>35040</v>
      </c>
      <c r="F30" s="173">
        <f t="shared" si="2"/>
        <v>8</v>
      </c>
    </row>
    <row r="31" spans="1:6" hidden="1">
      <c r="A31" s="168">
        <f>SUBTOTAL(103,B$4:B31)</f>
        <v>8</v>
      </c>
      <c r="B31" s="141"/>
      <c r="C31" s="184"/>
      <c r="D31" s="145">
        <f t="shared" si="0"/>
        <v>0</v>
      </c>
      <c r="E31" s="158">
        <f>SUM($D$3:D31)</f>
        <v>35040</v>
      </c>
      <c r="F31" s="173">
        <f t="shared" si="2"/>
        <v>8</v>
      </c>
    </row>
    <row r="32" spans="1:6" hidden="1">
      <c r="A32" s="168">
        <f>SUBTOTAL(103,B$4:B32)</f>
        <v>8</v>
      </c>
      <c r="B32" s="141"/>
      <c r="C32" s="184"/>
      <c r="D32" s="145">
        <f t="shared" si="0"/>
        <v>0</v>
      </c>
      <c r="E32" s="158">
        <f>SUM($D$3:D32)</f>
        <v>35040</v>
      </c>
      <c r="F32" s="173">
        <f t="shared" si="2"/>
        <v>8</v>
      </c>
    </row>
    <row r="33" spans="1:6" hidden="1">
      <c r="A33" s="168">
        <f>SUBTOTAL(103,B$4:B33)</f>
        <v>8</v>
      </c>
      <c r="B33" s="141"/>
      <c r="C33" s="184"/>
      <c r="D33" s="145">
        <f t="shared" si="0"/>
        <v>0</v>
      </c>
      <c r="E33" s="158">
        <f>SUM($D$3:D33)</f>
        <v>35040</v>
      </c>
      <c r="F33" s="173">
        <f t="shared" si="2"/>
        <v>8</v>
      </c>
    </row>
    <row r="34" spans="1:6" hidden="1">
      <c r="A34" s="168">
        <f>SUBTOTAL(103,B$4:B34)</f>
        <v>8</v>
      </c>
      <c r="B34" s="141"/>
      <c r="C34" s="184"/>
      <c r="D34" s="145">
        <f t="shared" si="0"/>
        <v>0</v>
      </c>
      <c r="E34" s="158">
        <f>SUM($D$3:D34)</f>
        <v>35040</v>
      </c>
      <c r="F34" s="173">
        <f t="shared" si="2"/>
        <v>8</v>
      </c>
    </row>
    <row r="35" spans="1:6" hidden="1">
      <c r="A35" s="168">
        <f>SUBTOTAL(103,B$4:B35)</f>
        <v>8</v>
      </c>
      <c r="B35" s="141"/>
      <c r="C35" s="184"/>
      <c r="D35" s="145">
        <f t="shared" si="0"/>
        <v>0</v>
      </c>
      <c r="E35" s="158">
        <f>SUM($D$3:D35)</f>
        <v>35040</v>
      </c>
      <c r="F35" s="173">
        <f t="shared" si="2"/>
        <v>8</v>
      </c>
    </row>
    <row r="36" spans="1:6" hidden="1">
      <c r="A36" s="168">
        <f>SUBTOTAL(103,B$4:B36)</f>
        <v>8</v>
      </c>
      <c r="B36" s="141"/>
      <c r="C36" s="184"/>
      <c r="D36" s="145">
        <f t="shared" si="0"/>
        <v>0</v>
      </c>
      <c r="E36" s="158">
        <f>SUM($D$3:D36)</f>
        <v>35040</v>
      </c>
      <c r="F36" s="173">
        <f t="shared" si="2"/>
        <v>8</v>
      </c>
    </row>
    <row r="37" spans="1:6" hidden="1">
      <c r="A37" s="168">
        <f>SUBTOTAL(103,B$4:B37)</f>
        <v>8</v>
      </c>
      <c r="B37" s="141"/>
      <c r="C37" s="184"/>
      <c r="D37" s="145">
        <f t="shared" si="0"/>
        <v>0</v>
      </c>
      <c r="E37" s="158">
        <f>SUM($D$3:D37)</f>
        <v>35040</v>
      </c>
      <c r="F37" s="173">
        <f t="shared" si="2"/>
        <v>8</v>
      </c>
    </row>
    <row r="38" spans="1:6" hidden="1">
      <c r="A38" s="168">
        <f>SUBTOTAL(103,B$4:B38)</f>
        <v>8</v>
      </c>
      <c r="B38" s="141"/>
      <c r="C38" s="184"/>
      <c r="D38" s="145">
        <f t="shared" si="0"/>
        <v>0</v>
      </c>
      <c r="E38" s="158">
        <f>SUM($D$3:D38)</f>
        <v>35040</v>
      </c>
      <c r="F38" s="173">
        <f t="shared" si="2"/>
        <v>8</v>
      </c>
    </row>
    <row r="39" spans="1:6" hidden="1">
      <c r="A39" s="168">
        <f>SUBTOTAL(103,B$4:B39)</f>
        <v>8</v>
      </c>
      <c r="B39" s="379"/>
      <c r="C39" s="184"/>
      <c r="D39" s="145">
        <f t="shared" si="0"/>
        <v>0</v>
      </c>
      <c r="E39" s="158">
        <f>SUM($D$3:D39)</f>
        <v>35040</v>
      </c>
      <c r="F39" s="173">
        <f t="shared" si="2"/>
        <v>8</v>
      </c>
    </row>
    <row r="40" spans="1:6" hidden="1">
      <c r="A40" s="168">
        <f>SUBTOTAL(103,B$4:B40)</f>
        <v>8</v>
      </c>
      <c r="B40" s="379"/>
      <c r="C40" s="184"/>
      <c r="D40" s="145">
        <f t="shared" si="0"/>
        <v>0</v>
      </c>
      <c r="E40" s="158">
        <f>SUM($D$3:D40)</f>
        <v>35040</v>
      </c>
      <c r="F40" s="173">
        <f t="shared" si="2"/>
        <v>8</v>
      </c>
    </row>
    <row r="41" spans="1:6" hidden="1">
      <c r="A41" s="168">
        <f>SUBTOTAL(103,B$4:B41)</f>
        <v>8</v>
      </c>
      <c r="B41" s="379"/>
      <c r="C41" s="184"/>
      <c r="D41" s="145">
        <f t="shared" si="0"/>
        <v>0</v>
      </c>
      <c r="E41" s="158">
        <f>SUM($D$3:D41)</f>
        <v>35040</v>
      </c>
      <c r="F41" s="173">
        <f t="shared" si="2"/>
        <v>8</v>
      </c>
    </row>
    <row r="42" spans="1:6" hidden="1">
      <c r="A42" s="168">
        <f>SUBTOTAL(103,B$4:B42)</f>
        <v>8</v>
      </c>
      <c r="B42" s="379"/>
      <c r="C42" s="184"/>
      <c r="D42" s="145">
        <f t="shared" si="0"/>
        <v>0</v>
      </c>
      <c r="E42" s="158">
        <f>SUM($D$3:D42)</f>
        <v>35040</v>
      </c>
      <c r="F42" s="173">
        <f t="shared" si="2"/>
        <v>8</v>
      </c>
    </row>
    <row r="43" spans="1:6" hidden="1">
      <c r="A43" s="168">
        <f>SUBTOTAL(103,B$4:B43)</f>
        <v>8</v>
      </c>
      <c r="B43" s="379"/>
      <c r="C43" s="184"/>
      <c r="D43" s="145">
        <f t="shared" si="0"/>
        <v>0</v>
      </c>
      <c r="E43" s="158">
        <f>SUM($D$3:D43)</f>
        <v>35040</v>
      </c>
      <c r="F43" s="173">
        <f t="shared" si="2"/>
        <v>8</v>
      </c>
    </row>
    <row r="44" spans="1:6" hidden="1">
      <c r="A44" s="168">
        <f>SUBTOTAL(103,B$4:B44)</f>
        <v>8</v>
      </c>
      <c r="B44" s="379"/>
      <c r="C44" s="184"/>
      <c r="D44" s="145">
        <f t="shared" si="0"/>
        <v>0</v>
      </c>
      <c r="E44" s="158">
        <f>SUM($D$3:D44)</f>
        <v>35040</v>
      </c>
      <c r="F44" s="173">
        <f t="shared" si="2"/>
        <v>8</v>
      </c>
    </row>
    <row r="45" spans="1:6" hidden="1">
      <c r="A45" s="168">
        <f>SUBTOTAL(103,B$4:B45)</f>
        <v>8</v>
      </c>
      <c r="B45" s="379"/>
      <c r="C45" s="184"/>
      <c r="D45" s="145">
        <f t="shared" si="0"/>
        <v>0</v>
      </c>
      <c r="E45" s="158">
        <f>SUM($D$3:D45)</f>
        <v>35040</v>
      </c>
      <c r="F45" s="173">
        <f t="shared" si="2"/>
        <v>8</v>
      </c>
    </row>
    <row r="46" spans="1:6" hidden="1">
      <c r="A46" s="168">
        <f>SUBTOTAL(103,B$4:B46)</f>
        <v>8</v>
      </c>
      <c r="B46" s="379"/>
      <c r="C46" s="184"/>
      <c r="D46" s="145">
        <f t="shared" si="0"/>
        <v>0</v>
      </c>
      <c r="E46" s="158">
        <f>SUM($D$3:D46)</f>
        <v>35040</v>
      </c>
      <c r="F46" s="173">
        <f t="shared" si="2"/>
        <v>8</v>
      </c>
    </row>
    <row r="47" spans="1:6" hidden="1">
      <c r="A47" s="168">
        <f>SUBTOTAL(103,B$4:B47)</f>
        <v>8</v>
      </c>
      <c r="B47" s="379"/>
      <c r="C47" s="184"/>
      <c r="D47" s="145">
        <f t="shared" si="0"/>
        <v>0</v>
      </c>
      <c r="E47" s="158">
        <f>SUM($D$3:D47)</f>
        <v>35040</v>
      </c>
      <c r="F47" s="173">
        <f t="shared" si="2"/>
        <v>8</v>
      </c>
    </row>
    <row r="48" spans="1:6" hidden="1">
      <c r="A48" s="168">
        <f>SUBTOTAL(103,B$4:B48)</f>
        <v>8</v>
      </c>
      <c r="B48" s="379"/>
      <c r="C48" s="184"/>
      <c r="D48" s="145">
        <f t="shared" si="0"/>
        <v>0</v>
      </c>
      <c r="E48" s="158">
        <f>SUM($D$3:D48)</f>
        <v>35040</v>
      </c>
      <c r="F48" s="173">
        <f t="shared" si="2"/>
        <v>8</v>
      </c>
    </row>
    <row r="49" spans="1:6" hidden="1">
      <c r="A49" s="168">
        <f>SUBTOTAL(103,B$4:B49)</f>
        <v>8</v>
      </c>
      <c r="B49" s="379"/>
      <c r="C49" s="184"/>
      <c r="D49" s="145">
        <f t="shared" si="0"/>
        <v>0</v>
      </c>
      <c r="E49" s="158">
        <f>SUM($D$3:D49)</f>
        <v>35040</v>
      </c>
      <c r="F49" s="173">
        <f t="shared" si="2"/>
        <v>8</v>
      </c>
    </row>
    <row r="50" spans="1:6" hidden="1">
      <c r="A50" s="168">
        <f>SUBTOTAL(103,B$4:B50)</f>
        <v>8</v>
      </c>
      <c r="B50" s="141"/>
      <c r="C50" s="184"/>
      <c r="D50" s="145">
        <f t="shared" si="0"/>
        <v>0</v>
      </c>
      <c r="E50" s="158">
        <f>SUM($D$3:D50)</f>
        <v>35040</v>
      </c>
      <c r="F50" s="173">
        <f t="shared" si="2"/>
        <v>8</v>
      </c>
    </row>
    <row r="51" spans="1:6">
      <c r="A51" s="168"/>
      <c r="B51" s="150" t="s">
        <v>243</v>
      </c>
      <c r="C51" s="151">
        <f>SUM(C4:C50)</f>
        <v>35040</v>
      </c>
      <c r="D51"/>
      <c r="E51"/>
      <c r="F51" s="173"/>
    </row>
    <row r="52" spans="1:6">
      <c r="A52" s="511" t="s">
        <v>536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P!R3</f>
        <v>45929</v>
      </c>
    </row>
    <row r="2" spans="1:7" ht="34.5" customHeight="1">
      <c r="A2" s="514" t="s">
        <v>513</v>
      </c>
      <c r="B2" s="514"/>
      <c r="C2" s="514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229</v>
      </c>
      <c r="C4" s="184">
        <v>32776</v>
      </c>
      <c r="D4" s="176">
        <f t="shared" ref="D4:D8" si="0">C4</f>
        <v>32776</v>
      </c>
      <c r="E4" s="178">
        <f>SUM($D$3:D4)</f>
        <v>32776</v>
      </c>
      <c r="F4" s="384">
        <f>A4</f>
        <v>1</v>
      </c>
    </row>
    <row r="5" spans="1:7">
      <c r="A5" s="168">
        <f>SUBTOTAL(103,B$4:B5)</f>
        <v>2</v>
      </c>
      <c r="B5" s="141" t="s">
        <v>475</v>
      </c>
      <c r="C5" s="184">
        <v>22418</v>
      </c>
      <c r="D5" s="176">
        <f t="shared" si="0"/>
        <v>22418</v>
      </c>
      <c r="E5" s="178">
        <f>SUM($D$3:D5)</f>
        <v>55194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479</v>
      </c>
      <c r="C6" s="184">
        <v>8220</v>
      </c>
      <c r="D6" s="176">
        <f t="shared" si="0"/>
        <v>8220</v>
      </c>
      <c r="E6" s="178">
        <f>SUM($D$3:D6)</f>
        <v>63414</v>
      </c>
      <c r="F6" s="384">
        <f t="shared" si="1"/>
        <v>3</v>
      </c>
    </row>
    <row r="7" spans="1:7">
      <c r="A7" s="168">
        <f>SUBTOTAL(103,B$4:B7)</f>
        <v>4</v>
      </c>
      <c r="B7" s="141" t="s">
        <v>482</v>
      </c>
      <c r="C7" s="184">
        <v>5400</v>
      </c>
      <c r="D7" s="176">
        <f t="shared" si="0"/>
        <v>5400</v>
      </c>
      <c r="E7" s="178">
        <f>SUM($D$3:D7)</f>
        <v>68814</v>
      </c>
      <c r="F7" s="384">
        <f t="shared" si="1"/>
        <v>4</v>
      </c>
    </row>
    <row r="8" spans="1:7">
      <c r="A8" s="168">
        <f>SUBTOTAL(103,B$4:B8)</f>
        <v>5</v>
      </c>
      <c r="B8" s="295" t="s">
        <v>504</v>
      </c>
      <c r="C8" s="184">
        <v>1570</v>
      </c>
      <c r="D8" s="176">
        <f t="shared" si="0"/>
        <v>1570</v>
      </c>
      <c r="E8" s="178">
        <f>SUM($D$3:D8)</f>
        <v>70384</v>
      </c>
      <c r="F8" s="384">
        <f t="shared" si="1"/>
        <v>5</v>
      </c>
    </row>
    <row r="9" spans="1:7">
      <c r="A9" s="168">
        <f>SUBTOTAL(103,B$4:B9)</f>
        <v>6</v>
      </c>
      <c r="B9" s="295" t="s">
        <v>486</v>
      </c>
      <c r="C9" s="184">
        <v>1224</v>
      </c>
      <c r="D9" s="176">
        <f>C9</f>
        <v>1224</v>
      </c>
      <c r="E9" s="178">
        <f>SUM($D$3:D9)</f>
        <v>71608</v>
      </c>
      <c r="F9" s="384">
        <f t="shared" si="1"/>
        <v>6</v>
      </c>
    </row>
    <row r="10" spans="1:7">
      <c r="A10" s="168">
        <f>SUBTOTAL(103,B$4:B10)</f>
        <v>7</v>
      </c>
      <c r="B10" s="295" t="s">
        <v>514</v>
      </c>
      <c r="C10" s="184">
        <v>35200</v>
      </c>
      <c r="D10" s="176">
        <f>C10</f>
        <v>35200</v>
      </c>
      <c r="E10" s="178">
        <f>SUM($D$3:D10)</f>
        <v>106808</v>
      </c>
      <c r="F10" s="384">
        <f t="shared" si="1"/>
        <v>7</v>
      </c>
    </row>
    <row r="11" spans="1:7">
      <c r="A11" s="168">
        <f>SUBTOTAL(103,B$4:B11)</f>
        <v>8</v>
      </c>
      <c r="B11" s="141" t="s">
        <v>515</v>
      </c>
      <c r="C11" s="184">
        <v>37400</v>
      </c>
      <c r="D11" s="176">
        <f>C11</f>
        <v>37400</v>
      </c>
      <c r="E11" s="178">
        <f>SUM($D$3:D11)</f>
        <v>144208</v>
      </c>
      <c r="F11" s="384">
        <f t="shared" si="1"/>
        <v>8</v>
      </c>
    </row>
    <row r="12" spans="1:7">
      <c r="A12" s="168">
        <f>SUBTOTAL(103,B$4:B12)</f>
        <v>9</v>
      </c>
      <c r="B12" s="141" t="s">
        <v>505</v>
      </c>
      <c r="C12" s="184">
        <v>800</v>
      </c>
      <c r="D12" s="176">
        <f>C12</f>
        <v>800</v>
      </c>
      <c r="E12" s="178">
        <f>SUM($D$3:D12)</f>
        <v>145008</v>
      </c>
      <c r="F12" s="384">
        <f t="shared" si="1"/>
        <v>9</v>
      </c>
    </row>
    <row r="13" spans="1:7">
      <c r="A13" s="168">
        <f>SUBTOTAL(103,B$4:B13)</f>
        <v>10</v>
      </c>
      <c r="B13" s="141" t="s">
        <v>483</v>
      </c>
      <c r="C13" s="184">
        <v>8500</v>
      </c>
      <c r="D13" s="176">
        <f t="shared" ref="D13:D50" si="2">C13</f>
        <v>8500</v>
      </c>
      <c r="E13" s="178">
        <f>SUM($D$3:D13)</f>
        <v>153508</v>
      </c>
      <c r="F13" s="384">
        <f t="shared" si="1"/>
        <v>10</v>
      </c>
    </row>
    <row r="14" spans="1:7" hidden="1">
      <c r="A14" s="168">
        <f>SUBTOTAL(103,B$4:B14)</f>
        <v>10</v>
      </c>
      <c r="B14" s="154"/>
      <c r="C14" s="179"/>
      <c r="D14" s="176">
        <f t="shared" si="2"/>
        <v>0</v>
      </c>
      <c r="E14" s="178">
        <f>SUM($D$3:D14)</f>
        <v>153508</v>
      </c>
      <c r="F14" s="384">
        <f t="shared" si="1"/>
        <v>10</v>
      </c>
    </row>
    <row r="15" spans="1:7" hidden="1">
      <c r="A15" s="168">
        <f>SUBTOTAL(103,B$4:B15)</f>
        <v>10</v>
      </c>
      <c r="B15" s="141"/>
      <c r="C15" s="179"/>
      <c r="D15" s="176">
        <f t="shared" si="2"/>
        <v>0</v>
      </c>
      <c r="E15" s="178">
        <f>SUM($D$3:D15)</f>
        <v>153508</v>
      </c>
      <c r="F15" s="384">
        <f t="shared" si="1"/>
        <v>10</v>
      </c>
    </row>
    <row r="16" spans="1:7" hidden="1">
      <c r="A16" s="168">
        <f>SUBTOTAL(103,B$4:B16)</f>
        <v>10</v>
      </c>
      <c r="B16" s="141"/>
      <c r="C16" s="179"/>
      <c r="D16" s="176">
        <f t="shared" si="2"/>
        <v>0</v>
      </c>
      <c r="E16" s="178">
        <f>SUM($D$3:D16)</f>
        <v>153508</v>
      </c>
      <c r="F16" s="384">
        <f t="shared" si="1"/>
        <v>10</v>
      </c>
    </row>
    <row r="17" spans="1:6" hidden="1">
      <c r="A17" s="168">
        <f>SUBTOTAL(103,B$4:B17)</f>
        <v>10</v>
      </c>
      <c r="B17" s="141"/>
      <c r="C17" s="179"/>
      <c r="D17" s="176">
        <f t="shared" si="2"/>
        <v>0</v>
      </c>
      <c r="E17" s="178">
        <f>SUM($D$3:D17)</f>
        <v>153508</v>
      </c>
      <c r="F17" s="384">
        <f t="shared" si="1"/>
        <v>10</v>
      </c>
    </row>
    <row r="18" spans="1:6" hidden="1">
      <c r="A18" s="168">
        <f>SUBTOTAL(103,B$4:B18)</f>
        <v>10</v>
      </c>
      <c r="B18" s="141"/>
      <c r="C18" s="179"/>
      <c r="D18" s="176">
        <f t="shared" si="2"/>
        <v>0</v>
      </c>
      <c r="E18" s="178">
        <f>SUM($D$3:D18)</f>
        <v>153508</v>
      </c>
      <c r="F18" s="384">
        <f t="shared" si="1"/>
        <v>10</v>
      </c>
    </row>
    <row r="19" spans="1:6" hidden="1">
      <c r="A19" s="168">
        <f>SUBTOTAL(103,B$4:B19)</f>
        <v>10</v>
      </c>
      <c r="B19" s="141"/>
      <c r="C19" s="179"/>
      <c r="D19" s="176">
        <f t="shared" si="2"/>
        <v>0</v>
      </c>
      <c r="E19" s="178">
        <f>SUM($D$3:D19)</f>
        <v>153508</v>
      </c>
      <c r="F19" s="384">
        <f t="shared" si="1"/>
        <v>10</v>
      </c>
    </row>
    <row r="20" spans="1:6" hidden="1">
      <c r="A20" s="168">
        <f>SUBTOTAL(103,B$4:B20)</f>
        <v>10</v>
      </c>
      <c r="B20" s="141"/>
      <c r="C20" s="179"/>
      <c r="D20" s="176">
        <f t="shared" si="2"/>
        <v>0</v>
      </c>
      <c r="E20" s="178">
        <f>SUM($D$3:D20)</f>
        <v>153508</v>
      </c>
      <c r="F20" s="384">
        <f t="shared" si="1"/>
        <v>10</v>
      </c>
    </row>
    <row r="21" spans="1:6" hidden="1">
      <c r="A21" s="168">
        <f>SUBTOTAL(103,B$4:B21)</f>
        <v>10</v>
      </c>
      <c r="B21" s="141"/>
      <c r="C21" s="179"/>
      <c r="D21" s="176">
        <f t="shared" si="2"/>
        <v>0</v>
      </c>
      <c r="E21" s="178">
        <f>SUM($D$3:D21)</f>
        <v>153508</v>
      </c>
      <c r="F21" s="384">
        <f t="shared" si="1"/>
        <v>10</v>
      </c>
    </row>
    <row r="22" spans="1:6" hidden="1">
      <c r="A22" s="168">
        <f>SUBTOTAL(103,B$4:B22)</f>
        <v>10</v>
      </c>
      <c r="B22" s="141"/>
      <c r="C22" s="179"/>
      <c r="D22" s="176">
        <f t="shared" si="2"/>
        <v>0</v>
      </c>
      <c r="E22" s="178">
        <f>SUM($D$3:D22)</f>
        <v>153508</v>
      </c>
      <c r="F22" s="384">
        <f t="shared" si="1"/>
        <v>10</v>
      </c>
    </row>
    <row r="23" spans="1:6" hidden="1">
      <c r="A23" s="168">
        <f>SUBTOTAL(103,B$4:B23)</f>
        <v>10</v>
      </c>
      <c r="B23" s="141"/>
      <c r="C23" s="179"/>
      <c r="D23" s="176">
        <f t="shared" si="2"/>
        <v>0</v>
      </c>
      <c r="E23" s="178">
        <f>SUM($D$3:D23)</f>
        <v>153508</v>
      </c>
      <c r="F23" s="384">
        <f t="shared" si="1"/>
        <v>10</v>
      </c>
    </row>
    <row r="24" spans="1:6" hidden="1">
      <c r="A24" s="168">
        <f>SUBTOTAL(103,B$4:B24)</f>
        <v>10</v>
      </c>
      <c r="B24" s="141"/>
      <c r="C24" s="179"/>
      <c r="D24" s="176">
        <f t="shared" si="2"/>
        <v>0</v>
      </c>
      <c r="E24" s="178">
        <f>SUM($D$3:D24)</f>
        <v>153508</v>
      </c>
      <c r="F24" s="384">
        <f t="shared" si="1"/>
        <v>10</v>
      </c>
    </row>
    <row r="25" spans="1:6" hidden="1">
      <c r="A25" s="168">
        <f>SUBTOTAL(103,B$4:B25)</f>
        <v>10</v>
      </c>
      <c r="B25" s="141"/>
      <c r="C25" s="179"/>
      <c r="D25" s="176">
        <f t="shared" si="2"/>
        <v>0</v>
      </c>
      <c r="E25" s="178">
        <f>SUM($D$3:D25)</f>
        <v>153508</v>
      </c>
      <c r="F25" s="384">
        <f t="shared" si="1"/>
        <v>10</v>
      </c>
    </row>
    <row r="26" spans="1:6" hidden="1">
      <c r="A26" s="168">
        <f>SUBTOTAL(103,B$4:B26)</f>
        <v>10</v>
      </c>
      <c r="B26" s="141"/>
      <c r="C26" s="179"/>
      <c r="D26" s="176">
        <f t="shared" si="2"/>
        <v>0</v>
      </c>
      <c r="E26" s="178">
        <f>SUM($D$3:D26)</f>
        <v>153508</v>
      </c>
      <c r="F26" s="384">
        <f t="shared" si="1"/>
        <v>10</v>
      </c>
    </row>
    <row r="27" spans="1:6" hidden="1">
      <c r="A27" s="168">
        <f>SUBTOTAL(103,B$4:B27)</f>
        <v>10</v>
      </c>
      <c r="B27" s="141"/>
      <c r="C27" s="179"/>
      <c r="D27" s="176">
        <f t="shared" si="2"/>
        <v>0</v>
      </c>
      <c r="E27" s="178">
        <f>SUM($D$3:D27)</f>
        <v>153508</v>
      </c>
      <c r="F27" s="384">
        <f t="shared" si="1"/>
        <v>10</v>
      </c>
    </row>
    <row r="28" spans="1:6" hidden="1">
      <c r="A28" s="168">
        <f>SUBTOTAL(103,B$4:B28)</f>
        <v>10</v>
      </c>
      <c r="B28" s="141"/>
      <c r="C28" s="179"/>
      <c r="D28" s="176">
        <f t="shared" si="2"/>
        <v>0</v>
      </c>
      <c r="E28" s="178">
        <f>SUM($D$3:D28)</f>
        <v>153508</v>
      </c>
      <c r="F28" s="384">
        <f t="shared" si="1"/>
        <v>10</v>
      </c>
    </row>
    <row r="29" spans="1:6" hidden="1">
      <c r="A29" s="168">
        <f>SUBTOTAL(103,B$4:B29)</f>
        <v>10</v>
      </c>
      <c r="B29" s="141"/>
      <c r="C29" s="179"/>
      <c r="D29" s="176">
        <f t="shared" si="2"/>
        <v>0</v>
      </c>
      <c r="E29" s="178">
        <f>SUM($D$3:D29)</f>
        <v>153508</v>
      </c>
      <c r="F29" s="384">
        <f t="shared" si="1"/>
        <v>10</v>
      </c>
    </row>
    <row r="30" spans="1:6" hidden="1">
      <c r="A30" s="168">
        <f>SUBTOTAL(103,B$4:B30)</f>
        <v>10</v>
      </c>
      <c r="B30" s="141"/>
      <c r="C30" s="179"/>
      <c r="D30" s="176">
        <f t="shared" si="2"/>
        <v>0</v>
      </c>
      <c r="E30" s="178">
        <f>SUM($D$3:D30)</f>
        <v>153508</v>
      </c>
      <c r="F30" s="384">
        <f t="shared" si="1"/>
        <v>10</v>
      </c>
    </row>
    <row r="31" spans="1:6" hidden="1">
      <c r="A31" s="168">
        <f>SUBTOTAL(103,B$4:B31)</f>
        <v>10</v>
      </c>
      <c r="B31" s="141"/>
      <c r="C31" s="179"/>
      <c r="D31" s="176">
        <f t="shared" si="2"/>
        <v>0</v>
      </c>
      <c r="E31" s="178">
        <f>SUM($D$3:D31)</f>
        <v>153508</v>
      </c>
      <c r="F31" s="384">
        <f t="shared" si="1"/>
        <v>10</v>
      </c>
    </row>
    <row r="32" spans="1:6" hidden="1">
      <c r="A32" s="168">
        <f>SUBTOTAL(103,B$4:B32)</f>
        <v>10</v>
      </c>
      <c r="B32" s="141"/>
      <c r="C32" s="179"/>
      <c r="D32" s="176">
        <f t="shared" si="2"/>
        <v>0</v>
      </c>
      <c r="E32" s="178">
        <f>SUM($D$3:D32)</f>
        <v>153508</v>
      </c>
      <c r="F32" s="384">
        <f t="shared" si="1"/>
        <v>10</v>
      </c>
    </row>
    <row r="33" spans="1:6" hidden="1">
      <c r="A33" s="168">
        <f>SUBTOTAL(103,B$4:B33)</f>
        <v>10</v>
      </c>
      <c r="B33" s="141"/>
      <c r="C33" s="179"/>
      <c r="D33" s="176">
        <f t="shared" si="2"/>
        <v>0</v>
      </c>
      <c r="E33" s="178">
        <f>SUM($D$3:D33)</f>
        <v>153508</v>
      </c>
      <c r="F33" s="384">
        <f t="shared" si="1"/>
        <v>10</v>
      </c>
    </row>
    <row r="34" spans="1:6" hidden="1">
      <c r="A34" s="168">
        <f>SUBTOTAL(103,B$4:B34)</f>
        <v>10</v>
      </c>
      <c r="B34" s="141"/>
      <c r="C34" s="179"/>
      <c r="D34" s="176">
        <f t="shared" si="2"/>
        <v>0</v>
      </c>
      <c r="E34" s="178">
        <f>SUM($D$3:D34)</f>
        <v>153508</v>
      </c>
      <c r="F34" s="384">
        <f t="shared" si="1"/>
        <v>10</v>
      </c>
    </row>
    <row r="35" spans="1:6" hidden="1">
      <c r="A35" s="168">
        <f>SUBTOTAL(103,B$4:B35)</f>
        <v>10</v>
      </c>
      <c r="B35" s="141"/>
      <c r="C35" s="179"/>
      <c r="D35" s="176">
        <f t="shared" si="2"/>
        <v>0</v>
      </c>
      <c r="E35" s="178">
        <f>SUM($D$3:D35)</f>
        <v>153508</v>
      </c>
      <c r="F35" s="384">
        <f t="shared" si="1"/>
        <v>10</v>
      </c>
    </row>
    <row r="36" spans="1:6" hidden="1">
      <c r="A36" s="168">
        <f>SUBTOTAL(103,B$4:B36)</f>
        <v>10</v>
      </c>
      <c r="B36" s="141"/>
      <c r="C36" s="179"/>
      <c r="D36" s="176">
        <f t="shared" si="2"/>
        <v>0</v>
      </c>
      <c r="E36" s="178">
        <f>SUM($D$3:D36)</f>
        <v>153508</v>
      </c>
      <c r="F36" s="384">
        <f t="shared" si="1"/>
        <v>10</v>
      </c>
    </row>
    <row r="37" spans="1:6" hidden="1">
      <c r="A37" s="168">
        <f>SUBTOTAL(103,B$4:B37)</f>
        <v>10</v>
      </c>
      <c r="B37" s="141"/>
      <c r="C37" s="179"/>
      <c r="D37" s="176">
        <f t="shared" si="2"/>
        <v>0</v>
      </c>
      <c r="E37" s="178">
        <f>SUM($D$3:D37)</f>
        <v>153508</v>
      </c>
      <c r="F37" s="384">
        <f t="shared" si="1"/>
        <v>10</v>
      </c>
    </row>
    <row r="38" spans="1:6" hidden="1">
      <c r="A38" s="168">
        <f>SUBTOTAL(103,B$4:B38)</f>
        <v>10</v>
      </c>
      <c r="B38" s="141"/>
      <c r="C38" s="179"/>
      <c r="D38" s="176">
        <f t="shared" si="2"/>
        <v>0</v>
      </c>
      <c r="E38" s="178">
        <f>SUM($D$3:D38)</f>
        <v>153508</v>
      </c>
      <c r="F38" s="384">
        <f t="shared" si="1"/>
        <v>10</v>
      </c>
    </row>
    <row r="39" spans="1:6" hidden="1">
      <c r="A39" s="168">
        <f>SUBTOTAL(103,B$4:B39)</f>
        <v>10</v>
      </c>
      <c r="B39" s="141"/>
      <c r="C39" s="179"/>
      <c r="D39" s="176">
        <f t="shared" si="2"/>
        <v>0</v>
      </c>
      <c r="E39" s="178">
        <f>SUM($D$3:D39)</f>
        <v>153508</v>
      </c>
      <c r="F39" s="384">
        <f t="shared" si="1"/>
        <v>10</v>
      </c>
    </row>
    <row r="40" spans="1:6" hidden="1">
      <c r="A40" s="168">
        <f>SUBTOTAL(103,B$4:B40)</f>
        <v>10</v>
      </c>
      <c r="B40" s="141"/>
      <c r="C40" s="179"/>
      <c r="D40" s="176">
        <f t="shared" si="2"/>
        <v>0</v>
      </c>
      <c r="E40" s="178">
        <f>SUM($D$3:D40)</f>
        <v>153508</v>
      </c>
      <c r="F40" s="384">
        <f t="shared" si="1"/>
        <v>10</v>
      </c>
    </row>
    <row r="41" spans="1:6" hidden="1">
      <c r="A41" s="168">
        <f>SUBTOTAL(103,B$4:B41)</f>
        <v>10</v>
      </c>
      <c r="B41" s="379"/>
      <c r="C41" s="179"/>
      <c r="D41" s="176">
        <f t="shared" si="2"/>
        <v>0</v>
      </c>
      <c r="E41" s="178">
        <f>SUM($D$3:D41)</f>
        <v>153508</v>
      </c>
      <c r="F41" s="384">
        <f t="shared" si="1"/>
        <v>10</v>
      </c>
    </row>
    <row r="42" spans="1:6" hidden="1">
      <c r="A42" s="168">
        <f>SUBTOTAL(103,B$4:B42)</f>
        <v>10</v>
      </c>
      <c r="B42" s="379"/>
      <c r="C42" s="179"/>
      <c r="D42" s="176">
        <f t="shared" si="2"/>
        <v>0</v>
      </c>
      <c r="E42" s="178">
        <f>SUM($D$3:D42)</f>
        <v>153508</v>
      </c>
      <c r="F42" s="384">
        <f t="shared" si="1"/>
        <v>10</v>
      </c>
    </row>
    <row r="43" spans="1:6" hidden="1">
      <c r="A43" s="168">
        <f>SUBTOTAL(103,B$4:B43)</f>
        <v>10</v>
      </c>
      <c r="B43" s="379"/>
      <c r="C43" s="179"/>
      <c r="D43" s="176">
        <f t="shared" si="2"/>
        <v>0</v>
      </c>
      <c r="E43" s="178">
        <f>SUM($D$3:D43)</f>
        <v>153508</v>
      </c>
      <c r="F43" s="384">
        <f t="shared" si="1"/>
        <v>10</v>
      </c>
    </row>
    <row r="44" spans="1:6" hidden="1">
      <c r="A44" s="168">
        <f>SUBTOTAL(103,B$4:B44)</f>
        <v>10</v>
      </c>
      <c r="B44" s="379"/>
      <c r="C44" s="179"/>
      <c r="D44" s="176">
        <f t="shared" si="2"/>
        <v>0</v>
      </c>
      <c r="E44" s="178">
        <f>SUM($D$3:D44)</f>
        <v>153508</v>
      </c>
      <c r="F44" s="384">
        <f t="shared" si="1"/>
        <v>10</v>
      </c>
    </row>
    <row r="45" spans="1:6" hidden="1">
      <c r="A45" s="168">
        <f>SUBTOTAL(103,B$4:B45)</f>
        <v>10</v>
      </c>
      <c r="B45" s="379"/>
      <c r="C45" s="179"/>
      <c r="D45" s="176">
        <f t="shared" si="2"/>
        <v>0</v>
      </c>
      <c r="E45" s="178">
        <f>SUM($D$3:D45)</f>
        <v>153508</v>
      </c>
      <c r="F45" s="384">
        <f t="shared" si="1"/>
        <v>10</v>
      </c>
    </row>
    <row r="46" spans="1:6" hidden="1">
      <c r="A46" s="168">
        <f>SUBTOTAL(103,B$4:B46)</f>
        <v>10</v>
      </c>
      <c r="B46" s="379"/>
      <c r="C46" s="179"/>
      <c r="D46" s="176">
        <f t="shared" si="2"/>
        <v>0</v>
      </c>
      <c r="E46" s="178">
        <f>SUM($D$3:D46)</f>
        <v>153508</v>
      </c>
      <c r="F46" s="384">
        <f t="shared" si="1"/>
        <v>10</v>
      </c>
    </row>
    <row r="47" spans="1:6" hidden="1">
      <c r="A47" s="168">
        <f>SUBTOTAL(103,B$4:B47)</f>
        <v>10</v>
      </c>
      <c r="B47" s="379"/>
      <c r="C47" s="179"/>
      <c r="D47" s="176">
        <f t="shared" si="2"/>
        <v>0</v>
      </c>
      <c r="E47" s="178">
        <f>SUM($D$3:D47)</f>
        <v>153508</v>
      </c>
      <c r="F47" s="384">
        <f t="shared" si="1"/>
        <v>10</v>
      </c>
    </row>
    <row r="48" spans="1:6" hidden="1">
      <c r="A48" s="168">
        <f>SUBTOTAL(103,B$4:B48)</f>
        <v>10</v>
      </c>
      <c r="B48" s="379"/>
      <c r="C48" s="179"/>
      <c r="D48" s="176">
        <f t="shared" si="2"/>
        <v>0</v>
      </c>
      <c r="E48" s="178">
        <f>SUM($D$3:D48)</f>
        <v>153508</v>
      </c>
      <c r="F48" s="384">
        <f t="shared" si="1"/>
        <v>10</v>
      </c>
    </row>
    <row r="49" spans="1:6" hidden="1">
      <c r="A49" s="168">
        <f>SUBTOTAL(103,B$4:B49)</f>
        <v>10</v>
      </c>
      <c r="B49" s="379"/>
      <c r="C49" s="179"/>
      <c r="D49" s="176">
        <f t="shared" si="2"/>
        <v>0</v>
      </c>
      <c r="E49" s="178">
        <f>SUM($D$3:D49)</f>
        <v>153508</v>
      </c>
      <c r="F49" s="384">
        <f t="shared" si="1"/>
        <v>10</v>
      </c>
    </row>
    <row r="50" spans="1:6" hidden="1">
      <c r="A50" s="168">
        <f>SUBTOTAL(103,B$4:B50)</f>
        <v>10</v>
      </c>
      <c r="B50" s="141"/>
      <c r="C50" s="179"/>
      <c r="D50" s="176">
        <f t="shared" si="2"/>
        <v>0</v>
      </c>
      <c r="E50" s="178">
        <f>SUM($D$3:D50)</f>
        <v>153508</v>
      </c>
      <c r="F50" s="384">
        <f t="shared" si="1"/>
        <v>10</v>
      </c>
    </row>
    <row r="51" spans="1:6">
      <c r="A51" s="168"/>
      <c r="B51" s="150" t="s">
        <v>243</v>
      </c>
      <c r="C51" s="151">
        <f>SUM(C4:C50)</f>
        <v>153508</v>
      </c>
    </row>
    <row r="52" spans="1:6">
      <c r="A52" s="511" t="s">
        <v>537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P!T3</f>
        <v>45930</v>
      </c>
    </row>
    <row r="2" spans="1:7" ht="34.5" customHeight="1">
      <c r="A2" s="514" t="s">
        <v>516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229</v>
      </c>
      <c r="C4" s="184">
        <v>8598</v>
      </c>
      <c r="D4" s="176">
        <f t="shared" ref="D4:D50" si="0">C4</f>
        <v>8598</v>
      </c>
      <c r="E4" s="178">
        <f>SUM($D$3:D4)</f>
        <v>8598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475</v>
      </c>
      <c r="C5" s="184">
        <v>17146</v>
      </c>
      <c r="D5" s="176">
        <f t="shared" si="0"/>
        <v>17146</v>
      </c>
      <c r="E5" s="178">
        <f>SUM($D$3:D5)</f>
        <v>25744</v>
      </c>
      <c r="F5" s="386">
        <f t="shared" si="1"/>
        <v>2</v>
      </c>
    </row>
    <row r="6" spans="1:7">
      <c r="A6" s="168">
        <f>SUBTOTAL(103,B$4:B6)</f>
        <v>3</v>
      </c>
      <c r="B6" s="243" t="s">
        <v>482</v>
      </c>
      <c r="C6" s="184">
        <v>4500</v>
      </c>
      <c r="D6" s="176">
        <f t="shared" si="0"/>
        <v>4500</v>
      </c>
      <c r="E6" s="178">
        <f>SUM($D$3:D6)</f>
        <v>30244</v>
      </c>
      <c r="F6" s="386">
        <f t="shared" si="1"/>
        <v>3</v>
      </c>
    </row>
    <row r="7" spans="1:7">
      <c r="A7" s="168">
        <f>SUBTOTAL(103,B$4:B7)</f>
        <v>4</v>
      </c>
      <c r="B7" s="243" t="s">
        <v>486</v>
      </c>
      <c r="C7" s="184">
        <v>4263</v>
      </c>
      <c r="D7" s="176">
        <f t="shared" si="0"/>
        <v>4263</v>
      </c>
      <c r="E7" s="178">
        <f>SUM($D$3:D7)</f>
        <v>34507</v>
      </c>
      <c r="F7" s="386">
        <f t="shared" si="1"/>
        <v>4</v>
      </c>
    </row>
    <row r="8" spans="1:7">
      <c r="A8" s="168">
        <f>SUBTOTAL(103,B$4:B8)</f>
        <v>5</v>
      </c>
      <c r="B8" s="243" t="s">
        <v>517</v>
      </c>
      <c r="C8" s="184">
        <v>6528</v>
      </c>
      <c r="D8" s="176">
        <f t="shared" si="0"/>
        <v>6528</v>
      </c>
      <c r="E8" s="178">
        <f>SUM($D$3:D8)</f>
        <v>41035</v>
      </c>
      <c r="F8" s="386">
        <f t="shared" si="1"/>
        <v>5</v>
      </c>
    </row>
    <row r="9" spans="1:7">
      <c r="A9" s="168">
        <f>SUBTOTAL(103,B$4:B9)</f>
        <v>6</v>
      </c>
      <c r="B9" s="243" t="s">
        <v>514</v>
      </c>
      <c r="C9" s="184">
        <v>27500</v>
      </c>
      <c r="D9" s="176">
        <f t="shared" si="0"/>
        <v>27500</v>
      </c>
      <c r="E9" s="178">
        <f>SUM($D$3:D9)</f>
        <v>68535</v>
      </c>
      <c r="F9" s="386">
        <f t="shared" si="1"/>
        <v>6</v>
      </c>
    </row>
    <row r="10" spans="1:7">
      <c r="A10" s="168">
        <f>SUBTOTAL(103,B$4:B10)</f>
        <v>7</v>
      </c>
      <c r="B10" s="243" t="s">
        <v>518</v>
      </c>
      <c r="C10" s="184">
        <v>350</v>
      </c>
      <c r="D10" s="176">
        <f t="shared" si="0"/>
        <v>350</v>
      </c>
      <c r="E10" s="178">
        <f>SUM($D$3:D10)</f>
        <v>68885</v>
      </c>
      <c r="F10" s="386">
        <f t="shared" si="1"/>
        <v>7</v>
      </c>
    </row>
    <row r="11" spans="1:7">
      <c r="A11" s="168">
        <f>SUBTOTAL(103,B$4:B11)</f>
        <v>8</v>
      </c>
      <c r="B11" s="243" t="s">
        <v>480</v>
      </c>
      <c r="C11" s="184">
        <v>495</v>
      </c>
      <c r="D11" s="176">
        <f t="shared" si="0"/>
        <v>495</v>
      </c>
      <c r="E11" s="178">
        <f>SUM($D$3:D11)</f>
        <v>69380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483</v>
      </c>
      <c r="C12" s="184">
        <v>7400</v>
      </c>
      <c r="D12" s="176">
        <f t="shared" si="0"/>
        <v>7400</v>
      </c>
      <c r="E12" s="178">
        <f>SUM($D$3:D12)</f>
        <v>76780</v>
      </c>
      <c r="F12" s="386">
        <f t="shared" si="1"/>
        <v>9</v>
      </c>
    </row>
    <row r="13" spans="1:7" hidden="1">
      <c r="A13" s="168">
        <f>SUBTOTAL(103,B$4:B13)</f>
        <v>9</v>
      </c>
      <c r="B13" s="243"/>
      <c r="C13" s="184"/>
      <c r="D13" s="176">
        <f t="shared" si="0"/>
        <v>0</v>
      </c>
      <c r="E13" s="178">
        <f>SUM($D$3:D13)</f>
        <v>76780</v>
      </c>
      <c r="F13" s="386">
        <f t="shared" si="1"/>
        <v>9</v>
      </c>
    </row>
    <row r="14" spans="1:7" hidden="1">
      <c r="A14" s="168">
        <f>SUBTOTAL(103,B$4:B14)</f>
        <v>9</v>
      </c>
      <c r="B14" s="154"/>
      <c r="C14" s="179"/>
      <c r="D14" s="176">
        <f t="shared" si="0"/>
        <v>0</v>
      </c>
      <c r="E14" s="178">
        <f>SUM($D$3:D14)</f>
        <v>76780</v>
      </c>
      <c r="F14" s="386">
        <f t="shared" si="1"/>
        <v>9</v>
      </c>
    </row>
    <row r="15" spans="1:7" hidden="1">
      <c r="A15" s="168">
        <f>SUBTOTAL(103,B$4:B15)</f>
        <v>9</v>
      </c>
      <c r="B15" s="243"/>
      <c r="C15" s="179"/>
      <c r="D15" s="176">
        <f t="shared" si="0"/>
        <v>0</v>
      </c>
      <c r="E15" s="178">
        <f>SUM($D$3:D15)</f>
        <v>76780</v>
      </c>
      <c r="F15" s="386">
        <f t="shared" si="1"/>
        <v>9</v>
      </c>
    </row>
    <row r="16" spans="1:7" hidden="1">
      <c r="A16" s="168">
        <f>SUBTOTAL(103,B$4:B16)</f>
        <v>9</v>
      </c>
      <c r="B16" s="243"/>
      <c r="C16" s="179"/>
      <c r="D16" s="176">
        <f t="shared" si="0"/>
        <v>0</v>
      </c>
      <c r="E16" s="178">
        <f>SUM($D$3:D16)</f>
        <v>76780</v>
      </c>
      <c r="F16" s="386">
        <f t="shared" si="1"/>
        <v>9</v>
      </c>
    </row>
    <row r="17" spans="1:6" hidden="1">
      <c r="A17" s="168">
        <f>SUBTOTAL(103,B$4:B17)</f>
        <v>9</v>
      </c>
      <c r="B17" s="243"/>
      <c r="C17" s="179"/>
      <c r="D17" s="176">
        <f t="shared" si="0"/>
        <v>0</v>
      </c>
      <c r="E17" s="178">
        <f>SUM($D$3:D17)</f>
        <v>76780</v>
      </c>
      <c r="F17" s="386">
        <f t="shared" si="1"/>
        <v>9</v>
      </c>
    </row>
    <row r="18" spans="1:6" hidden="1">
      <c r="A18" s="168">
        <f>SUBTOTAL(103,B$4:B18)</f>
        <v>9</v>
      </c>
      <c r="B18" s="243"/>
      <c r="C18" s="179"/>
      <c r="D18" s="176">
        <f t="shared" si="0"/>
        <v>0</v>
      </c>
      <c r="E18" s="178">
        <f>SUM($D$3:D18)</f>
        <v>76780</v>
      </c>
      <c r="F18" s="386">
        <f t="shared" si="1"/>
        <v>9</v>
      </c>
    </row>
    <row r="19" spans="1:6" hidden="1">
      <c r="A19" s="168">
        <f>SUBTOTAL(103,B$4:B19)</f>
        <v>9</v>
      </c>
      <c r="B19" s="243"/>
      <c r="C19" s="179"/>
      <c r="D19" s="176">
        <f t="shared" si="0"/>
        <v>0</v>
      </c>
      <c r="E19" s="178">
        <f>SUM($D$3:D19)</f>
        <v>76780</v>
      </c>
      <c r="F19" s="386">
        <f t="shared" si="1"/>
        <v>9</v>
      </c>
    </row>
    <row r="20" spans="1:6" hidden="1">
      <c r="A20" s="168">
        <f>SUBTOTAL(103,B$4:B20)</f>
        <v>9</v>
      </c>
      <c r="B20" s="243"/>
      <c r="C20" s="179"/>
      <c r="D20" s="176">
        <f t="shared" si="0"/>
        <v>0</v>
      </c>
      <c r="E20" s="178">
        <f>SUM($D$3:D20)</f>
        <v>76780</v>
      </c>
      <c r="F20" s="386">
        <f t="shared" si="1"/>
        <v>9</v>
      </c>
    </row>
    <row r="21" spans="1:6" hidden="1">
      <c r="A21" s="168">
        <f>SUBTOTAL(103,B$4:B21)</f>
        <v>9</v>
      </c>
      <c r="B21" s="243"/>
      <c r="C21" s="179"/>
      <c r="D21" s="176">
        <f t="shared" si="0"/>
        <v>0</v>
      </c>
      <c r="E21" s="178">
        <f>SUM($D$3:D21)</f>
        <v>76780</v>
      </c>
      <c r="F21" s="386">
        <f t="shared" si="1"/>
        <v>9</v>
      </c>
    </row>
    <row r="22" spans="1:6" hidden="1">
      <c r="A22" s="168">
        <f>SUBTOTAL(103,B$4:B22)</f>
        <v>9</v>
      </c>
      <c r="B22" s="243"/>
      <c r="C22" s="179"/>
      <c r="D22" s="176">
        <f t="shared" si="0"/>
        <v>0</v>
      </c>
      <c r="E22" s="178">
        <f>SUM($D$3:D22)</f>
        <v>76780</v>
      </c>
      <c r="F22" s="386">
        <f t="shared" si="1"/>
        <v>9</v>
      </c>
    </row>
    <row r="23" spans="1:6" hidden="1">
      <c r="A23" s="168">
        <f>SUBTOTAL(103,B$4:B23)</f>
        <v>9</v>
      </c>
      <c r="B23" s="243"/>
      <c r="C23" s="179"/>
      <c r="D23" s="176">
        <f t="shared" si="0"/>
        <v>0</v>
      </c>
      <c r="E23" s="178">
        <f>SUM($D$3:D23)</f>
        <v>76780</v>
      </c>
      <c r="F23" s="386">
        <f t="shared" si="1"/>
        <v>9</v>
      </c>
    </row>
    <row r="24" spans="1:6" hidden="1">
      <c r="A24" s="168">
        <f>SUBTOTAL(103,B$4:B24)</f>
        <v>9</v>
      </c>
      <c r="B24" s="243"/>
      <c r="C24" s="179"/>
      <c r="D24" s="176">
        <f t="shared" si="0"/>
        <v>0</v>
      </c>
      <c r="E24" s="178">
        <f>SUM($D$3:D24)</f>
        <v>76780</v>
      </c>
      <c r="F24" s="386">
        <f t="shared" si="1"/>
        <v>9</v>
      </c>
    </row>
    <row r="25" spans="1:6" hidden="1">
      <c r="A25" s="168">
        <f>SUBTOTAL(103,B$4:B25)</f>
        <v>9</v>
      </c>
      <c r="B25" s="243"/>
      <c r="C25" s="179"/>
      <c r="D25" s="176">
        <f t="shared" si="0"/>
        <v>0</v>
      </c>
      <c r="E25" s="178">
        <f>SUM($D$3:D25)</f>
        <v>76780</v>
      </c>
      <c r="F25" s="386">
        <f t="shared" si="1"/>
        <v>9</v>
      </c>
    </row>
    <row r="26" spans="1:6" hidden="1">
      <c r="A26" s="168">
        <f>SUBTOTAL(103,B$4:B26)</f>
        <v>9</v>
      </c>
      <c r="B26" s="243"/>
      <c r="C26" s="179"/>
      <c r="D26" s="176">
        <f t="shared" si="0"/>
        <v>0</v>
      </c>
      <c r="E26" s="178">
        <f>SUM($D$3:D26)</f>
        <v>76780</v>
      </c>
      <c r="F26" s="386">
        <f t="shared" si="1"/>
        <v>9</v>
      </c>
    </row>
    <row r="27" spans="1:6" hidden="1">
      <c r="A27" s="168">
        <f>SUBTOTAL(103,B$4:B27)</f>
        <v>9</v>
      </c>
      <c r="B27" s="243"/>
      <c r="C27" s="179"/>
      <c r="D27" s="176">
        <f t="shared" si="0"/>
        <v>0</v>
      </c>
      <c r="E27" s="178">
        <f>SUM($D$3:D27)</f>
        <v>76780</v>
      </c>
      <c r="F27" s="386">
        <f t="shared" si="1"/>
        <v>9</v>
      </c>
    </row>
    <row r="28" spans="1:6" hidden="1">
      <c r="A28" s="168">
        <f>SUBTOTAL(103,B$4:B28)</f>
        <v>9</v>
      </c>
      <c r="B28" s="243"/>
      <c r="C28" s="179"/>
      <c r="D28" s="176">
        <f t="shared" si="0"/>
        <v>0</v>
      </c>
      <c r="E28" s="178">
        <f>SUM($D$3:D28)</f>
        <v>76780</v>
      </c>
      <c r="F28" s="386">
        <f t="shared" si="1"/>
        <v>9</v>
      </c>
    </row>
    <row r="29" spans="1:6" hidden="1">
      <c r="A29" s="168">
        <f>SUBTOTAL(103,B$4:B29)</f>
        <v>9</v>
      </c>
      <c r="B29" s="243"/>
      <c r="C29" s="179"/>
      <c r="D29" s="176">
        <f t="shared" si="0"/>
        <v>0</v>
      </c>
      <c r="E29" s="178">
        <f>SUM($D$3:D29)</f>
        <v>76780</v>
      </c>
      <c r="F29" s="386">
        <f t="shared" si="1"/>
        <v>9</v>
      </c>
    </row>
    <row r="30" spans="1:6" hidden="1">
      <c r="A30" s="168">
        <f>SUBTOTAL(103,B$4:B30)</f>
        <v>9</v>
      </c>
      <c r="B30" s="243"/>
      <c r="C30" s="179"/>
      <c r="D30" s="176">
        <f t="shared" si="0"/>
        <v>0</v>
      </c>
      <c r="E30" s="178">
        <f>SUM($D$3:D30)</f>
        <v>76780</v>
      </c>
      <c r="F30" s="386">
        <f t="shared" si="1"/>
        <v>9</v>
      </c>
    </row>
    <row r="31" spans="1:6" hidden="1">
      <c r="A31" s="168">
        <f>SUBTOTAL(103,B$4:B31)</f>
        <v>9</v>
      </c>
      <c r="B31" s="243"/>
      <c r="C31" s="179"/>
      <c r="D31" s="176">
        <f t="shared" si="0"/>
        <v>0</v>
      </c>
      <c r="E31" s="178">
        <f>SUM($D$3:D31)</f>
        <v>76780</v>
      </c>
      <c r="F31" s="386">
        <f t="shared" si="1"/>
        <v>9</v>
      </c>
    </row>
    <row r="32" spans="1:6" hidden="1">
      <c r="A32" s="168">
        <f>SUBTOTAL(103,B$4:B32)</f>
        <v>9</v>
      </c>
      <c r="B32" s="243"/>
      <c r="C32" s="179"/>
      <c r="D32" s="176">
        <f t="shared" si="0"/>
        <v>0</v>
      </c>
      <c r="E32" s="178">
        <f>SUM($D$3:D32)</f>
        <v>76780</v>
      </c>
      <c r="F32" s="386">
        <f t="shared" si="1"/>
        <v>9</v>
      </c>
    </row>
    <row r="33" spans="1:6" hidden="1">
      <c r="A33" s="168">
        <f>SUBTOTAL(103,B$4:B33)</f>
        <v>9</v>
      </c>
      <c r="B33" s="243"/>
      <c r="C33" s="179"/>
      <c r="D33" s="176">
        <f t="shared" si="0"/>
        <v>0</v>
      </c>
      <c r="E33" s="178">
        <f>SUM($D$3:D33)</f>
        <v>76780</v>
      </c>
      <c r="F33" s="386">
        <f t="shared" si="1"/>
        <v>9</v>
      </c>
    </row>
    <row r="34" spans="1:6" hidden="1">
      <c r="A34" s="168">
        <f>SUBTOTAL(103,B$4:B34)</f>
        <v>9</v>
      </c>
      <c r="B34" s="243"/>
      <c r="C34" s="179"/>
      <c r="D34" s="176">
        <f t="shared" si="0"/>
        <v>0</v>
      </c>
      <c r="E34" s="178">
        <f>SUM($D$3:D34)</f>
        <v>76780</v>
      </c>
      <c r="F34" s="386">
        <f t="shared" si="1"/>
        <v>9</v>
      </c>
    </row>
    <row r="35" spans="1:6" hidden="1">
      <c r="A35" s="168">
        <f>SUBTOTAL(103,B$4:B35)</f>
        <v>9</v>
      </c>
      <c r="B35" s="243"/>
      <c r="C35" s="179"/>
      <c r="D35" s="176">
        <f t="shared" si="0"/>
        <v>0</v>
      </c>
      <c r="E35" s="178">
        <f>SUM($D$3:D35)</f>
        <v>76780</v>
      </c>
      <c r="F35" s="386">
        <f t="shared" si="1"/>
        <v>9</v>
      </c>
    </row>
    <row r="36" spans="1:6" hidden="1">
      <c r="A36" s="168">
        <f>SUBTOTAL(103,B$4:B36)</f>
        <v>9</v>
      </c>
      <c r="B36" s="243"/>
      <c r="C36" s="179"/>
      <c r="D36" s="176">
        <f t="shared" si="0"/>
        <v>0</v>
      </c>
      <c r="E36" s="178">
        <f>SUM($D$3:D36)</f>
        <v>76780</v>
      </c>
      <c r="F36" s="386">
        <f t="shared" si="1"/>
        <v>9</v>
      </c>
    </row>
    <row r="37" spans="1:6" hidden="1">
      <c r="A37" s="168">
        <f>SUBTOTAL(103,B$4:B37)</f>
        <v>9</v>
      </c>
      <c r="B37" s="243"/>
      <c r="C37" s="179"/>
      <c r="D37" s="176">
        <f t="shared" si="0"/>
        <v>0</v>
      </c>
      <c r="E37" s="178">
        <f>SUM($D$3:D37)</f>
        <v>76780</v>
      </c>
      <c r="F37" s="386">
        <f t="shared" si="1"/>
        <v>9</v>
      </c>
    </row>
    <row r="38" spans="1:6" hidden="1">
      <c r="A38" s="168">
        <f>SUBTOTAL(103,B$4:B38)</f>
        <v>9</v>
      </c>
      <c r="B38" s="379"/>
      <c r="C38" s="179"/>
      <c r="D38" s="176">
        <f t="shared" si="0"/>
        <v>0</v>
      </c>
      <c r="E38" s="178">
        <f>SUM($D$3:D38)</f>
        <v>76780</v>
      </c>
      <c r="F38" s="386">
        <f t="shared" si="1"/>
        <v>9</v>
      </c>
    </row>
    <row r="39" spans="1:6" hidden="1">
      <c r="A39" s="168">
        <f>SUBTOTAL(103,B$4:B39)</f>
        <v>9</v>
      </c>
      <c r="B39" s="379"/>
      <c r="C39" s="179"/>
      <c r="D39" s="176">
        <f t="shared" si="0"/>
        <v>0</v>
      </c>
      <c r="E39" s="178">
        <f>SUM($D$3:D39)</f>
        <v>76780</v>
      </c>
      <c r="F39" s="386">
        <f t="shared" si="1"/>
        <v>9</v>
      </c>
    </row>
    <row r="40" spans="1:6" hidden="1">
      <c r="A40" s="168">
        <f>SUBTOTAL(103,B$4:B40)</f>
        <v>9</v>
      </c>
      <c r="B40" s="379"/>
      <c r="C40" s="179"/>
      <c r="D40" s="176">
        <f t="shared" si="0"/>
        <v>0</v>
      </c>
      <c r="E40" s="178">
        <f>SUM($D$3:D40)</f>
        <v>76780</v>
      </c>
      <c r="F40" s="386">
        <f t="shared" si="1"/>
        <v>9</v>
      </c>
    </row>
    <row r="41" spans="1:6" hidden="1">
      <c r="A41" s="168">
        <f>SUBTOTAL(103,B$4:B41)</f>
        <v>9</v>
      </c>
      <c r="B41" s="379"/>
      <c r="C41" s="179"/>
      <c r="D41" s="176">
        <f t="shared" si="0"/>
        <v>0</v>
      </c>
      <c r="E41" s="178">
        <f>SUM($D$3:D41)</f>
        <v>76780</v>
      </c>
      <c r="F41" s="386">
        <f t="shared" si="1"/>
        <v>9</v>
      </c>
    </row>
    <row r="42" spans="1:6" hidden="1">
      <c r="A42" s="168">
        <f>SUBTOTAL(103,B$4:B42)</f>
        <v>9</v>
      </c>
      <c r="B42" s="379"/>
      <c r="C42" s="179"/>
      <c r="D42" s="176">
        <f t="shared" si="0"/>
        <v>0</v>
      </c>
      <c r="E42" s="178">
        <f>SUM($D$3:D42)</f>
        <v>76780</v>
      </c>
      <c r="F42" s="386">
        <f t="shared" si="1"/>
        <v>9</v>
      </c>
    </row>
    <row r="43" spans="1:6" hidden="1">
      <c r="A43" s="168">
        <f>SUBTOTAL(103,B$4:B43)</f>
        <v>9</v>
      </c>
      <c r="B43" s="379"/>
      <c r="C43" s="179"/>
      <c r="D43" s="176">
        <f t="shared" si="0"/>
        <v>0</v>
      </c>
      <c r="E43" s="178">
        <f>SUM($D$3:D43)</f>
        <v>76780</v>
      </c>
      <c r="F43" s="386">
        <f t="shared" si="1"/>
        <v>9</v>
      </c>
    </row>
    <row r="44" spans="1:6" hidden="1">
      <c r="A44" s="168">
        <f>SUBTOTAL(103,B$4:B44)</f>
        <v>9</v>
      </c>
      <c r="B44" s="379"/>
      <c r="C44" s="179"/>
      <c r="D44" s="176">
        <f t="shared" si="0"/>
        <v>0</v>
      </c>
      <c r="E44" s="178">
        <f>SUM($D$3:D44)</f>
        <v>76780</v>
      </c>
      <c r="F44" s="386">
        <f t="shared" si="1"/>
        <v>9</v>
      </c>
    </row>
    <row r="45" spans="1:6" hidden="1">
      <c r="A45" s="168">
        <f>SUBTOTAL(103,B$4:B45)</f>
        <v>9</v>
      </c>
      <c r="B45" s="379"/>
      <c r="C45" s="179"/>
      <c r="D45" s="176">
        <f t="shared" si="0"/>
        <v>0</v>
      </c>
      <c r="E45" s="178">
        <f>SUM($D$3:D45)</f>
        <v>76780</v>
      </c>
      <c r="F45" s="386">
        <f t="shared" si="1"/>
        <v>9</v>
      </c>
    </row>
    <row r="46" spans="1:6" hidden="1">
      <c r="A46" s="168">
        <f>SUBTOTAL(103,B$4:B46)</f>
        <v>9</v>
      </c>
      <c r="B46" s="379"/>
      <c r="C46" s="179"/>
      <c r="D46" s="176">
        <f t="shared" si="0"/>
        <v>0</v>
      </c>
      <c r="E46" s="178">
        <f>SUM($D$3:D46)</f>
        <v>76780</v>
      </c>
      <c r="F46" s="386">
        <f t="shared" si="1"/>
        <v>9</v>
      </c>
    </row>
    <row r="47" spans="1:6" ht="21.75" hidden="1" customHeight="1">
      <c r="A47" s="168">
        <f>SUBTOTAL(103,B$4:B47)</f>
        <v>9</v>
      </c>
      <c r="B47" s="243"/>
      <c r="C47" s="179"/>
      <c r="D47" s="176">
        <f t="shared" si="0"/>
        <v>0</v>
      </c>
      <c r="E47" s="178">
        <f>SUM($D$3:D47)</f>
        <v>76780</v>
      </c>
      <c r="F47" s="386">
        <f t="shared" si="1"/>
        <v>9</v>
      </c>
    </row>
    <row r="48" spans="1:6" hidden="1">
      <c r="A48" s="168">
        <f>SUBTOTAL(103,B$4:B48)</f>
        <v>9</v>
      </c>
      <c r="B48" s="243"/>
      <c r="C48" s="179"/>
      <c r="D48" s="176">
        <f t="shared" si="0"/>
        <v>0</v>
      </c>
      <c r="E48" s="178">
        <f>SUM($D$3:D48)</f>
        <v>76780</v>
      </c>
      <c r="F48" s="386">
        <f t="shared" si="1"/>
        <v>9</v>
      </c>
    </row>
    <row r="49" spans="1:6" hidden="1">
      <c r="A49" s="168">
        <f>SUBTOTAL(103,B$4:B49)</f>
        <v>9</v>
      </c>
      <c r="B49" s="243"/>
      <c r="C49" s="179"/>
      <c r="D49" s="176">
        <f t="shared" si="0"/>
        <v>0</v>
      </c>
      <c r="E49" s="178">
        <f>SUM($D$3:D49)</f>
        <v>76780</v>
      </c>
      <c r="F49" s="386">
        <f t="shared" si="1"/>
        <v>9</v>
      </c>
    </row>
    <row r="50" spans="1:6" hidden="1">
      <c r="A50" s="168">
        <f>SUBTOTAL(103,B$4:B50)</f>
        <v>9</v>
      </c>
      <c r="B50" s="243"/>
      <c r="C50" s="179"/>
      <c r="D50" s="176">
        <f t="shared" si="0"/>
        <v>0</v>
      </c>
      <c r="E50" s="178">
        <f>SUM($D$3:D50)</f>
        <v>76780</v>
      </c>
      <c r="F50" s="386">
        <f t="shared" si="1"/>
        <v>9</v>
      </c>
    </row>
    <row r="51" spans="1:6">
      <c r="A51" s="168"/>
      <c r="B51" s="150" t="s">
        <v>243</v>
      </c>
      <c r="C51" s="151">
        <f>SUM(C4:C50)</f>
        <v>76780</v>
      </c>
    </row>
    <row r="52" spans="1:6">
      <c r="A52" s="511" t="s">
        <v>538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6" sqref="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P!V3</f>
        <v>45931</v>
      </c>
    </row>
    <row r="2" spans="1:7" ht="34.5" customHeight="1">
      <c r="A2" s="514" t="s">
        <v>455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458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</f>
        <v>45932</v>
      </c>
    </row>
    <row r="2" spans="1:7" ht="34.5" customHeight="1">
      <c r="A2" s="514" t="s">
        <v>456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459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45938.674859606479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45922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0" t="s">
        <v>319</v>
      </c>
      <c r="E10" s="440"/>
      <c r="F10" s="440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37500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321354.39848685969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136939.3876218329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4870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500663.78610869258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500663.78610869258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2">
        <f>'R'!H254</f>
        <v>493340</v>
      </c>
      <c r="F21" s="442"/>
    </row>
    <row r="22" spans="2:6">
      <c r="B22"/>
      <c r="C22"/>
      <c r="D22" s="69" t="s">
        <v>237</v>
      </c>
      <c r="E22" s="442">
        <f>'R'!J254</f>
        <v>170580.29018200486</v>
      </c>
      <c r="F22" s="442"/>
    </row>
    <row r="23" spans="2:6">
      <c r="B23"/>
      <c r="C23"/>
      <c r="D23" s="69" t="s">
        <v>238</v>
      </c>
      <c r="E23" s="442">
        <f>'R'!L254</f>
        <v>163256.50407331224</v>
      </c>
      <c r="F23" s="442"/>
    </row>
    <row r="24" spans="2:6">
      <c r="B24"/>
      <c r="C24"/>
      <c r="D24" s="77" t="s">
        <v>239</v>
      </c>
      <c r="E24" s="442">
        <f>'R'!F254</f>
        <v>500663.78610869258</v>
      </c>
      <c r="F24" s="442"/>
    </row>
    <row r="25" spans="2:6">
      <c r="B25"/>
      <c r="C25"/>
      <c r="D25" s="441" t="s">
        <v>342</v>
      </c>
      <c r="E25" s="441"/>
      <c r="F25" s="441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512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P!X3+1</f>
        <v>45933</v>
      </c>
    </row>
    <row r="2" spans="1:7" ht="34.5" customHeight="1">
      <c r="A2" s="514" t="s">
        <v>425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P!AB3</f>
        <v>45934</v>
      </c>
    </row>
    <row r="2" spans="1:7" ht="34.5" customHeight="1">
      <c r="A2" s="514" t="s">
        <v>427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P!AD3</f>
        <v>45935</v>
      </c>
    </row>
    <row r="2" spans="1:7" ht="34.5" customHeight="1">
      <c r="A2" s="514" t="s">
        <v>426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428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439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zoomScaleNormal="100" workbookViewId="0">
      <selection activeCell="C21" sqref="C21:E2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7" t="s">
        <v>245</v>
      </c>
      <c r="B1" s="507"/>
      <c r="C1" s="507"/>
      <c r="D1" s="507"/>
      <c r="E1" s="507"/>
      <c r="G1" s="431" t="b">
        <f>D20=P!AM2</f>
        <v>1</v>
      </c>
    </row>
    <row r="2" spans="1:7" ht="54" customHeight="1">
      <c r="A2" s="514" t="s">
        <v>529</v>
      </c>
      <c r="B2" s="514"/>
      <c r="C2" s="514"/>
      <c r="D2" s="514"/>
      <c r="E2" s="514"/>
      <c r="F2" s="24" t="s">
        <v>391</v>
      </c>
      <c r="G2" s="432" t="b">
        <f>D20=PL!T254</f>
        <v>1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45922</v>
      </c>
      <c r="C4" s="264" t="str">
        <f>'1'!A2</f>
        <v>22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26294</v>
      </c>
      <c r="E4" s="11" t="s">
        <v>460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45923</v>
      </c>
      <c r="C5" s="264" t="str">
        <f>'2'!A2</f>
        <v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50709</v>
      </c>
      <c r="E5" s="11" t="s">
        <v>521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45924</v>
      </c>
      <c r="C6" s="264" t="str">
        <f>'3'!A2</f>
        <v>24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40640</v>
      </c>
      <c r="E6" s="11" t="s">
        <v>522</v>
      </c>
      <c r="F6" s="24">
        <f>'3'!F50</f>
        <v>10</v>
      </c>
    </row>
    <row r="7" spans="1:7" ht="36">
      <c r="A7" s="21">
        <f>SUBTOTAL(103,B$4:B7)</f>
        <v>4</v>
      </c>
      <c r="B7" s="188">
        <f>P!J3</f>
        <v>45925</v>
      </c>
      <c r="C7" s="264" t="str">
        <f>'4'!A2</f>
        <v>25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71091</v>
      </c>
      <c r="E7" s="11" t="s">
        <v>523</v>
      </c>
      <c r="F7" s="24">
        <f>'4'!F50</f>
        <v>12</v>
      </c>
    </row>
    <row r="8" spans="1:7" ht="36">
      <c r="A8" s="21">
        <f>SUBTOTAL(103,B$4:B8)</f>
        <v>5</v>
      </c>
      <c r="B8" s="188">
        <f>P!L3</f>
        <v>45926</v>
      </c>
      <c r="C8" s="264" t="str">
        <f>'5'!A2</f>
        <v>26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6306</v>
      </c>
      <c r="E8" s="11" t="s">
        <v>524</v>
      </c>
      <c r="F8" s="24">
        <f>'5'!F50</f>
        <v>2</v>
      </c>
    </row>
    <row r="9" spans="1:7" ht="36">
      <c r="A9" s="21">
        <f>SUBTOTAL(103,B$4:B9)</f>
        <v>6</v>
      </c>
      <c r="B9" s="188">
        <f>P!N3</f>
        <v>45927</v>
      </c>
      <c r="C9" s="264" t="str">
        <f>'6'!A2</f>
        <v>27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32972</v>
      </c>
      <c r="E9" s="11" t="s">
        <v>525</v>
      </c>
      <c r="F9" s="24">
        <f>'6'!F50</f>
        <v>6</v>
      </c>
    </row>
    <row r="10" spans="1:7" ht="36">
      <c r="A10" s="21">
        <f>SUBTOTAL(103,B$4:B10)</f>
        <v>7</v>
      </c>
      <c r="B10" s="188">
        <f>P!P3</f>
        <v>45928</v>
      </c>
      <c r="C10" s="264" t="str">
        <f>'7'!A2</f>
        <v>28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35040</v>
      </c>
      <c r="E10" s="11" t="s">
        <v>526</v>
      </c>
      <c r="F10" s="24">
        <f>'7'!F50</f>
        <v>8</v>
      </c>
    </row>
    <row r="11" spans="1:7" ht="36">
      <c r="A11" s="21">
        <f>SUBTOTAL(103,B$4:B11)</f>
        <v>8</v>
      </c>
      <c r="B11" s="188">
        <f>P!R3</f>
        <v>45929</v>
      </c>
      <c r="C11" s="264" t="str">
        <f>'8'!A2</f>
        <v>29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153508</v>
      </c>
      <c r="E11" s="11" t="s">
        <v>527</v>
      </c>
      <c r="F11" s="24">
        <f>'8'!F50</f>
        <v>10</v>
      </c>
    </row>
    <row r="12" spans="1:7" ht="36">
      <c r="A12" s="21">
        <f>SUBTOTAL(103,B$4:B12)</f>
        <v>9</v>
      </c>
      <c r="B12" s="188">
        <f>P!T3</f>
        <v>45930</v>
      </c>
      <c r="C12" s="264" t="str">
        <f>'9'!A2</f>
        <v>30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76780</v>
      </c>
      <c r="E12" s="11" t="s">
        <v>528</v>
      </c>
      <c r="F12" s="24">
        <f>'9'!F50</f>
        <v>9</v>
      </c>
    </row>
    <row r="13" spans="1:7" ht="36" hidden="1">
      <c r="A13" s="21">
        <f>SUBTOTAL(103,B$4:B13)</f>
        <v>9</v>
      </c>
      <c r="B13" s="188">
        <f>P!V3</f>
        <v>45931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461</v>
      </c>
      <c r="F13" s="24">
        <f>'10'!F50</f>
        <v>0</v>
      </c>
    </row>
    <row r="14" spans="1:7" ht="36" hidden="1">
      <c r="A14" s="21">
        <f>SUBTOTAL(103,B$4:B14)</f>
        <v>9</v>
      </c>
      <c r="B14" s="188">
        <f>P!X3</f>
        <v>45932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462</v>
      </c>
      <c r="F14" s="24">
        <f>'11'!F50</f>
        <v>0</v>
      </c>
    </row>
    <row r="15" spans="1:7" ht="36" hidden="1">
      <c r="A15" s="21">
        <f>SUBTOTAL(103,B$4:B15)</f>
        <v>9</v>
      </c>
      <c r="B15" s="188">
        <f>P!Z3</f>
        <v>45933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421</v>
      </c>
      <c r="F15" s="24">
        <f>'12'!F50</f>
        <v>0</v>
      </c>
    </row>
    <row r="16" spans="1:7" ht="36" hidden="1">
      <c r="A16" s="21">
        <f>SUBTOTAL(103,B$4:B16)</f>
        <v>9</v>
      </c>
      <c r="B16" s="188">
        <f>P!AB3</f>
        <v>45934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422</v>
      </c>
      <c r="F16" s="24">
        <f>'13'!F50</f>
        <v>0</v>
      </c>
    </row>
    <row r="17" spans="1:6" ht="36" hidden="1">
      <c r="A17" s="21">
        <f>SUBTOTAL(103,B$4:B17)</f>
        <v>9</v>
      </c>
      <c r="B17" s="188">
        <f>P!AD3</f>
        <v>45935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423</v>
      </c>
      <c r="F17" s="24">
        <f>'14'!F50</f>
        <v>0</v>
      </c>
    </row>
    <row r="18" spans="1:6" ht="36" hidden="1">
      <c r="A18" s="21">
        <f>SUBTOTAL(103,B$4:B18)</f>
        <v>9</v>
      </c>
      <c r="B18" s="188">
        <f>P!AF3</f>
        <v>45936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423</v>
      </c>
      <c r="F18" s="24">
        <f>'15'!F50</f>
        <v>0</v>
      </c>
    </row>
    <row r="19" spans="1:6" ht="36" hidden="1">
      <c r="A19" s="21">
        <f>SUBTOTAL(103,B$4:B19)</f>
        <v>9</v>
      </c>
      <c r="B19" s="188">
        <f>P!AH3</f>
        <v>45937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424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7">
        <f>SUM(D4:D19)</f>
        <v>493340</v>
      </c>
      <c r="E20" s="518"/>
      <c r="F20" s="154"/>
    </row>
    <row r="21" spans="1:6" ht="19.5">
      <c r="C21" s="516" t="s">
        <v>539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442</v>
      </c>
      <c r="I2" s="522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1"/>
      <c r="B3" s="521"/>
      <c r="C3" s="521"/>
      <c r="D3" s="519" t="s">
        <v>443</v>
      </c>
      <c r="E3" s="519"/>
      <c r="F3" s="520" t="s">
        <v>444</v>
      </c>
      <c r="G3" s="520"/>
      <c r="H3" s="519" t="s">
        <v>445</v>
      </c>
      <c r="I3" s="519"/>
    </row>
    <row r="4" spans="1:39" ht="21" customHeight="1">
      <c r="A4" s="521"/>
      <c r="B4" s="521"/>
      <c r="C4" s="521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405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441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408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404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437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435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436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434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409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410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438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407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406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420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7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9" sqref="A9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workbookViewId="0">
      <selection activeCell="H144" sqref="H14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45922</v>
      </c>
      <c r="E1" s="527"/>
      <c r="F1" s="527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20</v>
      </c>
      <c r="E5" s="186">
        <f>P!D7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3</v>
      </c>
      <c r="E8" s="186">
        <f>P!D10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4</v>
      </c>
      <c r="E10" s="186">
        <f>P!D12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10</v>
      </c>
      <c r="E13" s="186">
        <f>P!D15</f>
        <v>10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0.5</v>
      </c>
      <c r="E14" s="186">
        <f>P!D16</f>
        <v>2</v>
      </c>
      <c r="F14" s="278" t="str">
        <f t="shared" si="0"/>
        <v>হ্যা</v>
      </c>
      <c r="G14" s="299" t="str">
        <f t="shared" si="1"/>
        <v>++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2</v>
      </c>
      <c r="E15" s="186">
        <f>P!D17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10</v>
      </c>
      <c r="E19" s="186">
        <f>P!D21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0.5</v>
      </c>
      <c r="E20" s="186">
        <f>P!D22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90</v>
      </c>
      <c r="E22" s="186">
        <f>P!D24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2</v>
      </c>
      <c r="E34" s="186">
        <f>P!D36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0.5</v>
      </c>
      <c r="E39" s="186">
        <f>P!D41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6</v>
      </c>
      <c r="E56" s="186">
        <f>P!D58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2</v>
      </c>
      <c r="E58" s="186">
        <f>P!D60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2</v>
      </c>
      <c r="E60" s="186">
        <f>P!D62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0.5</v>
      </c>
      <c r="E61" s="186">
        <f>P!D63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0.5</v>
      </c>
      <c r="E62" s="186">
        <f>P!D64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0.1</v>
      </c>
      <c r="E63" s="186">
        <f>P!D65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0.1</v>
      </c>
      <c r="E65" s="186">
        <f>P!D67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0.02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0.05</v>
      </c>
      <c r="E69" s="186">
        <f>P!D71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0.01</v>
      </c>
      <c r="E70" s="186">
        <f>P!D72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2</v>
      </c>
      <c r="E71" s="186">
        <f>P!D73</f>
        <v>0</v>
      </c>
      <c r="F71" s="278" t="str">
        <f t="shared" si="2"/>
        <v>হ্যা</v>
      </c>
      <c r="G71" s="299" t="str">
        <f t="shared" si="3"/>
        <v>--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0.01</v>
      </c>
      <c r="E77" s="186">
        <f>P!D79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0.1</v>
      </c>
      <c r="E78" s="186">
        <f>P!D80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1</v>
      </c>
      <c r="E80" s="186">
        <f>P!D82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0.05</v>
      </c>
      <c r="E86" s="186">
        <f>P!D88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4</v>
      </c>
      <c r="E87" s="186">
        <f>P!D89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1</v>
      </c>
      <c r="E88" s="186">
        <f>P!D90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140</v>
      </c>
      <c r="E89" s="186">
        <f>P!D91</f>
        <v>120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3</v>
      </c>
      <c r="E95" s="186">
        <f>P!D97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1</v>
      </c>
      <c r="E98" s="186">
        <f>P!D100</f>
        <v>0</v>
      </c>
      <c r="F98" s="278" t="str">
        <f t="shared" si="2"/>
        <v>হ্যা</v>
      </c>
      <c r="G98" s="299" t="str">
        <f t="shared" si="3"/>
        <v>--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1</v>
      </c>
      <c r="E109" s="186">
        <f>P!D111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30</v>
      </c>
      <c r="E124" s="186">
        <f>P!D126</f>
        <v>21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7</v>
      </c>
      <c r="E126" s="186">
        <f>P!D128</f>
        <v>7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6</v>
      </c>
      <c r="E130" s="186">
        <f>P!D132</f>
        <v>6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5</v>
      </c>
      <c r="E133" s="186">
        <f>P!D135</f>
        <v>0</v>
      </c>
      <c r="F133" s="278" t="str">
        <f t="shared" si="4"/>
        <v>হ্যা</v>
      </c>
      <c r="G133" s="299" t="str">
        <f t="shared" si="5"/>
        <v>--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463</v>
      </c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6</v>
      </c>
      <c r="E143" s="186">
        <f>P!D145</f>
        <v>0</v>
      </c>
      <c r="F143" s="278" t="str">
        <f t="shared" si="4"/>
        <v>হ্যা</v>
      </c>
      <c r="G143" s="299" t="str">
        <f t="shared" si="5"/>
        <v>--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1</v>
      </c>
      <c r="E145" s="186">
        <f>P!D147</f>
        <v>1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8</v>
      </c>
      <c r="E150" s="186">
        <f>P!D152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2</v>
      </c>
      <c r="E152" s="186">
        <f>P!D154</f>
        <v>2.1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8</v>
      </c>
      <c r="E169" s="186">
        <f>P!D171</f>
        <v>8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12</v>
      </c>
      <c r="E177" s="186">
        <f>P!D179</f>
        <v>12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8</v>
      </c>
      <c r="E178" s="186">
        <f>P!D180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1</v>
      </c>
      <c r="E179" s="186">
        <f>P!D181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1</v>
      </c>
      <c r="E180" s="186">
        <f>P!D182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2</v>
      </c>
      <c r="E181" s="186">
        <f>P!D183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25</v>
      </c>
      <c r="E182" s="186">
        <f>P!D184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4</v>
      </c>
      <c r="E183" s="186">
        <f>P!D185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1</v>
      </c>
      <c r="E184" s="186">
        <f>P!D186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72</v>
      </c>
      <c r="E188" s="186">
        <f>P!D190</f>
        <v>72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3</v>
      </c>
      <c r="E194" s="186">
        <f>P!D196</f>
        <v>4.5999999999999996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10</v>
      </c>
      <c r="E195" s="186">
        <f>P!D197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2</v>
      </c>
      <c r="E197" s="186">
        <f>P!D199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1</v>
      </c>
      <c r="E198" s="186">
        <f>P!D200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5</v>
      </c>
      <c r="E206" s="186">
        <f>P!D208</f>
        <v>0</v>
      </c>
      <c r="F206" s="278" t="str">
        <f t="shared" si="6"/>
        <v>হ্যা</v>
      </c>
      <c r="G206" s="299" t="str">
        <f t="shared" si="7"/>
        <v>--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4</v>
      </c>
      <c r="E214" s="186">
        <f>P!D216</f>
        <v>4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4</v>
      </c>
      <c r="E229" s="186">
        <f>P!D231</f>
        <v>4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2.5</v>
      </c>
      <c r="E230" s="186">
        <f>P!D232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151</v>
      </c>
      <c r="E231" s="186">
        <f>P!D233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62</v>
      </c>
      <c r="E232" s="186">
        <f>P!D234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137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>
      <c r="A247" s="310">
        <f>P!A249</f>
        <v>245</v>
      </c>
      <c r="B247" s="31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310" t="str">
        <f>P!C249</f>
        <v>টাকা</v>
      </c>
      <c r="D247" s="310">
        <f>S!H247</f>
        <v>0</v>
      </c>
      <c r="E247" s="310">
        <f>P!D249</f>
        <v>2800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300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3100</v>
      </c>
      <c r="F252" s="321"/>
      <c r="G252" s="299" t="str">
        <f t="shared" si="7"/>
        <v>++</v>
      </c>
      <c r="H252" s="146"/>
    </row>
  </sheetData>
  <autoFilter ref="F1:F252" xr:uid="{40CA27F1-17E2-4066-ABAE-7818B8FF4FF1}"/>
  <mergeCells count="2">
    <mergeCell ref="A1:C1"/>
    <mergeCell ref="D1:F1"/>
  </mergeCells>
  <conditionalFormatting sqref="F3:G246 G247:G252">
    <cfRule type="cellIs" dxfId="171" priority="3" operator="equal">
      <formula>"হ্যা"</formula>
    </cfRule>
    <cfRule type="cellIs" dxfId="170" priority="4" operator="equal">
      <formula>"আছে"</formula>
    </cfRule>
    <cfRule type="cellIs" dxfId="169" priority="5" operator="equal">
      <formula>"নাই"</formula>
    </cfRule>
    <cfRule type="cellIs" dxfId="168" priority="6" operator="equal">
      <formula>"অতিরিক্ত ক্রয়"</formula>
    </cfRule>
    <cfRule type="cellIs" dxfId="167" priority="7" operator="equal">
      <formula>"ঠিক"</formula>
    </cfRule>
  </conditionalFormatting>
  <conditionalFormatting sqref="G3:G252">
    <cfRule type="cellIs" dxfId="166" priority="1" operator="equal">
      <formula>"OK"</formula>
    </cfRule>
    <cfRule type="cellIs" dxfId="165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45923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28</v>
      </c>
      <c r="E5" s="186">
        <f>P!F7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1</v>
      </c>
      <c r="E6" s="186">
        <f>P!F8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4</v>
      </c>
      <c r="E8" s="186">
        <f>P!F10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4</v>
      </c>
      <c r="E9" s="186">
        <f>P!F11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13</v>
      </c>
      <c r="E13" s="186">
        <f>P!F15</f>
        <v>15</v>
      </c>
      <c r="F13" s="278" t="str">
        <f t="shared" si="0"/>
        <v>হ্যা</v>
      </c>
      <c r="G13" s="299" t="str">
        <f t="shared" si="1"/>
        <v>++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0.2</v>
      </c>
      <c r="E14" s="186">
        <f>P!F16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2</v>
      </c>
      <c r="E15" s="186">
        <f>P!F17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12</v>
      </c>
      <c r="E19" s="186">
        <f>P!F21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2</v>
      </c>
      <c r="E20" s="186">
        <f>P!F22</f>
        <v>2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31</v>
      </c>
      <c r="E22" s="186">
        <f>P!F24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1E-3</v>
      </c>
      <c r="E29" s="186">
        <f>P!F31</f>
        <v>1E-3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3</v>
      </c>
      <c r="E34" s="186">
        <f>P!F36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100</v>
      </c>
      <c r="E54" s="186">
        <f>P!F56</f>
        <v>100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100</v>
      </c>
      <c r="E55" s="186">
        <f>P!F57</f>
        <v>100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8</v>
      </c>
      <c r="E56" s="186">
        <f>P!F58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3</v>
      </c>
      <c r="E58" s="186">
        <f>P!F60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3</v>
      </c>
      <c r="E60" s="186">
        <f>P!F62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0.3</v>
      </c>
      <c r="E61" s="186">
        <f>P!F63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0.4</v>
      </c>
      <c r="E62" s="186">
        <f>P!F64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0.1</v>
      </c>
      <c r="E65" s="186">
        <f>P!F67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0.05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0.1</v>
      </c>
      <c r="E69" s="186">
        <f>P!F71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0.02</v>
      </c>
      <c r="E70" s="186">
        <f>P!F72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3</v>
      </c>
      <c r="E71" s="186">
        <f>P!F73</f>
        <v>0</v>
      </c>
      <c r="F71" s="278" t="str">
        <f t="shared" si="2"/>
        <v>হ্যা</v>
      </c>
      <c r="G71" s="299" t="str">
        <f t="shared" si="3"/>
        <v>--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0.2</v>
      </c>
      <c r="E72" s="186">
        <f>P!F74</f>
        <v>0</v>
      </c>
      <c r="F72" s="278" t="str">
        <f t="shared" si="2"/>
        <v>হ্যা</v>
      </c>
      <c r="G72" s="299" t="str">
        <f t="shared" si="3"/>
        <v>--</v>
      </c>
      <c r="H72" s="146" t="s">
        <v>471</v>
      </c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0.4</v>
      </c>
      <c r="E75" s="186">
        <f>P!F77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0.02</v>
      </c>
      <c r="E77" s="186">
        <f>P!F79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0.1</v>
      </c>
      <c r="E78" s="186">
        <f>P!F80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1</v>
      </c>
      <c r="E80" s="186">
        <f>P!F82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464</v>
      </c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0.05</v>
      </c>
      <c r="E86" s="186">
        <f>P!F88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63</v>
      </c>
      <c r="E87" s="186">
        <f>P!F89</f>
        <v>24</v>
      </c>
      <c r="F87" s="278" t="str">
        <f t="shared" si="2"/>
        <v>হ্যা</v>
      </c>
      <c r="G87" s="299" t="str">
        <f t="shared" si="3"/>
        <v>--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4</v>
      </c>
      <c r="E88" s="186">
        <f>P!F90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100</v>
      </c>
      <c r="E89" s="186">
        <f>P!F91</f>
        <v>170</v>
      </c>
      <c r="F89" s="278" t="str">
        <f t="shared" si="2"/>
        <v>হ্যা</v>
      </c>
      <c r="G89" s="299" t="str">
        <f t="shared" si="3"/>
        <v>++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0.5</v>
      </c>
      <c r="F94" s="278" t="str">
        <f t="shared" si="2"/>
        <v>নাই</v>
      </c>
      <c r="G94" s="299" t="str">
        <f t="shared" si="3"/>
        <v>++</v>
      </c>
      <c r="H94" s="146" t="s">
        <v>542</v>
      </c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4</v>
      </c>
      <c r="E95" s="186">
        <f>P!F97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2</v>
      </c>
      <c r="E98" s="186">
        <f>P!F100</f>
        <v>1</v>
      </c>
      <c r="F98" s="278" t="str">
        <f t="shared" si="2"/>
        <v>হ্যা</v>
      </c>
      <c r="G98" s="299" t="str">
        <f t="shared" si="3"/>
        <v>--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1</v>
      </c>
      <c r="E109" s="186">
        <f>P!F111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0.5</v>
      </c>
      <c r="E118" s="186">
        <f>P!F120</f>
        <v>0</v>
      </c>
      <c r="F118" s="278" t="str">
        <f t="shared" si="2"/>
        <v>হ্যা</v>
      </c>
      <c r="G118" s="299" t="str">
        <f t="shared" si="3"/>
        <v>--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125</v>
      </c>
      <c r="E123" s="186">
        <f>P!F125</f>
        <v>1.05</v>
      </c>
      <c r="F123" s="278" t="str">
        <f t="shared" si="2"/>
        <v>হ্যা</v>
      </c>
      <c r="G123" s="299" t="str">
        <f t="shared" si="3"/>
        <v>--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65</v>
      </c>
      <c r="E124" s="186">
        <f>P!F126</f>
        <v>55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0.15</v>
      </c>
      <c r="F125" s="278" t="str">
        <f t="shared" si="2"/>
        <v>নাই</v>
      </c>
      <c r="G125" s="299" t="str">
        <f t="shared" si="3"/>
        <v>++</v>
      </c>
      <c r="H125" s="146" t="s">
        <v>542</v>
      </c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8</v>
      </c>
      <c r="E126" s="186">
        <f>P!F128</f>
        <v>7.8</v>
      </c>
      <c r="F126" s="278" t="str">
        <f t="shared" si="2"/>
        <v>হ্যা</v>
      </c>
      <c r="G126" s="299" t="str">
        <f t="shared" si="3"/>
        <v>--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4.2279999999999998</v>
      </c>
      <c r="F127" s="278" t="str">
        <f t="shared" si="2"/>
        <v>নাই</v>
      </c>
      <c r="G127" s="299" t="str">
        <f t="shared" si="3"/>
        <v>++</v>
      </c>
      <c r="H127" s="149" t="s">
        <v>542</v>
      </c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33</v>
      </c>
      <c r="E128" s="186">
        <f>P!F130</f>
        <v>0.2</v>
      </c>
      <c r="F128" s="278" t="str">
        <f t="shared" si="2"/>
        <v>হ্যা</v>
      </c>
      <c r="G128" s="299" t="str">
        <f t="shared" si="3"/>
        <v>--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0.25</v>
      </c>
      <c r="F136" s="278" t="str">
        <f t="shared" si="4"/>
        <v>নাই</v>
      </c>
      <c r="G136" s="299" t="str">
        <f t="shared" si="5"/>
        <v>++</v>
      </c>
      <c r="H136" s="146" t="s">
        <v>542</v>
      </c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6</v>
      </c>
      <c r="E143" s="186">
        <f>P!F145</f>
        <v>6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22</v>
      </c>
      <c r="E150" s="186">
        <f>P!F152</f>
        <v>22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4</v>
      </c>
      <c r="E152" s="186">
        <f>P!F154</f>
        <v>2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12</v>
      </c>
      <c r="E153" s="186">
        <f>P!F155</f>
        <v>12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3</v>
      </c>
      <c r="E159" s="186">
        <f>P!F161</f>
        <v>3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2</v>
      </c>
      <c r="E161" s="186">
        <f>P!F163</f>
        <v>2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3</v>
      </c>
      <c r="E177" s="186">
        <f>P!F179</f>
        <v>3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10</v>
      </c>
      <c r="E178" s="186">
        <f>P!F180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1</v>
      </c>
      <c r="E179" s="186">
        <f>P!F181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0.5</v>
      </c>
      <c r="E180" s="186">
        <f>P!F182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1</v>
      </c>
      <c r="E181" s="186">
        <f>P!F183</f>
        <v>1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20</v>
      </c>
      <c r="E182" s="186">
        <f>P!F184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5</v>
      </c>
      <c r="E183" s="186">
        <f>P!F185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1</v>
      </c>
      <c r="E184" s="186">
        <f>P!F186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5</v>
      </c>
      <c r="E186" s="186">
        <f>P!F188</f>
        <v>5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25</v>
      </c>
      <c r="E194" s="186">
        <f>P!F196</f>
        <v>25.7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1</v>
      </c>
      <c r="E197" s="186">
        <f>P!F199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0.5</v>
      </c>
      <c r="E198" s="186">
        <f>P!F200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5</v>
      </c>
      <c r="E207" s="186">
        <f>P!F209</f>
        <v>4</v>
      </c>
      <c r="F207" s="278" t="str">
        <f t="shared" si="6"/>
        <v>হ্যা</v>
      </c>
      <c r="G207" s="299" t="str">
        <f t="shared" si="7"/>
        <v>--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3</v>
      </c>
      <c r="E209" s="186">
        <f>P!F211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2</v>
      </c>
      <c r="E214" s="186">
        <f>P!F216</f>
        <v>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57</v>
      </c>
      <c r="E229" s="186">
        <f>P!F231</f>
        <v>4.4000000000000004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3</v>
      </c>
      <c r="E230" s="186">
        <f>P!F232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183</v>
      </c>
      <c r="E231" s="186">
        <f>P!F233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144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0.6</v>
      </c>
      <c r="E245" s="186">
        <f>P!F247</f>
        <v>0</v>
      </c>
      <c r="F245" s="278" t="str">
        <f t="shared" si="6"/>
        <v>হ্যা</v>
      </c>
      <c r="G245" s="299" t="str">
        <f t="shared" si="7"/>
        <v>--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60</v>
      </c>
      <c r="F248" s="321"/>
      <c r="G248" s="323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120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620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4400</v>
      </c>
      <c r="F252" s="321"/>
      <c r="G252" s="323" t="str">
        <f t="shared" si="7"/>
        <v>++</v>
      </c>
      <c r="H252" s="146"/>
    </row>
    <row r="253" spans="1:8">
      <c r="F253" s="311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64" priority="8" operator="equal">
      <formula>"হ্যা"</formula>
    </cfRule>
    <cfRule type="cellIs" dxfId="163" priority="9" operator="equal">
      <formula>"আছে"</formula>
    </cfRule>
    <cfRule type="cellIs" dxfId="162" priority="10" operator="equal">
      <formula>"নাই"</formula>
    </cfRule>
    <cfRule type="cellIs" dxfId="161" priority="11" operator="equal">
      <formula>"অতিরিক্ত ক্রয়"</formula>
    </cfRule>
    <cfRule type="cellIs" dxfId="160" priority="12" operator="equal">
      <formula>"ঠিক"</formula>
    </cfRule>
  </conditionalFormatting>
  <conditionalFormatting sqref="G3:G252">
    <cfRule type="cellIs" dxfId="159" priority="3" operator="equal">
      <formula>"হ্যা"</formula>
    </cfRule>
    <cfRule type="cellIs" dxfId="158" priority="4" operator="equal">
      <formula>"আছে"</formula>
    </cfRule>
    <cfRule type="cellIs" dxfId="157" priority="5" operator="equal">
      <formula>"নাই"</formula>
    </cfRule>
    <cfRule type="cellIs" dxfId="156" priority="6" operator="equal">
      <formula>"অতিরিক্ত ক্রয়"</formula>
    </cfRule>
    <cfRule type="cellIs" dxfId="155" priority="7" operator="equal">
      <formula>"ঠিক"</formula>
    </cfRule>
  </conditionalFormatting>
  <conditionalFormatting sqref="G3:G252">
    <cfRule type="cellIs" dxfId="154" priority="1" operator="equal">
      <formula>"OK"</formula>
    </cfRule>
    <cfRule type="cellIs" dxfId="153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="85" zoomScaleNormal="85" workbookViewId="0">
      <pane xSplit="15" ySplit="2" topLeftCell="P249" activePane="bottomRight" state="frozen"/>
      <selection pane="topRight" activeCell="P1" sqref="P1"/>
      <selection pane="bottomLeft" activeCell="A3" sqref="A3"/>
      <selection pane="bottomRight" activeCell="E256" sqref="E256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4" t="s">
        <v>474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205">
        <f>COUNTIF(E4:L253, "&lt;0")</f>
        <v>0</v>
      </c>
      <c r="N1" s="202">
        <f>F254+L254</f>
        <v>663920.2901820048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540</v>
      </c>
      <c r="H2" s="209" t="s">
        <v>541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663920.29018200492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446</v>
      </c>
      <c r="T3" s="2" t="s">
        <v>447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218.5</v>
      </c>
      <c r="F6" s="42">
        <f t="shared" si="0"/>
        <v>26354.982702417365</v>
      </c>
      <c r="G6" s="42">
        <f>P!AJ7</f>
        <v>150</v>
      </c>
      <c r="H6" s="42">
        <f>G6*P!AK7</f>
        <v>20100</v>
      </c>
      <c r="I6" s="42">
        <f>S!E5</f>
        <v>97.510000000000048</v>
      </c>
      <c r="J6" s="42">
        <f>I6*S!D5</f>
        <v>9754.1042044637215</v>
      </c>
      <c r="K6" s="42">
        <f t="shared" si="1"/>
        <v>29.010000000000048</v>
      </c>
      <c r="L6" s="42">
        <f t="shared" si="2"/>
        <v>3499.1215020463569</v>
      </c>
      <c r="M6" s="43">
        <f>IF(ISERR((J6+H6)/(G6+I6)),P!AK7,(J6+H6)/(G6+I6))</f>
        <v>120.6177698051138</v>
      </c>
      <c r="N6" s="44">
        <f t="shared" si="3"/>
        <v>29854.104204463722</v>
      </c>
      <c r="O6" s="44">
        <f t="shared" si="4"/>
        <v>29854.104204463722</v>
      </c>
      <c r="P6" s="45" t="b">
        <f t="shared" si="5"/>
        <v>1</v>
      </c>
      <c r="Q6" s="198" t="str">
        <f t="shared" si="6"/>
        <v>OK</v>
      </c>
      <c r="S6" s="425">
        <f t="shared" si="7"/>
        <v>120.6177698051138</v>
      </c>
      <c r="T6" s="425">
        <f t="shared" si="8"/>
        <v>29.010000000000048</v>
      </c>
      <c r="AJ6" s="62">
        <f t="shared" si="9"/>
        <v>120.6177698051138</v>
      </c>
      <c r="AK6" s="62">
        <f t="shared" si="10"/>
        <v>29.010000000000048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3.85</v>
      </c>
      <c r="F7" s="42">
        <f t="shared" si="0"/>
        <v>463.69455294735212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27.550000000000004</v>
      </c>
      <c r="L7" s="42">
        <f t="shared" si="2"/>
        <v>3318.1259568050787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3781.8205097524306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27.550000000000004</v>
      </c>
      <c r="AJ7" s="62">
        <f t="shared" si="9"/>
        <v>120.44014362268886</v>
      </c>
      <c r="AK7" s="62">
        <f t="shared" si="10"/>
        <v>27.550000000000004</v>
      </c>
    </row>
    <row r="8" spans="1:37" ht="20.25" hidden="1" customHeight="1">
      <c r="A8" s="40">
        <f>SUBTOTAL(103,B$4:B8)</f>
        <v>2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3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33.15</v>
      </c>
      <c r="F9" s="42">
        <f t="shared" si="0"/>
        <v>4741.8480208479314</v>
      </c>
      <c r="G9" s="42">
        <f>P!AJ10</f>
        <v>25</v>
      </c>
      <c r="H9" s="42">
        <f>G9*P!AK10</f>
        <v>3375</v>
      </c>
      <c r="I9" s="42">
        <f>S!E8</f>
        <v>17.27000000000001</v>
      </c>
      <c r="J9" s="42">
        <f>I9*S!D8</f>
        <v>2671.3926347282681</v>
      </c>
      <c r="K9" s="42">
        <f t="shared" si="1"/>
        <v>9.1200000000000117</v>
      </c>
      <c r="L9" s="42">
        <f>K9*M9</f>
        <v>1304.5446138803375</v>
      </c>
      <c r="M9" s="43">
        <f>IF(ISERR((J9+H9)/(G9+I9)),P!AK10,(J9+H9)/(G9+I9))</f>
        <v>143.04217257459823</v>
      </c>
      <c r="N9" s="44">
        <f t="shared" si="3"/>
        <v>6046.3926347282686</v>
      </c>
      <c r="O9" s="44">
        <f t="shared" si="4"/>
        <v>6046.3926347282686</v>
      </c>
      <c r="P9" s="45" t="b">
        <f t="shared" si="5"/>
        <v>1</v>
      </c>
      <c r="Q9" s="198" t="str">
        <f t="shared" si="6"/>
        <v>OK</v>
      </c>
      <c r="S9" s="425">
        <f t="shared" si="7"/>
        <v>143.04217257459823</v>
      </c>
      <c r="T9" s="425">
        <f t="shared" si="8"/>
        <v>9.1200000000000117</v>
      </c>
      <c r="AJ9" s="62">
        <f t="shared" si="9"/>
        <v>143.04217257459823</v>
      </c>
      <c r="AK9" s="62">
        <f t="shared" si="10"/>
        <v>9.1200000000000117</v>
      </c>
    </row>
    <row r="10" spans="1:37" ht="20.25" customHeight="1">
      <c r="A10" s="37">
        <f>SUBTOTAL(103,B$4:B10)</f>
        <v>4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13.700000000000001</v>
      </c>
      <c r="F10" s="42">
        <f t="shared" si="0"/>
        <v>2209.2701914333916</v>
      </c>
      <c r="G10" s="42">
        <f>P!AJ11</f>
        <v>30</v>
      </c>
      <c r="H10" s="42">
        <f>G10*P!AK11</f>
        <v>4800</v>
      </c>
      <c r="I10" s="42">
        <f>S!E9</f>
        <v>36.019999999999996</v>
      </c>
      <c r="J10" s="42">
        <f>I10*S!D9</f>
        <v>5846.4246743381382</v>
      </c>
      <c r="K10" s="42">
        <f t="shared" si="1"/>
        <v>52.319999999999993</v>
      </c>
      <c r="L10" s="42">
        <f t="shared" si="2"/>
        <v>8437.1544829047452</v>
      </c>
      <c r="M10" s="43">
        <f>IF(ISERR((J10+H10)/(G10+I10)),P!AK11,(J10+H10)/(G10+I10))</f>
        <v>161.26059791484607</v>
      </c>
      <c r="N10" s="44">
        <f t="shared" si="3"/>
        <v>10646.424674338137</v>
      </c>
      <c r="O10" s="44">
        <f t="shared" si="4"/>
        <v>10646.424674338137</v>
      </c>
      <c r="P10" s="45" t="b">
        <f t="shared" si="5"/>
        <v>1</v>
      </c>
      <c r="Q10" s="198" t="str">
        <f t="shared" si="6"/>
        <v>OK</v>
      </c>
      <c r="S10" s="425">
        <f t="shared" si="7"/>
        <v>161.26059791484607</v>
      </c>
      <c r="T10" s="425">
        <f t="shared" si="8"/>
        <v>52.319999999999993</v>
      </c>
      <c r="AJ10" s="62">
        <f t="shared" si="9"/>
        <v>161.26059791484607</v>
      </c>
      <c r="AK10" s="62">
        <f t="shared" si="10"/>
        <v>52.319999999999993</v>
      </c>
    </row>
    <row r="11" spans="1:37" ht="20.25" customHeight="1">
      <c r="A11" s="37">
        <f>SUBTOTAL(103,B$4:B11)</f>
        <v>5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14</v>
      </c>
      <c r="F11" s="42">
        <f t="shared" si="0"/>
        <v>1826.6554642721781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6.9500000000000028</v>
      </c>
      <c r="L11" s="42">
        <f t="shared" si="2"/>
        <v>906.80396262083161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6.9500000000000028</v>
      </c>
      <c r="AJ11" s="62">
        <f t="shared" si="9"/>
        <v>130.47539030515557</v>
      </c>
      <c r="AK11" s="62">
        <f t="shared" si="10"/>
        <v>6.9500000000000028</v>
      </c>
    </row>
    <row r="12" spans="1:37" ht="20.25" hidden="1" customHeight="1">
      <c r="A12" s="40">
        <f>SUBTOTAL(103,B$4:B12)</f>
        <v>5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hidden="1" customHeight="1">
      <c r="A13" s="37">
        <f>SUBTOTAL(103,B$4:B13)</f>
        <v>5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6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111.5</v>
      </c>
      <c r="F14" s="42">
        <f t="shared" si="0"/>
        <v>20069.999999489213</v>
      </c>
      <c r="G14" s="42">
        <f>P!AJ15</f>
        <v>120</v>
      </c>
      <c r="H14" s="42">
        <f>G14*P!AK15</f>
        <v>21600</v>
      </c>
      <c r="I14" s="42">
        <f>S!E13</f>
        <v>1.5</v>
      </c>
      <c r="J14" s="42">
        <f>I14*S!D13</f>
        <v>269.99999944340544</v>
      </c>
      <c r="K14" s="42">
        <f t="shared" si="1"/>
        <v>10</v>
      </c>
      <c r="L14" s="42">
        <f t="shared" si="2"/>
        <v>1799.9999999541897</v>
      </c>
      <c r="M14" s="43">
        <f>IF(ISERR((J14+H14)/(G14+I14)),P!AK15,(J14+H14)/(G14+I14))</f>
        <v>179.99999999541896</v>
      </c>
      <c r="N14" s="44">
        <f t="shared" si="3"/>
        <v>21869.999999443404</v>
      </c>
      <c r="O14" s="44">
        <f t="shared" si="4"/>
        <v>21869.999999443404</v>
      </c>
      <c r="P14" s="45" t="b">
        <f t="shared" si="5"/>
        <v>1</v>
      </c>
      <c r="Q14" s="198" t="str">
        <f t="shared" si="6"/>
        <v>OK</v>
      </c>
      <c r="S14" s="425">
        <f t="shared" si="7"/>
        <v>179.99999999541896</v>
      </c>
      <c r="T14" s="425">
        <f t="shared" si="8"/>
        <v>10</v>
      </c>
      <c r="AJ14" s="62">
        <f t="shared" si="9"/>
        <v>179.99999999541896</v>
      </c>
      <c r="AK14" s="62">
        <f t="shared" si="10"/>
        <v>10</v>
      </c>
    </row>
    <row r="15" spans="1:37" ht="20.25" customHeight="1">
      <c r="A15" s="37">
        <f>SUBTOTAL(103,B$4:B15)</f>
        <v>7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4.8</v>
      </c>
      <c r="F15" s="42">
        <f t="shared" si="0"/>
        <v>1722.4245785236917</v>
      </c>
      <c r="G15" s="42">
        <f>P!AJ16</f>
        <v>4</v>
      </c>
      <c r="H15" s="42">
        <f>G15*P!AK16</f>
        <v>1260</v>
      </c>
      <c r="I15" s="42">
        <f>S!E14</f>
        <v>2.8199999999999985</v>
      </c>
      <c r="J15" s="42">
        <f>I15*S!D14</f>
        <v>1187.2782553190782</v>
      </c>
      <c r="K15" s="42">
        <f t="shared" si="1"/>
        <v>2.0199999999999987</v>
      </c>
      <c r="L15" s="42">
        <f t="shared" si="2"/>
        <v>724.85367679538649</v>
      </c>
      <c r="M15" s="43">
        <f>IF(ISERR((J15+H15)/(G15+I15)),P!AK16,(J15+H15)/(G15+I15))</f>
        <v>358.83845385910246</v>
      </c>
      <c r="N15" s="44">
        <f t="shared" si="3"/>
        <v>2447.2782553190782</v>
      </c>
      <c r="O15" s="44">
        <f t="shared" si="4"/>
        <v>2447.2782553190782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358.83845385910246</v>
      </c>
      <c r="T15" s="425">
        <f t="shared" si="8"/>
        <v>2.0199999999999987</v>
      </c>
      <c r="AJ15" s="62">
        <f t="shared" si="9"/>
        <v>358.83845385910246</v>
      </c>
      <c r="AK15" s="62">
        <f t="shared" si="10"/>
        <v>2.0199999999999987</v>
      </c>
    </row>
    <row r="16" spans="1:37" ht="20.25" customHeight="1">
      <c r="A16" s="37">
        <f>SUBTOTAL(103,B$4:B16)</f>
        <v>8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11</v>
      </c>
      <c r="F16" s="42">
        <f t="shared" si="0"/>
        <v>439.99996605899418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12.8</v>
      </c>
      <c r="L16" s="42">
        <f t="shared" si="2"/>
        <v>511.99996050501142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12.8</v>
      </c>
      <c r="AJ16" s="62">
        <f t="shared" si="9"/>
        <v>39.999996914454016</v>
      </c>
      <c r="AK16" s="62">
        <f t="shared" si="10"/>
        <v>12.8</v>
      </c>
    </row>
    <row r="17" spans="1:37" ht="20.25" hidden="1" customHeight="1">
      <c r="A17" s="40">
        <f>SUBTOTAL(103,B$4:B17)</f>
        <v>8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9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0.5</v>
      </c>
      <c r="F18" s="42">
        <f t="shared" si="0"/>
        <v>250</v>
      </c>
      <c r="G18" s="42">
        <f>P!AJ19</f>
        <v>0.5</v>
      </c>
      <c r="H18" s="42">
        <f>G18*P!AK19</f>
        <v>250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250</v>
      </c>
      <c r="O18" s="44">
        <f t="shared" si="4"/>
        <v>250</v>
      </c>
      <c r="P18" s="45" t="b">
        <f t="shared" si="5"/>
        <v>1</v>
      </c>
      <c r="Q18" s="198" t="str">
        <f t="shared" si="6"/>
        <v>OK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9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10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113</v>
      </c>
      <c r="F20" s="42">
        <f t="shared" si="0"/>
        <v>6779.9999999936708</v>
      </c>
      <c r="G20" s="42">
        <f>P!AJ21</f>
        <v>126</v>
      </c>
      <c r="H20" s="42">
        <f>G20*P!AK21</f>
        <v>7560</v>
      </c>
      <c r="I20" s="42">
        <f>S!E19</f>
        <v>42</v>
      </c>
      <c r="J20" s="42">
        <f>I20*S!D19</f>
        <v>2519.9999999905904</v>
      </c>
      <c r="K20" s="42">
        <f t="shared" si="1"/>
        <v>55</v>
      </c>
      <c r="L20" s="42">
        <f t="shared" si="2"/>
        <v>3299.9999999969195</v>
      </c>
      <c r="M20" s="43">
        <f>IF(ISERR((J20+H20)/(G20+I20)),P!AK21,(J20+H20)/(G20+I20))</f>
        <v>59.999999999943988</v>
      </c>
      <c r="N20" s="44">
        <f t="shared" si="3"/>
        <v>10079.99999999059</v>
      </c>
      <c r="O20" s="44">
        <f t="shared" si="4"/>
        <v>10079.99999999059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59.999999999943988</v>
      </c>
      <c r="T20" s="425">
        <f t="shared" si="8"/>
        <v>55</v>
      </c>
      <c r="AJ20" s="62">
        <f t="shared" si="9"/>
        <v>59.999999999943988</v>
      </c>
      <c r="AK20" s="62">
        <f t="shared" si="10"/>
        <v>55</v>
      </c>
    </row>
    <row r="21" spans="1:37" ht="20.25" customHeight="1">
      <c r="A21" s="37">
        <f>SUBTOTAL(103,B$4:B21)</f>
        <v>11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5.7</v>
      </c>
      <c r="F21" s="42">
        <f t="shared" si="0"/>
        <v>5245.461538461539</v>
      </c>
      <c r="G21" s="42">
        <f>P!AJ22</f>
        <v>5.5</v>
      </c>
      <c r="H21" s="42">
        <f>G21*P!AK22</f>
        <v>5060</v>
      </c>
      <c r="I21" s="42">
        <f>S!E20</f>
        <v>1</v>
      </c>
      <c r="J21" s="42">
        <f>I21*S!D20</f>
        <v>921.66666666666674</v>
      </c>
      <c r="K21" s="42">
        <f t="shared" si="1"/>
        <v>0.79999999999999982</v>
      </c>
      <c r="L21" s="42">
        <f t="shared" si="2"/>
        <v>736.20512820512806</v>
      </c>
      <c r="M21" s="43">
        <f>IF(ISERR((J21+H21)/(G21+I21)),P!AK22,(J21+H21)/(G21+I21))</f>
        <v>920.25641025641028</v>
      </c>
      <c r="N21" s="44">
        <f t="shared" si="3"/>
        <v>5981.666666666667</v>
      </c>
      <c r="O21" s="44">
        <f t="shared" si="4"/>
        <v>5981.666666666667</v>
      </c>
      <c r="P21" s="45" t="b">
        <f t="shared" si="5"/>
        <v>1</v>
      </c>
      <c r="Q21" s="198" t="str">
        <f t="shared" si="6"/>
        <v>OK</v>
      </c>
      <c r="S21" s="425">
        <f t="shared" si="7"/>
        <v>920.25641025641028</v>
      </c>
      <c r="T21" s="425">
        <f t="shared" si="8"/>
        <v>0.79999999999999982</v>
      </c>
      <c r="AJ21" s="62">
        <f t="shared" si="9"/>
        <v>920.25641025641028</v>
      </c>
      <c r="AK21" s="62">
        <f t="shared" si="10"/>
        <v>0.79999999999999982</v>
      </c>
    </row>
    <row r="22" spans="1:37" ht="20.25" customHeight="1">
      <c r="A22" s="37">
        <f>SUBTOTAL(103,B$4:B22)</f>
        <v>12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1</v>
      </c>
      <c r="F22" s="42">
        <f t="shared" si="0"/>
        <v>204.46180555555554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0</v>
      </c>
      <c r="L22" s="42">
        <f t="shared" si="2"/>
        <v>0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0</v>
      </c>
      <c r="AJ22" s="62">
        <f t="shared" si="9"/>
        <v>204.46180555555554</v>
      </c>
      <c r="AK22" s="62">
        <f t="shared" si="10"/>
        <v>0</v>
      </c>
    </row>
    <row r="23" spans="1:37" ht="20.25" customHeight="1">
      <c r="A23" s="37">
        <f>SUBTOTAL(103,B$4:B23)</f>
        <v>13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710</v>
      </c>
      <c r="F23" s="42">
        <f t="shared" si="0"/>
        <v>1987.8179349870372</v>
      </c>
      <c r="G23" s="42">
        <f>P!AJ24</f>
        <v>1000</v>
      </c>
      <c r="H23" s="42">
        <f>G23*P!AK24</f>
        <v>2800</v>
      </c>
      <c r="I23" s="42">
        <f>S!E22</f>
        <v>998</v>
      </c>
      <c r="J23" s="42">
        <f>I23*S!D22</f>
        <v>2793.8876536677476</v>
      </c>
      <c r="K23" s="42">
        <f t="shared" si="1"/>
        <v>1288</v>
      </c>
      <c r="L23" s="42">
        <f t="shared" si="2"/>
        <v>3606.0697186807101</v>
      </c>
      <c r="M23" s="43">
        <f>IF(ISERR((J23+H23)/(G23+I23)),P!AK24,(J23+H23)/(G23+I23))</f>
        <v>2.7997435704042779</v>
      </c>
      <c r="N23" s="44">
        <f t="shared" si="3"/>
        <v>5593.8876536677471</v>
      </c>
      <c r="O23" s="44">
        <f t="shared" si="4"/>
        <v>5593.8876536677471</v>
      </c>
      <c r="P23" s="45" t="b">
        <f t="shared" si="5"/>
        <v>1</v>
      </c>
      <c r="Q23" s="198" t="str">
        <f t="shared" si="6"/>
        <v>OK</v>
      </c>
      <c r="S23" s="425">
        <f t="shared" si="7"/>
        <v>2.7997435704042779</v>
      </c>
      <c r="T23" s="425">
        <f t="shared" si="8"/>
        <v>1288</v>
      </c>
      <c r="AJ23" s="62">
        <f t="shared" si="9"/>
        <v>2.7997435704042779</v>
      </c>
      <c r="AK23" s="62">
        <f t="shared" si="10"/>
        <v>1288</v>
      </c>
    </row>
    <row r="24" spans="1:37" ht="20.25" hidden="1" customHeight="1">
      <c r="A24" s="37">
        <f>SUBTOTAL(103,B$4:B24)</f>
        <v>13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13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13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13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14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1.6</v>
      </c>
      <c r="F28" s="42">
        <f t="shared" si="0"/>
        <v>305.5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0.39999999999999991</v>
      </c>
      <c r="L28" s="42">
        <f t="shared" si="2"/>
        <v>76.374999999999986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0.39999999999999991</v>
      </c>
      <c r="AJ28" s="62">
        <f t="shared" si="9"/>
        <v>190.9375</v>
      </c>
      <c r="AK28" s="62">
        <f t="shared" si="10"/>
        <v>0.39999999999999991</v>
      </c>
    </row>
    <row r="29" spans="1:37" ht="20.25" hidden="1" customHeight="1">
      <c r="A29" s="37">
        <f>SUBTOTAL(103,B$4:B29)</f>
        <v>14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15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1E-3</v>
      </c>
      <c r="F30" s="42">
        <f t="shared" si="0"/>
        <v>300</v>
      </c>
      <c r="G30" s="42">
        <f>P!AJ31</f>
        <v>1E-3</v>
      </c>
      <c r="H30" s="42">
        <f>G30*P!AK31</f>
        <v>300</v>
      </c>
      <c r="I30" s="42">
        <f>S!E29</f>
        <v>0</v>
      </c>
      <c r="J30" s="42">
        <f>I30*S!D29</f>
        <v>0</v>
      </c>
      <c r="K30" s="42">
        <f t="shared" si="1"/>
        <v>0</v>
      </c>
      <c r="L30" s="42">
        <f t="shared" si="2"/>
        <v>0</v>
      </c>
      <c r="M30" s="43">
        <f>IF(ISERR((J30+H30)/(G30+I30)),P!AK31,(J30+H30)/(G30+I30))</f>
        <v>300000</v>
      </c>
      <c r="N30" s="44">
        <f t="shared" si="3"/>
        <v>300</v>
      </c>
      <c r="O30" s="44">
        <f t="shared" si="4"/>
        <v>300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0</v>
      </c>
      <c r="AJ30" s="62">
        <f t="shared" si="9"/>
        <v>300000</v>
      </c>
      <c r="AK30" s="62">
        <f t="shared" si="10"/>
        <v>0</v>
      </c>
    </row>
    <row r="31" spans="1:37" ht="20.25" hidden="1" customHeight="1">
      <c r="A31" s="37">
        <f>SUBTOTAL(103,B$4:B31)</f>
        <v>15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hidden="1" customHeight="1">
      <c r="A32" s="37">
        <f>SUBTOTAL(103,B$4:B32)</f>
        <v>15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15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15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16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26</v>
      </c>
      <c r="F35" s="42">
        <f t="shared" si="0"/>
        <v>3774.5893399471415</v>
      </c>
      <c r="G35" s="42">
        <f>P!AJ36</f>
        <v>32</v>
      </c>
      <c r="H35" s="42">
        <f>G35*P!AK36</f>
        <v>4320</v>
      </c>
      <c r="I35" s="42">
        <f>S!E34</f>
        <v>18</v>
      </c>
      <c r="J35" s="42">
        <f>I35*S!D34</f>
        <v>2938.8256537445041</v>
      </c>
      <c r="K35" s="42">
        <f t="shared" si="1"/>
        <v>24</v>
      </c>
      <c r="L35" s="42">
        <f t="shared" si="2"/>
        <v>3484.2363137973616</v>
      </c>
      <c r="M35" s="43">
        <f>IF(ISERR((J35+H35)/(G35+I35)),P!AK36,(J35+H35)/(G35+I35))</f>
        <v>145.17651307489007</v>
      </c>
      <c r="N35" s="44">
        <f t="shared" si="3"/>
        <v>7258.8256537445041</v>
      </c>
      <c r="O35" s="44">
        <f t="shared" si="4"/>
        <v>7258.8256537445031</v>
      </c>
      <c r="P35" s="45" t="b">
        <f t="shared" si="5"/>
        <v>1</v>
      </c>
      <c r="Q35" s="198" t="str">
        <f t="shared" si="6"/>
        <v>OK</v>
      </c>
      <c r="S35" s="425">
        <f t="shared" si="7"/>
        <v>145.17651307489007</v>
      </c>
      <c r="T35" s="425">
        <f t="shared" si="8"/>
        <v>24</v>
      </c>
      <c r="AJ35" s="62">
        <f t="shared" si="9"/>
        <v>145.17651307489007</v>
      </c>
      <c r="AK35" s="62">
        <f t="shared" si="10"/>
        <v>24</v>
      </c>
    </row>
    <row r="36" spans="1:37" ht="20.25" hidden="1" customHeight="1">
      <c r="A36" s="37">
        <f>SUBTOTAL(103,B$4:B36)</f>
        <v>16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hidden="1" customHeight="1">
      <c r="A37" s="37">
        <f>SUBTOTAL(103,B$4:B37)</f>
        <v>16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16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hidden="1" customHeight="1">
      <c r="A39" s="37">
        <f>SUBTOTAL(103,B$4:B39)</f>
        <v>16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17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2</v>
      </c>
      <c r="F40" s="42">
        <f t="shared" si="0"/>
        <v>150</v>
      </c>
      <c r="G40" s="42">
        <f>P!AJ41</f>
        <v>2</v>
      </c>
      <c r="H40" s="42">
        <f>G40*P!AK41</f>
        <v>150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75</v>
      </c>
      <c r="N40" s="44">
        <f t="shared" si="3"/>
        <v>150</v>
      </c>
      <c r="O40" s="44">
        <f t="shared" si="4"/>
        <v>150</v>
      </c>
      <c r="P40" s="45" t="b">
        <f t="shared" si="5"/>
        <v>1</v>
      </c>
      <c r="Q40" s="198" t="str">
        <f t="shared" si="6"/>
        <v>OK</v>
      </c>
      <c r="S40" s="425">
        <f t="shared" si="7"/>
        <v>75</v>
      </c>
      <c r="T40" s="425">
        <f t="shared" si="8"/>
        <v>0</v>
      </c>
      <c r="AJ40" s="62">
        <f t="shared" si="9"/>
        <v>75</v>
      </c>
      <c r="AK40" s="62">
        <f t="shared" si="10"/>
        <v>0</v>
      </c>
    </row>
    <row r="41" spans="1:37" ht="20.25" customHeight="1">
      <c r="A41" s="37">
        <f>SUBTOTAL(103,B$4:B41)</f>
        <v>18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1</v>
      </c>
      <c r="F41" s="42">
        <f t="shared" si="0"/>
        <v>45</v>
      </c>
      <c r="G41" s="42">
        <f>P!AJ42</f>
        <v>1</v>
      </c>
      <c r="H41" s="42">
        <f>G41*P!AK42</f>
        <v>45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45</v>
      </c>
      <c r="N41" s="44">
        <f t="shared" si="3"/>
        <v>45</v>
      </c>
      <c r="O41" s="44">
        <f t="shared" si="4"/>
        <v>45</v>
      </c>
      <c r="P41" s="45" t="b">
        <f t="shared" si="5"/>
        <v>1</v>
      </c>
      <c r="Q41" s="198" t="str">
        <f t="shared" si="6"/>
        <v>OK</v>
      </c>
      <c r="S41" s="425">
        <f t="shared" si="7"/>
        <v>45</v>
      </c>
      <c r="T41" s="425">
        <f t="shared" si="8"/>
        <v>0</v>
      </c>
      <c r="AJ41" s="62">
        <f t="shared" si="9"/>
        <v>45</v>
      </c>
      <c r="AK41" s="62">
        <f t="shared" si="10"/>
        <v>0</v>
      </c>
    </row>
    <row r="42" spans="1:37" ht="20.25" customHeight="1">
      <c r="A42" s="37">
        <f>SUBTOTAL(103,B$4:B42)</f>
        <v>19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191</v>
      </c>
      <c r="F42" s="42">
        <f t="shared" si="0"/>
        <v>1528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1807</v>
      </c>
      <c r="L42" s="42">
        <f t="shared" si="2"/>
        <v>14456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1807</v>
      </c>
      <c r="AJ42" s="62">
        <f t="shared" si="9"/>
        <v>8</v>
      </c>
      <c r="AK42" s="62">
        <f t="shared" si="10"/>
        <v>1807</v>
      </c>
    </row>
    <row r="43" spans="1:37" ht="20.25" hidden="1" customHeight="1">
      <c r="A43" s="40">
        <f>SUBTOTAL(103,B$4:B43)</f>
        <v>19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hidden="1" customHeight="1">
      <c r="A44" s="37">
        <f>SUBTOTAL(103,B$4:B44)</f>
        <v>19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19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20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276</v>
      </c>
      <c r="F46" s="42">
        <f t="shared" si="0"/>
        <v>2884.3357891763458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1707</v>
      </c>
      <c r="L46" s="42">
        <f t="shared" si="2"/>
        <v>17838.989826536312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1707</v>
      </c>
      <c r="AJ46" s="62">
        <f t="shared" si="9"/>
        <v>10.450491989769368</v>
      </c>
      <c r="AK46" s="62">
        <f t="shared" si="10"/>
        <v>1707</v>
      </c>
    </row>
    <row r="47" spans="1:37" ht="20.25" customHeight="1">
      <c r="A47" s="37">
        <f>SUBTOTAL(103,B$4:B47)</f>
        <v>21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3</v>
      </c>
      <c r="F47" s="42">
        <f t="shared" si="0"/>
        <v>12.434956959285998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17</v>
      </c>
      <c r="L47" s="42">
        <f t="shared" si="2"/>
        <v>70.464756102620655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17</v>
      </c>
      <c r="AJ47" s="62">
        <f t="shared" si="9"/>
        <v>4.1449856530953326</v>
      </c>
      <c r="AK47" s="62">
        <f t="shared" si="10"/>
        <v>17</v>
      </c>
    </row>
    <row r="48" spans="1:37" ht="20.25" hidden="1" customHeight="1">
      <c r="A48" s="37">
        <f>SUBTOTAL(103,B$4:B48)</f>
        <v>21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21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21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22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4</v>
      </c>
      <c r="F51" s="42">
        <f t="shared" si="0"/>
        <v>240</v>
      </c>
      <c r="G51" s="42">
        <f>P!AJ52</f>
        <v>4</v>
      </c>
      <c r="H51" s="42">
        <f>G51*P!AK52</f>
        <v>240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240</v>
      </c>
      <c r="O51" s="44">
        <f t="shared" si="4"/>
        <v>240</v>
      </c>
      <c r="P51" s="45" t="b">
        <f t="shared" si="5"/>
        <v>1</v>
      </c>
      <c r="Q51" s="198" t="str">
        <f t="shared" si="6"/>
        <v>OK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22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22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22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23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130</v>
      </c>
      <c r="F55" s="42">
        <f t="shared" si="0"/>
        <v>102.87326782564878</v>
      </c>
      <c r="G55" s="42">
        <f>P!AJ56</f>
        <v>100</v>
      </c>
      <c r="H55" s="42">
        <f>G55*P!AK56</f>
        <v>80</v>
      </c>
      <c r="I55" s="42">
        <f>S!E54</f>
        <v>80</v>
      </c>
      <c r="J55" s="42">
        <f>I55*S!D54</f>
        <v>62.439909297052154</v>
      </c>
      <c r="K55" s="42">
        <f t="shared" si="1"/>
        <v>50</v>
      </c>
      <c r="L55" s="42">
        <f t="shared" si="2"/>
        <v>39.566641471403379</v>
      </c>
      <c r="M55" s="43">
        <f>IF(ISERR((J55+H55)/(G55+I55)),P!AK56,(J55+H55)/(G55+I55))</f>
        <v>0.7913328294280676</v>
      </c>
      <c r="N55" s="44">
        <f t="shared" si="3"/>
        <v>142.43990929705217</v>
      </c>
      <c r="O55" s="44">
        <f t="shared" si="4"/>
        <v>142.43990929705217</v>
      </c>
      <c r="P55" s="45" t="b">
        <f t="shared" si="5"/>
        <v>1</v>
      </c>
      <c r="Q55" s="198" t="str">
        <f t="shared" si="6"/>
        <v>OK</v>
      </c>
      <c r="S55" s="425">
        <f t="shared" si="7"/>
        <v>0.7913328294280676</v>
      </c>
      <c r="T55" s="425">
        <f t="shared" si="8"/>
        <v>50</v>
      </c>
      <c r="AJ55" s="62">
        <f t="shared" si="9"/>
        <v>0.7913328294280676</v>
      </c>
      <c r="AK55" s="62">
        <f t="shared" si="10"/>
        <v>50</v>
      </c>
    </row>
    <row r="56" spans="1:37" ht="20.25" customHeight="1">
      <c r="A56" s="37">
        <f>SUBTOTAL(103,B$4:B56)</f>
        <v>24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130</v>
      </c>
      <c r="F56" s="42">
        <f t="shared" si="0"/>
        <v>34.666923036264322</v>
      </c>
      <c r="G56" s="42">
        <f>P!AJ57</f>
        <v>100</v>
      </c>
      <c r="H56" s="42">
        <f>G56*P!AK57</f>
        <v>25</v>
      </c>
      <c r="I56" s="42">
        <f>S!E55</f>
        <v>74</v>
      </c>
      <c r="J56" s="42">
        <f>I56*S!D55</f>
        <v>21.400343140846086</v>
      </c>
      <c r="K56" s="42">
        <f t="shared" si="1"/>
        <v>44</v>
      </c>
      <c r="L56" s="42">
        <f t="shared" si="2"/>
        <v>11.733420104581771</v>
      </c>
      <c r="M56" s="43">
        <f>IF(ISERR((J56+H56)/(G56+I56)),P!AK57,(J56+H56)/(G56+I56))</f>
        <v>0.26666863874049479</v>
      </c>
      <c r="N56" s="44">
        <f t="shared" si="3"/>
        <v>46.40034314084609</v>
      </c>
      <c r="O56" s="44">
        <f t="shared" si="4"/>
        <v>46.40034314084609</v>
      </c>
      <c r="P56" s="45" t="b">
        <f t="shared" si="5"/>
        <v>1</v>
      </c>
      <c r="Q56" s="198" t="str">
        <f t="shared" si="6"/>
        <v>OK</v>
      </c>
      <c r="S56" s="425">
        <f t="shared" si="7"/>
        <v>0.26666863874049479</v>
      </c>
      <c r="T56" s="425">
        <f t="shared" si="8"/>
        <v>44</v>
      </c>
      <c r="AJ56" s="62">
        <f t="shared" si="9"/>
        <v>0.26666863874049479</v>
      </c>
      <c r="AK56" s="62">
        <f t="shared" si="10"/>
        <v>44</v>
      </c>
    </row>
    <row r="57" spans="1:37" ht="20.25" customHeight="1">
      <c r="A57" s="37">
        <f>SUBTOTAL(103,B$4:B57)</f>
        <v>25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54</v>
      </c>
      <c r="F57" s="42">
        <f t="shared" si="0"/>
        <v>1080</v>
      </c>
      <c r="G57" s="42">
        <f>P!AJ58</f>
        <v>54</v>
      </c>
      <c r="H57" s="42">
        <f>G57*P!AK58</f>
        <v>1080</v>
      </c>
      <c r="I57" s="42">
        <f>S!E56</f>
        <v>0</v>
      </c>
      <c r="J57" s="42">
        <f>I57*S!D56</f>
        <v>0</v>
      </c>
      <c r="K57" s="42">
        <f t="shared" si="1"/>
        <v>0</v>
      </c>
      <c r="L57" s="42">
        <f t="shared" si="2"/>
        <v>0</v>
      </c>
      <c r="M57" s="43">
        <f>IF(ISERR((J57+H57)/(G57+I57)),P!AK58,(J57+H57)/(G57+I57))</f>
        <v>20</v>
      </c>
      <c r="N57" s="44">
        <f t="shared" si="3"/>
        <v>1080</v>
      </c>
      <c r="O57" s="44">
        <f t="shared" si="4"/>
        <v>1080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0</v>
      </c>
      <c r="AJ57" s="62">
        <f t="shared" si="9"/>
        <v>20</v>
      </c>
      <c r="AK57" s="62">
        <f t="shared" si="10"/>
        <v>0</v>
      </c>
    </row>
    <row r="58" spans="1:37" ht="20.25" hidden="1" customHeight="1">
      <c r="A58" s="37">
        <f>SUBTOTAL(103,B$4:B58)</f>
        <v>25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25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25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26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7</v>
      </c>
      <c r="F61" s="42">
        <f t="shared" si="0"/>
        <v>770</v>
      </c>
      <c r="G61" s="42">
        <f>P!AJ62</f>
        <v>5</v>
      </c>
      <c r="H61" s="42">
        <f>G61*P!AK62</f>
        <v>550</v>
      </c>
      <c r="I61" s="42">
        <f>S!E60</f>
        <v>7</v>
      </c>
      <c r="J61" s="42">
        <f>I61*S!D60</f>
        <v>770</v>
      </c>
      <c r="K61" s="42">
        <f t="shared" si="1"/>
        <v>5</v>
      </c>
      <c r="L61" s="42">
        <f t="shared" si="2"/>
        <v>550</v>
      </c>
      <c r="M61" s="43">
        <f>IF(ISERR((J61+H61)/(G61+I61)),P!AK62,(J61+H61)/(G61+I61))</f>
        <v>110</v>
      </c>
      <c r="N61" s="44">
        <f t="shared" si="3"/>
        <v>1320</v>
      </c>
      <c r="O61" s="44">
        <f t="shared" si="4"/>
        <v>1320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5</v>
      </c>
      <c r="AJ61" s="62">
        <f t="shared" si="9"/>
        <v>110</v>
      </c>
      <c r="AK61" s="62">
        <f t="shared" si="10"/>
        <v>5</v>
      </c>
    </row>
    <row r="62" spans="1:37" ht="20.25" customHeight="1">
      <c r="A62" s="37">
        <f>SUBTOTAL(103,B$4:B62)</f>
        <v>27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3.5000000000000004</v>
      </c>
      <c r="F62" s="42">
        <f t="shared" si="0"/>
        <v>2170.0000000000005</v>
      </c>
      <c r="G62" s="42">
        <f>P!AJ63</f>
        <v>3.5</v>
      </c>
      <c r="H62" s="42">
        <f>G62*P!AK63</f>
        <v>2170</v>
      </c>
      <c r="I62" s="42">
        <f>S!E61</f>
        <v>0</v>
      </c>
      <c r="J62" s="42">
        <f>I62*S!D61</f>
        <v>0</v>
      </c>
      <c r="K62" s="42">
        <f t="shared" si="1"/>
        <v>0</v>
      </c>
      <c r="L62" s="42">
        <f t="shared" si="2"/>
        <v>0</v>
      </c>
      <c r="M62" s="43">
        <f>IF(ISERR((J62+H62)/(G62+I62)),P!AK63,(J62+H62)/(G62+I62))</f>
        <v>620</v>
      </c>
      <c r="N62" s="44">
        <f t="shared" si="3"/>
        <v>2170</v>
      </c>
      <c r="O62" s="44">
        <f t="shared" si="4"/>
        <v>2170.0000000000005</v>
      </c>
      <c r="P62" s="45" t="b">
        <f t="shared" si="5"/>
        <v>1</v>
      </c>
      <c r="Q62" s="198" t="str">
        <f t="shared" si="6"/>
        <v>OK</v>
      </c>
      <c r="S62" s="425">
        <f t="shared" si="7"/>
        <v>620</v>
      </c>
      <c r="T62" s="425">
        <f t="shared" si="8"/>
        <v>0</v>
      </c>
      <c r="AJ62" s="62">
        <f t="shared" si="9"/>
        <v>620</v>
      </c>
      <c r="AK62" s="62">
        <f t="shared" si="10"/>
        <v>0</v>
      </c>
    </row>
    <row r="63" spans="1:37" ht="20.25" customHeight="1">
      <c r="A63" s="37">
        <f>SUBTOTAL(103,B$4:B63)</f>
        <v>28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2.8</v>
      </c>
      <c r="F63" s="42">
        <f t="shared" si="0"/>
        <v>1792</v>
      </c>
      <c r="G63" s="42">
        <f>P!AJ64</f>
        <v>4</v>
      </c>
      <c r="H63" s="42">
        <f>G63*P!AK64</f>
        <v>2560</v>
      </c>
      <c r="I63" s="42">
        <f>S!E62</f>
        <v>0</v>
      </c>
      <c r="J63" s="42">
        <f>I63*S!D62</f>
        <v>0</v>
      </c>
      <c r="K63" s="42">
        <f t="shared" si="1"/>
        <v>1.2000000000000002</v>
      </c>
      <c r="L63" s="42">
        <f t="shared" si="2"/>
        <v>768.00000000000011</v>
      </c>
      <c r="M63" s="43">
        <f>IF(ISERR((J63+H63)/(G63+I63)),P!AK64,(J63+H63)/(G63+I63))</f>
        <v>640</v>
      </c>
      <c r="N63" s="44">
        <f t="shared" si="3"/>
        <v>2560</v>
      </c>
      <c r="O63" s="44">
        <f t="shared" si="4"/>
        <v>2560</v>
      </c>
      <c r="P63" s="45" t="b">
        <f t="shared" si="5"/>
        <v>1</v>
      </c>
      <c r="Q63" s="198" t="str">
        <f t="shared" si="6"/>
        <v>OK</v>
      </c>
      <c r="S63" s="425">
        <f t="shared" si="7"/>
        <v>640</v>
      </c>
      <c r="T63" s="425">
        <f t="shared" si="8"/>
        <v>1.2000000000000002</v>
      </c>
      <c r="AJ63" s="62">
        <f t="shared" si="9"/>
        <v>640</v>
      </c>
      <c r="AK63" s="62">
        <f t="shared" si="10"/>
        <v>1.2000000000000002</v>
      </c>
    </row>
    <row r="64" spans="1:37" ht="20.25" customHeight="1">
      <c r="A64" s="37">
        <f>SUBTOTAL(103,B$4:B64)</f>
        <v>29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0.5</v>
      </c>
      <c r="F64" s="42">
        <f t="shared" si="0"/>
        <v>192.85714285714286</v>
      </c>
      <c r="G64" s="42">
        <f>P!AJ65</f>
        <v>0.7</v>
      </c>
      <c r="H64" s="42">
        <f>G64*P!AK65</f>
        <v>270</v>
      </c>
      <c r="I64" s="42">
        <f>S!E63</f>
        <v>0</v>
      </c>
      <c r="J64" s="42">
        <f>I64*S!D63</f>
        <v>0</v>
      </c>
      <c r="K64" s="42">
        <f t="shared" si="1"/>
        <v>0.19999999999999996</v>
      </c>
      <c r="L64" s="42">
        <f t="shared" si="2"/>
        <v>77.142857142857125</v>
      </c>
      <c r="M64" s="43">
        <f>IF(ISERR((J64+H64)/(G64+I64)),P!AK65,(J64+H64)/(G64+I64))</f>
        <v>385.71428571428572</v>
      </c>
      <c r="N64" s="44">
        <f t="shared" si="3"/>
        <v>270</v>
      </c>
      <c r="O64" s="44">
        <f t="shared" si="4"/>
        <v>270</v>
      </c>
      <c r="P64" s="45" t="b">
        <f t="shared" si="5"/>
        <v>1</v>
      </c>
      <c r="Q64" s="198" t="str">
        <f t="shared" si="6"/>
        <v>OK</v>
      </c>
      <c r="S64" s="425">
        <f t="shared" si="7"/>
        <v>385.71428571428572</v>
      </c>
      <c r="T64" s="425">
        <f t="shared" si="8"/>
        <v>0.19999999999999996</v>
      </c>
      <c r="AJ64" s="62">
        <f t="shared" si="9"/>
        <v>385.71428571428572</v>
      </c>
      <c r="AK64" s="62">
        <f t="shared" si="10"/>
        <v>0.19999999999999996</v>
      </c>
    </row>
    <row r="65" spans="1:37" ht="20.25" hidden="1" customHeight="1">
      <c r="A65" s="37">
        <f>SUBTOTAL(103,B$4:B65)</f>
        <v>29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30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0.88000000000000012</v>
      </c>
      <c r="F66" s="42">
        <f t="shared" si="0"/>
        <v>732.47811217812682</v>
      </c>
      <c r="G66" s="42">
        <f>P!AJ67</f>
        <v>0.75</v>
      </c>
      <c r="H66" s="42">
        <f>G66*P!AK67</f>
        <v>620</v>
      </c>
      <c r="I66" s="42">
        <f>S!E65</f>
        <v>0.13000000000000012</v>
      </c>
      <c r="J66" s="42">
        <f>I66*S!D65</f>
        <v>112.47811217812685</v>
      </c>
      <c r="K66" s="42">
        <f t="shared" si="1"/>
        <v>0</v>
      </c>
      <c r="L66" s="42">
        <f t="shared" si="2"/>
        <v>0</v>
      </c>
      <c r="M66" s="43">
        <f>IF(ISERR((J66+H66)/(G66+I66)),P!AK67,(J66+H66)/(G66+I66))</f>
        <v>832.36149111150769</v>
      </c>
      <c r="N66" s="44">
        <f t="shared" si="3"/>
        <v>732.47811217812682</v>
      </c>
      <c r="O66" s="44">
        <f t="shared" si="4"/>
        <v>732.47811217812682</v>
      </c>
      <c r="P66" s="45" t="b">
        <f t="shared" si="5"/>
        <v>1</v>
      </c>
      <c r="Q66" s="198" t="str">
        <f t="shared" si="6"/>
        <v>OK</v>
      </c>
      <c r="S66" s="425">
        <f t="shared" si="7"/>
        <v>832.36149111150769</v>
      </c>
      <c r="T66" s="425">
        <f t="shared" si="8"/>
        <v>0</v>
      </c>
      <c r="AJ66" s="62">
        <f t="shared" si="9"/>
        <v>832.36149111150769</v>
      </c>
      <c r="AK66" s="62">
        <f t="shared" si="10"/>
        <v>0</v>
      </c>
    </row>
    <row r="67" spans="1:37" ht="20.25" hidden="1" customHeight="1">
      <c r="A67" s="37">
        <f>SUBTOTAL(103,B$4:B67)</f>
        <v>30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</v>
      </c>
      <c r="H67" s="42">
        <f>G67*P!AK68</f>
        <v>0</v>
      </c>
      <c r="I67" s="42">
        <f>S!E66</f>
        <v>0</v>
      </c>
      <c r="J67" s="42">
        <f>I67*S!D66</f>
        <v>0</v>
      </c>
      <c r="K67" s="42">
        <f t="shared" si="1"/>
        <v>0</v>
      </c>
      <c r="L67" s="42">
        <f t="shared" si="2"/>
        <v>0</v>
      </c>
      <c r="M67" s="43">
        <f>IF(ISERR((J67+H67)/(G67+I67)),P!AK68,(J67+H67)/(G67+I67))</f>
        <v>18</v>
      </c>
      <c r="N67" s="44">
        <f t="shared" si="3"/>
        <v>0</v>
      </c>
      <c r="O67" s="44">
        <f t="shared" si="4"/>
        <v>0</v>
      </c>
      <c r="P67" s="45" t="b">
        <f t="shared" si="5"/>
        <v>1</v>
      </c>
      <c r="Q67" s="198" t="str">
        <f t="shared" si="6"/>
        <v>×</v>
      </c>
      <c r="S67" s="425">
        <f t="shared" si="7"/>
        <v>18</v>
      </c>
      <c r="T67" s="425">
        <f t="shared" si="8"/>
        <v>0</v>
      </c>
      <c r="AJ67" s="62">
        <f t="shared" si="9"/>
        <v>18</v>
      </c>
      <c r="AK67" s="62">
        <f t="shared" si="10"/>
        <v>0</v>
      </c>
    </row>
    <row r="68" spans="1:37" ht="20.25" hidden="1" customHeight="1">
      <c r="A68" s="37">
        <f>SUBTOTAL(103,B$4:B68)</f>
        <v>30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31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0.33500000000000002</v>
      </c>
      <c r="F69" s="42">
        <f t="shared" ref="F69:F132" si="11">E69*M69</f>
        <v>1914.9138705521602</v>
      </c>
      <c r="G69" s="42">
        <f>P!AJ70</f>
        <v>0.4</v>
      </c>
      <c r="H69" s="42">
        <f>G69*P!AK70</f>
        <v>2290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0.10071428570999957</v>
      </c>
      <c r="L69" s="42">
        <f t="shared" ref="L69:L132" si="13">K69*M69</f>
        <v>575.69905274278028</v>
      </c>
      <c r="M69" s="43">
        <f>IF(ISERR((J69+H69)/(G69+I69)),P!AK70,(J69+H69)/(G69+I69))</f>
        <v>5716.1608076183884</v>
      </c>
      <c r="N69" s="44">
        <f t="shared" ref="N69:N132" si="14">J69+H69</f>
        <v>2490.6129232949406</v>
      </c>
      <c r="O69" s="44">
        <f t="shared" ref="O69:O132" si="15">L69+F69</f>
        <v>2490.6129232949406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5716.1608076183884</v>
      </c>
      <c r="T69" s="425">
        <f t="shared" ref="T69:T132" si="19">K69</f>
        <v>0.10071428570999957</v>
      </c>
      <c r="AJ69" s="62">
        <f t="shared" ref="AJ69:AJ132" si="20">M69</f>
        <v>5716.1608076183884</v>
      </c>
      <c r="AK69" s="62">
        <f t="shared" ref="AK69:AK132" si="21">K69</f>
        <v>0.10071428570999957</v>
      </c>
    </row>
    <row r="70" spans="1:37" ht="20.25" customHeight="1">
      <c r="A70" s="37">
        <f>SUBTOTAL(103,B$4:B70)</f>
        <v>32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0.90000000000000013</v>
      </c>
      <c r="F70" s="42">
        <f t="shared" si="11"/>
        <v>521.68459608871956</v>
      </c>
      <c r="G70" s="42">
        <f>P!AJ71</f>
        <v>1</v>
      </c>
      <c r="H70" s="42">
        <f>G70*P!AK71</f>
        <v>580</v>
      </c>
      <c r="I70" s="42">
        <f>S!E69</f>
        <v>0.3199999999999994</v>
      </c>
      <c r="J70" s="42">
        <f>I70*S!D69</f>
        <v>185.13740759678817</v>
      </c>
      <c r="K70" s="42">
        <f t="shared" si="12"/>
        <v>0.41999999999999926</v>
      </c>
      <c r="L70" s="42">
        <f t="shared" si="13"/>
        <v>243.45281150806866</v>
      </c>
      <c r="M70" s="43">
        <f>IF(ISERR((J70+H70)/(G70+I70)),P!AK71,(J70+H70)/(G70+I70))</f>
        <v>579.6495512096883</v>
      </c>
      <c r="N70" s="44">
        <f t="shared" si="14"/>
        <v>765.13740759678819</v>
      </c>
      <c r="O70" s="44">
        <f t="shared" si="15"/>
        <v>765.13740759678819</v>
      </c>
      <c r="P70" s="45" t="b">
        <f t="shared" si="16"/>
        <v>1</v>
      </c>
      <c r="Q70" s="198" t="str">
        <f t="shared" si="17"/>
        <v>OK</v>
      </c>
      <c r="S70" s="425">
        <f t="shared" si="18"/>
        <v>579.6495512096883</v>
      </c>
      <c r="T70" s="425">
        <f t="shared" si="19"/>
        <v>0.41999999999999926</v>
      </c>
      <c r="AJ70" s="62">
        <f t="shared" si="20"/>
        <v>579.6495512096883</v>
      </c>
      <c r="AK70" s="62">
        <f t="shared" si="21"/>
        <v>0.41999999999999926</v>
      </c>
    </row>
    <row r="71" spans="1:37" ht="20.25" customHeight="1">
      <c r="A71" s="37">
        <f>SUBTOTAL(103,B$4:B71)</f>
        <v>33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0.17999999999999997</v>
      </c>
      <c r="F71" s="42">
        <f t="shared" si="11"/>
        <v>328.9899941055113</v>
      </c>
      <c r="G71" s="42">
        <f>P!AJ72</f>
        <v>0.125</v>
      </c>
      <c r="H71" s="42">
        <f>G71*P!AK72</f>
        <v>230</v>
      </c>
      <c r="I71" s="42">
        <f>S!E70</f>
        <v>5.4999999999999966E-2</v>
      </c>
      <c r="J71" s="42">
        <f>I71*S!D70</f>
        <v>98.989994105511286</v>
      </c>
      <c r="K71" s="42">
        <f t="shared" si="12"/>
        <v>0</v>
      </c>
      <c r="L71" s="42">
        <f t="shared" si="13"/>
        <v>0</v>
      </c>
      <c r="M71" s="43">
        <f>IF(ISERR((J71+H71)/(G71+I71)),P!AK72,(J71+H71)/(G71+I71))</f>
        <v>1827.722189475063</v>
      </c>
      <c r="N71" s="44">
        <f t="shared" si="14"/>
        <v>328.9899941055113</v>
      </c>
      <c r="O71" s="44">
        <f t="shared" si="15"/>
        <v>328.9899941055113</v>
      </c>
      <c r="P71" s="45" t="b">
        <f t="shared" si="16"/>
        <v>1</v>
      </c>
      <c r="Q71" s="198" t="str">
        <f t="shared" si="17"/>
        <v>OK</v>
      </c>
      <c r="S71" s="425">
        <f t="shared" si="18"/>
        <v>1827.722189475063</v>
      </c>
      <c r="T71" s="425">
        <f t="shared" si="19"/>
        <v>0</v>
      </c>
      <c r="AJ71" s="62">
        <f t="shared" si="20"/>
        <v>1827.722189475063</v>
      </c>
      <c r="AK71" s="62">
        <f t="shared" si="21"/>
        <v>0</v>
      </c>
    </row>
    <row r="72" spans="1:37" ht="20.25" customHeight="1">
      <c r="A72" s="37">
        <f>SUBTOTAL(103,B$4:B72)</f>
        <v>34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21</v>
      </c>
      <c r="F72" s="42">
        <f t="shared" si="11"/>
        <v>168</v>
      </c>
      <c r="G72" s="42">
        <f>P!AJ73</f>
        <v>18</v>
      </c>
      <c r="H72" s="42">
        <f>G72*P!AK73</f>
        <v>144</v>
      </c>
      <c r="I72" s="42">
        <f>S!E71</f>
        <v>3</v>
      </c>
      <c r="J72" s="42">
        <f>I72*S!D71</f>
        <v>24</v>
      </c>
      <c r="K72" s="42">
        <f t="shared" si="12"/>
        <v>0</v>
      </c>
      <c r="L72" s="42">
        <f t="shared" si="13"/>
        <v>0</v>
      </c>
      <c r="M72" s="43">
        <f>IF(ISERR((J72+H72)/(G72+I72)),P!AK73,(J72+H72)/(G72+I72))</f>
        <v>8</v>
      </c>
      <c r="N72" s="44">
        <f t="shared" si="14"/>
        <v>168</v>
      </c>
      <c r="O72" s="44">
        <f t="shared" si="15"/>
        <v>168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0</v>
      </c>
      <c r="AJ72" s="62">
        <f t="shared" si="20"/>
        <v>8</v>
      </c>
      <c r="AK72" s="62">
        <f t="shared" si="21"/>
        <v>0</v>
      </c>
    </row>
    <row r="73" spans="1:37" ht="20.25" customHeight="1">
      <c r="A73" s="37">
        <f>SUBTOTAL(103,B$4:B73)</f>
        <v>35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0.2</v>
      </c>
      <c r="F73" s="42">
        <f t="shared" si="11"/>
        <v>155.5618073316283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0.20000000000000034</v>
      </c>
      <c r="L73" s="42">
        <f t="shared" si="13"/>
        <v>155.56180733162856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311.12361466325683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0.20000000000000034</v>
      </c>
      <c r="AJ73" s="62">
        <f t="shared" si="20"/>
        <v>777.80903665814151</v>
      </c>
      <c r="AK73" s="62">
        <f t="shared" si="21"/>
        <v>0.20000000000000034</v>
      </c>
    </row>
    <row r="74" spans="1:37" ht="20.25" customHeight="1">
      <c r="A74" s="37">
        <f>SUBTOTAL(103,B$4:B74)</f>
        <v>36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0.1</v>
      </c>
      <c r="F74" s="42">
        <f t="shared" si="11"/>
        <v>60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0.30000000000000004</v>
      </c>
      <c r="L74" s="42">
        <f t="shared" si="13"/>
        <v>180.00000000000003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240.00000000000003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0.30000000000000004</v>
      </c>
      <c r="AJ74" s="62">
        <f t="shared" si="20"/>
        <v>600</v>
      </c>
      <c r="AK74" s="62">
        <f t="shared" si="21"/>
        <v>0.30000000000000004</v>
      </c>
    </row>
    <row r="75" spans="1:37" ht="20.25" hidden="1" customHeight="1">
      <c r="A75" s="40">
        <f>SUBTOTAL(103,B$4:B75)</f>
        <v>36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37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1</v>
      </c>
      <c r="F76" s="42">
        <f t="shared" si="11"/>
        <v>1698.1238273921203</v>
      </c>
      <c r="G76" s="42">
        <f>P!AJ77</f>
        <v>3.7</v>
      </c>
      <c r="H76" s="42">
        <f>G76*P!AK77</f>
        <v>6270</v>
      </c>
      <c r="I76" s="42">
        <f>S!E75</f>
        <v>0.39999999999999991</v>
      </c>
      <c r="J76" s="42">
        <f>I76*S!D75</f>
        <v>692.30769230769215</v>
      </c>
      <c r="K76" s="42">
        <f t="shared" si="12"/>
        <v>3.0999999999999996</v>
      </c>
      <c r="L76" s="42">
        <f t="shared" si="13"/>
        <v>5264.1838649155725</v>
      </c>
      <c r="M76" s="43">
        <f>IF(ISERR((J76+H76)/(G76+I76)),P!AK77,(J76+H76)/(G76+I76))</f>
        <v>1698.1238273921203</v>
      </c>
      <c r="N76" s="44">
        <f t="shared" si="14"/>
        <v>6962.3076923076924</v>
      </c>
      <c r="O76" s="44">
        <f t="shared" si="15"/>
        <v>6962.3076923076933</v>
      </c>
      <c r="P76" s="45" t="b">
        <f t="shared" si="16"/>
        <v>1</v>
      </c>
      <c r="Q76" s="198" t="str">
        <f t="shared" si="17"/>
        <v>OK</v>
      </c>
      <c r="S76" s="425">
        <f t="shared" si="18"/>
        <v>1698.1238273921203</v>
      </c>
      <c r="T76" s="425">
        <f t="shared" si="19"/>
        <v>3.0999999999999996</v>
      </c>
      <c r="AJ76" s="62">
        <f t="shared" si="20"/>
        <v>1698.1238273921203</v>
      </c>
      <c r="AK76" s="62">
        <f t="shared" si="21"/>
        <v>3.0999999999999996</v>
      </c>
    </row>
    <row r="77" spans="1:37" ht="20.25" hidden="1" customHeight="1">
      <c r="A77" s="40">
        <f>SUBTOTAL(103,B$4:B77)</f>
        <v>37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38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0.12000000000000001</v>
      </c>
      <c r="F78" s="42">
        <f t="shared" si="11"/>
        <v>440.25744902824323</v>
      </c>
      <c r="G78" s="42">
        <f>P!AJ79</f>
        <v>0.12000000000000001</v>
      </c>
      <c r="H78" s="42">
        <f>G78*P!AK79</f>
        <v>440</v>
      </c>
      <c r="I78" s="42">
        <f>S!E77</f>
        <v>1.0000000000000037E-2</v>
      </c>
      <c r="J78" s="42">
        <f>I78*S!D77</f>
        <v>36.945569780597019</v>
      </c>
      <c r="K78" s="42">
        <f t="shared" si="12"/>
        <v>1.0000000000000051E-2</v>
      </c>
      <c r="L78" s="42">
        <f t="shared" si="13"/>
        <v>36.688120752353782</v>
      </c>
      <c r="M78" s="43">
        <f>IF(ISERR((J78+H78)/(G78+I78)),P!AK79,(J78+H78)/(G78+I78))</f>
        <v>3668.8120752353598</v>
      </c>
      <c r="N78" s="44">
        <f t="shared" si="14"/>
        <v>476.945569780597</v>
      </c>
      <c r="O78" s="44">
        <f t="shared" si="15"/>
        <v>476.945569780597</v>
      </c>
      <c r="P78" s="45" t="b">
        <f t="shared" si="16"/>
        <v>1</v>
      </c>
      <c r="Q78" s="198" t="str">
        <f t="shared" si="17"/>
        <v>OK</v>
      </c>
      <c r="S78" s="425">
        <f t="shared" si="18"/>
        <v>3668.8120752353598</v>
      </c>
      <c r="T78" s="425">
        <f t="shared" si="19"/>
        <v>1.0000000000000051E-2</v>
      </c>
      <c r="AJ78" s="62">
        <f t="shared" si="20"/>
        <v>3668.8120752353598</v>
      </c>
      <c r="AK78" s="62">
        <f t="shared" si="21"/>
        <v>1.0000000000000051E-2</v>
      </c>
    </row>
    <row r="79" spans="1:37" ht="20.25" customHeight="1">
      <c r="A79" s="37">
        <f>SUBTOTAL(103,B$4:B79)</f>
        <v>39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0.7</v>
      </c>
      <c r="F79" s="42">
        <f t="shared" si="11"/>
        <v>194.35294117647055</v>
      </c>
      <c r="G79" s="42">
        <f>P!AJ80</f>
        <v>0.79999999999999993</v>
      </c>
      <c r="H79" s="42">
        <f>G79*P!AK80</f>
        <v>209.99999999999997</v>
      </c>
      <c r="I79" s="42">
        <f>S!E78</f>
        <v>5.0000000000000044E-2</v>
      </c>
      <c r="J79" s="42">
        <f>I79*S!D78</f>
        <v>26.000000000000021</v>
      </c>
      <c r="K79" s="42">
        <f t="shared" si="12"/>
        <v>0.15000000000000002</v>
      </c>
      <c r="L79" s="42">
        <f t="shared" si="13"/>
        <v>41.647058823529413</v>
      </c>
      <c r="M79" s="43">
        <f>IF(ISERR((J79+H79)/(G79+I79)),P!AK80,(J79+H79)/(G79+I79))</f>
        <v>277.64705882352939</v>
      </c>
      <c r="N79" s="44">
        <f t="shared" si="14"/>
        <v>236</v>
      </c>
      <c r="O79" s="44">
        <f t="shared" si="15"/>
        <v>235.99999999999997</v>
      </c>
      <c r="P79" s="45" t="b">
        <f t="shared" si="16"/>
        <v>1</v>
      </c>
      <c r="Q79" s="198" t="str">
        <f t="shared" si="17"/>
        <v>OK</v>
      </c>
      <c r="S79" s="425">
        <f t="shared" si="18"/>
        <v>277.64705882352939</v>
      </c>
      <c r="T79" s="425">
        <f t="shared" si="19"/>
        <v>0.15000000000000002</v>
      </c>
      <c r="AJ79" s="62">
        <f t="shared" si="20"/>
        <v>277.64705882352939</v>
      </c>
      <c r="AK79" s="62">
        <f t="shared" si="21"/>
        <v>0.15000000000000002</v>
      </c>
    </row>
    <row r="80" spans="1:37" ht="20.25" hidden="1" customHeight="1">
      <c r="A80" s="37">
        <f>SUBTOTAL(103,B$4:B80)</f>
        <v>39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40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4.2</v>
      </c>
      <c r="F81" s="42">
        <f t="shared" si="11"/>
        <v>755.98305178597741</v>
      </c>
      <c r="G81" s="42">
        <f>P!AJ82</f>
        <v>3</v>
      </c>
      <c r="H81" s="42">
        <f>G81*P!AK82</f>
        <v>540</v>
      </c>
      <c r="I81" s="42">
        <f>S!E80</f>
        <v>2.1499999999999986</v>
      </c>
      <c r="J81" s="42">
        <f>I81*S!D80</f>
        <v>386.97921826137679</v>
      </c>
      <c r="K81" s="42">
        <f t="shared" si="12"/>
        <v>0.9499999999999984</v>
      </c>
      <c r="L81" s="42">
        <f t="shared" si="13"/>
        <v>170.99616647539935</v>
      </c>
      <c r="M81" s="43">
        <f>IF(ISERR((J81+H81)/(G81+I81)),P!AK82,(J81+H81)/(G81+I81))</f>
        <v>179.99596471094699</v>
      </c>
      <c r="N81" s="44">
        <f t="shared" si="14"/>
        <v>926.97921826137679</v>
      </c>
      <c r="O81" s="44">
        <f t="shared" si="15"/>
        <v>926.97921826137679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179.99596471094699</v>
      </c>
      <c r="T81" s="425">
        <f t="shared" si="19"/>
        <v>0.9499999999999984</v>
      </c>
      <c r="AJ81" s="62">
        <f t="shared" si="20"/>
        <v>179.99596471094699</v>
      </c>
      <c r="AK81" s="62">
        <f t="shared" si="21"/>
        <v>0.9499999999999984</v>
      </c>
    </row>
    <row r="82" spans="1:37" ht="20.25" hidden="1" customHeight="1">
      <c r="A82" s="40">
        <f>SUBTOTAL(103,B$4:B82)</f>
        <v>40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40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41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42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43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44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0.05</v>
      </c>
      <c r="F87" s="42">
        <f t="shared" si="11"/>
        <v>90.000000000000014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4.9999999999999975E-2</v>
      </c>
      <c r="L87" s="42">
        <f t="shared" si="13"/>
        <v>89.999999999999972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180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4.9999999999999975E-2</v>
      </c>
      <c r="AJ87" s="62">
        <f t="shared" si="20"/>
        <v>1800.0000000000002</v>
      </c>
      <c r="AK87" s="62">
        <f t="shared" si="21"/>
        <v>4.9999999999999975E-2</v>
      </c>
    </row>
    <row r="88" spans="1:37" ht="20.25" customHeight="1">
      <c r="A88" s="37">
        <f>SUBTOTAL(103,B$4:B88)</f>
        <v>45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58</v>
      </c>
      <c r="F88" s="42">
        <f t="shared" si="11"/>
        <v>3885.9999999918969</v>
      </c>
      <c r="G88" s="42">
        <f>P!AJ89</f>
        <v>72</v>
      </c>
      <c r="H88" s="42">
        <f>G88*P!AK89</f>
        <v>4824</v>
      </c>
      <c r="I88" s="42">
        <f>S!E87</f>
        <v>16</v>
      </c>
      <c r="J88" s="42">
        <f>I88*S!D87</f>
        <v>1071.9999999877061</v>
      </c>
      <c r="K88" s="42">
        <f t="shared" si="12"/>
        <v>30</v>
      </c>
      <c r="L88" s="42">
        <f t="shared" si="13"/>
        <v>2009.9999999958088</v>
      </c>
      <c r="M88" s="43">
        <f>IF(ISERR((J88+H88)/(G88+I88)),P!AK89,(J88+H88)/(G88+I88))</f>
        <v>66.999999999860293</v>
      </c>
      <c r="N88" s="44">
        <f t="shared" si="14"/>
        <v>5895.9999999877064</v>
      </c>
      <c r="O88" s="44">
        <f t="shared" si="15"/>
        <v>5895.9999999877055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66.999999999860293</v>
      </c>
      <c r="T88" s="425">
        <f t="shared" si="19"/>
        <v>30</v>
      </c>
      <c r="AJ88" s="62">
        <f t="shared" si="20"/>
        <v>66.999999999860293</v>
      </c>
      <c r="AK88" s="62">
        <f t="shared" si="21"/>
        <v>30</v>
      </c>
    </row>
    <row r="89" spans="1:37" ht="20.25" customHeight="1">
      <c r="A89" s="37">
        <f>SUBTOTAL(103,B$4:B89)</f>
        <v>46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18.95</v>
      </c>
      <c r="F89" s="42">
        <f t="shared" si="11"/>
        <v>2175.8965971039784</v>
      </c>
      <c r="G89" s="42">
        <f>P!AJ90</f>
        <v>25</v>
      </c>
      <c r="H89" s="42">
        <f>G89*P!AK90</f>
        <v>2875</v>
      </c>
      <c r="I89" s="42">
        <f>S!E88</f>
        <v>17.149999999999999</v>
      </c>
      <c r="J89" s="42">
        <f>I89*S!D88</f>
        <v>1964.7911117642577</v>
      </c>
      <c r="K89" s="42">
        <f t="shared" si="12"/>
        <v>23.2</v>
      </c>
      <c r="L89" s="42">
        <f t="shared" si="13"/>
        <v>2663.8945146602796</v>
      </c>
      <c r="M89" s="43">
        <f>IF(ISERR((J89+H89)/(G89+I89)),P!AK90,(J89+H89)/(G89+I89))</f>
        <v>114.82303942501206</v>
      </c>
      <c r="N89" s="44">
        <f t="shared" si="14"/>
        <v>4839.7911117642579</v>
      </c>
      <c r="O89" s="44">
        <f t="shared" si="15"/>
        <v>4839.7911117642579</v>
      </c>
      <c r="P89" s="45" t="b">
        <f t="shared" si="16"/>
        <v>1</v>
      </c>
      <c r="Q89" s="198" t="str">
        <f t="shared" si="17"/>
        <v>OK</v>
      </c>
      <c r="S89" s="425">
        <f t="shared" si="18"/>
        <v>114.82303942501206</v>
      </c>
      <c r="T89" s="425">
        <f t="shared" si="19"/>
        <v>23.2</v>
      </c>
      <c r="AJ89" s="62">
        <f t="shared" si="20"/>
        <v>114.82303942501206</v>
      </c>
      <c r="AK89" s="62">
        <f t="shared" si="21"/>
        <v>23.2</v>
      </c>
    </row>
    <row r="90" spans="1:37" ht="20.25" customHeight="1">
      <c r="A90" s="37">
        <f>SUBTOTAL(103,B$4:B90)</f>
        <v>47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810</v>
      </c>
      <c r="F90" s="42">
        <f t="shared" si="11"/>
        <v>9250.0921841847576</v>
      </c>
      <c r="G90" s="42">
        <f>P!AJ91</f>
        <v>850</v>
      </c>
      <c r="H90" s="42">
        <f>G90*P!AK91</f>
        <v>9775</v>
      </c>
      <c r="I90" s="42">
        <f>S!E89</f>
        <v>36</v>
      </c>
      <c r="J90" s="42">
        <f>I90*S!D89</f>
        <v>343.00206813295722</v>
      </c>
      <c r="K90" s="42">
        <f t="shared" si="12"/>
        <v>76</v>
      </c>
      <c r="L90" s="42">
        <f t="shared" si="13"/>
        <v>867.90988394819942</v>
      </c>
      <c r="M90" s="43">
        <f>IF(ISERR((J90+H90)/(G90+I90)),P!AK91,(J90+H90)/(G90+I90))</f>
        <v>11.419866894055255</v>
      </c>
      <c r="N90" s="44">
        <f t="shared" si="14"/>
        <v>10118.002068132957</v>
      </c>
      <c r="O90" s="44">
        <f t="shared" si="15"/>
        <v>10118.002068132957</v>
      </c>
      <c r="P90" s="45" t="b">
        <f t="shared" si="16"/>
        <v>1</v>
      </c>
      <c r="Q90" s="198" t="str">
        <f t="shared" si="17"/>
        <v>OK</v>
      </c>
      <c r="S90" s="425">
        <f t="shared" si="18"/>
        <v>11.419866894055255</v>
      </c>
      <c r="T90" s="425">
        <f t="shared" si="19"/>
        <v>76</v>
      </c>
      <c r="AJ90" s="62">
        <f t="shared" si="20"/>
        <v>11.419866894055255</v>
      </c>
      <c r="AK90" s="62">
        <f t="shared" si="21"/>
        <v>76</v>
      </c>
    </row>
    <row r="91" spans="1:37" ht="20.25" hidden="1" customHeight="1">
      <c r="A91" s="40">
        <f>SUBTOTAL(103,B$4:B91)</f>
        <v>47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48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1</v>
      </c>
      <c r="F92" s="42">
        <f t="shared" si="11"/>
        <v>347.5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0</v>
      </c>
      <c r="L92" s="42">
        <f t="shared" si="13"/>
        <v>0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0</v>
      </c>
      <c r="AJ92" s="62">
        <f t="shared" si="20"/>
        <v>347.5</v>
      </c>
      <c r="AK92" s="62">
        <f t="shared" si="21"/>
        <v>0</v>
      </c>
    </row>
    <row r="93" spans="1:37" ht="20.25" customHeight="1">
      <c r="A93" s="37">
        <f>SUBTOTAL(103,B$4:B93)</f>
        <v>49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0.5</v>
      </c>
      <c r="F93" s="42">
        <f t="shared" si="11"/>
        <v>110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0.5</v>
      </c>
      <c r="L93" s="42">
        <f t="shared" si="13"/>
        <v>110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0.5</v>
      </c>
      <c r="AJ93" s="62">
        <f t="shared" si="20"/>
        <v>220</v>
      </c>
      <c r="AK93" s="62">
        <f t="shared" si="21"/>
        <v>0.5</v>
      </c>
    </row>
    <row r="94" spans="1:37" ht="20.25" hidden="1" customHeight="1">
      <c r="A94" s="40">
        <f>SUBTOTAL(103,B$4:B94)</f>
        <v>49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customHeight="1">
      <c r="A95" s="40">
        <f>SUBTOTAL(103,B$4:B95)</f>
        <v>50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0.5</v>
      </c>
      <c r="H95" s="42">
        <f>G95*P!AK96</f>
        <v>50</v>
      </c>
      <c r="I95" s="42">
        <f>S!E94</f>
        <v>0</v>
      </c>
      <c r="J95" s="42">
        <f>I95*S!D94</f>
        <v>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51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17.5</v>
      </c>
      <c r="F96" s="42">
        <f t="shared" si="11"/>
        <v>1523.1104651162791</v>
      </c>
      <c r="G96" s="42">
        <f>P!AJ97</f>
        <v>17</v>
      </c>
      <c r="H96" s="42">
        <f>G96*P!AK97</f>
        <v>1445</v>
      </c>
      <c r="I96" s="42">
        <f>S!E95</f>
        <v>5</v>
      </c>
      <c r="J96" s="42">
        <f>I96*S!D95</f>
        <v>469.76744186046511</v>
      </c>
      <c r="K96" s="42">
        <f t="shared" si="12"/>
        <v>4.5</v>
      </c>
      <c r="L96" s="42">
        <f t="shared" si="13"/>
        <v>391.65697674418607</v>
      </c>
      <c r="M96" s="43">
        <f>IF(ISERR((J96+H96)/(G96+I96)),P!AK97,(J96+H96)/(G96+I96))</f>
        <v>87.034883720930239</v>
      </c>
      <c r="N96" s="44">
        <f t="shared" si="14"/>
        <v>1914.7674418604652</v>
      </c>
      <c r="O96" s="44">
        <f t="shared" si="15"/>
        <v>1914.7674418604652</v>
      </c>
      <c r="P96" s="45" t="b">
        <f t="shared" si="16"/>
        <v>1</v>
      </c>
      <c r="Q96" s="198" t="str">
        <f t="shared" si="17"/>
        <v>OK</v>
      </c>
      <c r="S96" s="425">
        <f t="shared" si="18"/>
        <v>87.034883720930239</v>
      </c>
      <c r="T96" s="425">
        <f t="shared" si="19"/>
        <v>4.5</v>
      </c>
      <c r="AJ96" s="62">
        <f t="shared" si="20"/>
        <v>87.034883720930239</v>
      </c>
      <c r="AK96" s="62">
        <f t="shared" si="21"/>
        <v>4.5</v>
      </c>
    </row>
    <row r="97" spans="1:37" ht="20.25" hidden="1" customHeight="1">
      <c r="A97" s="40">
        <f>SUBTOTAL(103,B$4:B97)</f>
        <v>51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52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0.5</v>
      </c>
      <c r="F98" s="42">
        <f t="shared" si="11"/>
        <v>260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</v>
      </c>
      <c r="L98" s="42">
        <f t="shared" si="13"/>
        <v>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</v>
      </c>
      <c r="AJ98" s="62">
        <f t="shared" si="20"/>
        <v>520</v>
      </c>
      <c r="AK98" s="62">
        <f t="shared" si="21"/>
        <v>0</v>
      </c>
    </row>
    <row r="99" spans="1:37" ht="20.25" customHeight="1">
      <c r="A99" s="40">
        <f>SUBTOTAL(103,B$4:B99)</f>
        <v>53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1</v>
      </c>
      <c r="F99" s="42">
        <f t="shared" si="11"/>
        <v>200</v>
      </c>
      <c r="G99" s="42">
        <f>P!AJ100</f>
        <v>1</v>
      </c>
      <c r="H99" s="42">
        <f>G99*P!AK100</f>
        <v>200</v>
      </c>
      <c r="I99" s="42">
        <f>S!E98</f>
        <v>0</v>
      </c>
      <c r="J99" s="42">
        <f>I99*S!D98</f>
        <v>0</v>
      </c>
      <c r="K99" s="42">
        <f t="shared" si="12"/>
        <v>0</v>
      </c>
      <c r="L99" s="42">
        <f t="shared" si="13"/>
        <v>0</v>
      </c>
      <c r="M99" s="43">
        <f>IF(ISERR((J99+H99)/(G99+I99)),P!AK100,(J99+H99)/(G99+I99))</f>
        <v>200</v>
      </c>
      <c r="N99" s="44">
        <f t="shared" si="14"/>
        <v>200</v>
      </c>
      <c r="O99" s="44">
        <f t="shared" si="15"/>
        <v>200</v>
      </c>
      <c r="P99" s="45" t="b">
        <f t="shared" si="16"/>
        <v>1</v>
      </c>
      <c r="Q99" s="198" t="str">
        <f t="shared" si="17"/>
        <v>OK</v>
      </c>
      <c r="S99" s="425">
        <f t="shared" si="18"/>
        <v>200</v>
      </c>
      <c r="T99" s="425">
        <f t="shared" si="19"/>
        <v>0</v>
      </c>
      <c r="AJ99" s="62">
        <f t="shared" si="20"/>
        <v>200</v>
      </c>
      <c r="AK99" s="62">
        <f t="shared" si="21"/>
        <v>0</v>
      </c>
    </row>
    <row r="100" spans="1:37" ht="20.25" customHeight="1">
      <c r="A100" s="37">
        <f>SUBTOTAL(103,B$4:B100)</f>
        <v>54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0.64900000000000002</v>
      </c>
      <c r="F100" s="42">
        <f t="shared" si="11"/>
        <v>387.42210408407078</v>
      </c>
      <c r="G100" s="42">
        <f>P!AJ101</f>
        <v>0.45</v>
      </c>
      <c r="H100" s="42">
        <f>G100*P!AK101</f>
        <v>270</v>
      </c>
      <c r="I100" s="42">
        <f>S!E99</f>
        <v>0.69900000000000007</v>
      </c>
      <c r="J100" s="42">
        <f>I100*S!D99</f>
        <v>415.89830137534256</v>
      </c>
      <c r="K100" s="42">
        <f t="shared" si="12"/>
        <v>0.5</v>
      </c>
      <c r="L100" s="42">
        <f t="shared" si="13"/>
        <v>298.47619729127177</v>
      </c>
      <c r="M100" s="43">
        <f>IF(ISERR((J100+H100)/(G100+I100)),P!AK101,(J100+H100)/(G100+I100))</f>
        <v>596.95239458254355</v>
      </c>
      <c r="N100" s="44">
        <f t="shared" si="14"/>
        <v>685.8983013753425</v>
      </c>
      <c r="O100" s="44">
        <f t="shared" si="15"/>
        <v>685.8983013753425</v>
      </c>
      <c r="P100" s="45" t="b">
        <f t="shared" si="16"/>
        <v>1</v>
      </c>
      <c r="Q100" s="198" t="str">
        <f t="shared" si="17"/>
        <v>OK</v>
      </c>
      <c r="S100" s="425">
        <f t="shared" si="18"/>
        <v>596.95239458254355</v>
      </c>
      <c r="T100" s="425">
        <f t="shared" si="19"/>
        <v>0.5</v>
      </c>
      <c r="AJ100" s="62">
        <f t="shared" si="20"/>
        <v>596.95239458254355</v>
      </c>
      <c r="AK100" s="62">
        <f t="shared" si="21"/>
        <v>0.5</v>
      </c>
    </row>
    <row r="101" spans="1:37" ht="20.25" hidden="1" customHeight="1">
      <c r="A101" s="37">
        <f>SUBTOTAL(103,B$4:B101)</f>
        <v>54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0</v>
      </c>
      <c r="H101" s="42">
        <f>G101*P!AK102</f>
        <v>0</v>
      </c>
      <c r="I101" s="42">
        <f>S!E100</f>
        <v>0</v>
      </c>
      <c r="J101" s="42">
        <f>I101*S!D100</f>
        <v>0</v>
      </c>
      <c r="K101" s="42">
        <f t="shared" si="12"/>
        <v>0</v>
      </c>
      <c r="L101" s="42">
        <f t="shared" si="13"/>
        <v>0</v>
      </c>
      <c r="M101" s="43">
        <f>IF(ISERR((J101+H101)/(G101+I101)),P!AK102,(J101+H101)/(G101+I101))</f>
        <v>175</v>
      </c>
      <c r="N101" s="44">
        <f t="shared" si="14"/>
        <v>0</v>
      </c>
      <c r="O101" s="44">
        <f t="shared" si="15"/>
        <v>0</v>
      </c>
      <c r="P101" s="45" t="b">
        <f t="shared" si="16"/>
        <v>1</v>
      </c>
      <c r="Q101" s="198" t="str">
        <f t="shared" si="17"/>
        <v>×</v>
      </c>
      <c r="S101" s="425">
        <f t="shared" si="18"/>
        <v>175</v>
      </c>
      <c r="T101" s="425">
        <f t="shared" si="19"/>
        <v>0</v>
      </c>
      <c r="AJ101" s="62">
        <f t="shared" si="20"/>
        <v>175</v>
      </c>
      <c r="AK101" s="62">
        <f t="shared" si="21"/>
        <v>0</v>
      </c>
    </row>
    <row r="102" spans="1:37" ht="20.25" hidden="1" customHeight="1">
      <c r="A102" s="40">
        <f>SUBTOTAL(103,B$4:B102)</f>
        <v>54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54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hidden="1" customHeight="1">
      <c r="A104" s="37">
        <f>SUBTOTAL(103,B$4:B104)</f>
        <v>54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55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3</v>
      </c>
      <c r="F105" s="42">
        <f t="shared" si="11"/>
        <v>480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0</v>
      </c>
      <c r="L105" s="42">
        <f t="shared" si="13"/>
        <v>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0</v>
      </c>
      <c r="AJ105" s="62">
        <f t="shared" si="20"/>
        <v>160</v>
      </c>
      <c r="AK105" s="62">
        <f t="shared" si="21"/>
        <v>0</v>
      </c>
    </row>
    <row r="106" spans="1:37" ht="20.25" hidden="1" customHeight="1">
      <c r="A106" s="37">
        <f>SUBTOTAL(103,B$4:B106)</f>
        <v>55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customHeight="1">
      <c r="A107" s="37">
        <f>SUBTOTAL(103,B$4:B107)</f>
        <v>56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2.5</v>
      </c>
      <c r="F107" s="42">
        <f t="shared" si="11"/>
        <v>425</v>
      </c>
      <c r="G107" s="42">
        <f>P!AJ108</f>
        <v>3</v>
      </c>
      <c r="H107" s="42">
        <f>G107*P!AK108</f>
        <v>510</v>
      </c>
      <c r="I107" s="42">
        <f>S!E106</f>
        <v>0</v>
      </c>
      <c r="J107" s="42">
        <f>I107*S!D106</f>
        <v>0</v>
      </c>
      <c r="K107" s="42">
        <f t="shared" si="12"/>
        <v>0.5</v>
      </c>
      <c r="L107" s="42">
        <f t="shared" si="13"/>
        <v>85</v>
      </c>
      <c r="M107" s="43">
        <f>IF(ISERR((J107+H107)/(G107+I107)),P!AK108,(J107+H107)/(G107+I107))</f>
        <v>170</v>
      </c>
      <c r="N107" s="44">
        <f t="shared" si="14"/>
        <v>510</v>
      </c>
      <c r="O107" s="44">
        <f t="shared" si="15"/>
        <v>510</v>
      </c>
      <c r="P107" s="45" t="b">
        <f t="shared" si="16"/>
        <v>1</v>
      </c>
      <c r="Q107" s="198" t="str">
        <f t="shared" si="17"/>
        <v>OK</v>
      </c>
      <c r="S107" s="425">
        <f t="shared" si="18"/>
        <v>170</v>
      </c>
      <c r="T107" s="425">
        <f t="shared" si="19"/>
        <v>0.5</v>
      </c>
      <c r="AJ107" s="62">
        <f t="shared" si="20"/>
        <v>170</v>
      </c>
      <c r="AK107" s="62">
        <f t="shared" si="21"/>
        <v>0.5</v>
      </c>
    </row>
    <row r="108" spans="1:37" ht="20.25" customHeight="1">
      <c r="A108" s="37">
        <f>SUBTOTAL(103,B$4:B108)</f>
        <v>57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0.35</v>
      </c>
      <c r="F108" s="42">
        <f t="shared" si="11"/>
        <v>144.3682121159371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0.37499999999999967</v>
      </c>
      <c r="L108" s="42">
        <f t="shared" si="13"/>
        <v>154.68022726707531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0.37499999999999967</v>
      </c>
      <c r="AJ108" s="62">
        <f t="shared" si="20"/>
        <v>412.48060604553456</v>
      </c>
      <c r="AK108" s="62">
        <f t="shared" si="21"/>
        <v>0.37499999999999967</v>
      </c>
    </row>
    <row r="109" spans="1:37" ht="20.25" hidden="1" customHeight="1">
      <c r="A109" s="40">
        <f>SUBTOTAL(103,B$4:B109)</f>
        <v>57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58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1</v>
      </c>
      <c r="F110" s="42">
        <f t="shared" si="11"/>
        <v>270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0</v>
      </c>
      <c r="L110" s="42">
        <f t="shared" si="13"/>
        <v>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0</v>
      </c>
      <c r="AJ110" s="62">
        <f t="shared" si="20"/>
        <v>270</v>
      </c>
      <c r="AK110" s="62">
        <f t="shared" si="21"/>
        <v>0</v>
      </c>
    </row>
    <row r="111" spans="1:37" ht="20.25" hidden="1" customHeight="1">
      <c r="A111" s="40">
        <f>SUBTOTAL(103,B$4:B111)</f>
        <v>58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58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59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1.65</v>
      </c>
      <c r="F113" s="42">
        <f t="shared" si="11"/>
        <v>4420</v>
      </c>
      <c r="G113" s="42">
        <f>P!AJ114</f>
        <v>1.65</v>
      </c>
      <c r="H113" s="42">
        <f>G113*P!AK114</f>
        <v>4420</v>
      </c>
      <c r="I113" s="42">
        <f>S!E112</f>
        <v>0</v>
      </c>
      <c r="J113" s="42">
        <f>I113*S!D112</f>
        <v>0</v>
      </c>
      <c r="K113" s="42">
        <f t="shared" si="12"/>
        <v>0</v>
      </c>
      <c r="L113" s="42">
        <f t="shared" si="13"/>
        <v>0</v>
      </c>
      <c r="M113" s="43">
        <f>IF(ISERR((J113+H113)/(G113+I113)),P!AK114,(J113+H113)/(G113+I113))</f>
        <v>2678.787878787879</v>
      </c>
      <c r="N113" s="44">
        <f t="shared" si="14"/>
        <v>4420</v>
      </c>
      <c r="O113" s="44">
        <f t="shared" si="15"/>
        <v>4420</v>
      </c>
      <c r="P113" s="45" t="b">
        <f t="shared" si="16"/>
        <v>1</v>
      </c>
      <c r="Q113" s="198" t="str">
        <f t="shared" si="17"/>
        <v>OK</v>
      </c>
      <c r="S113" s="425">
        <f t="shared" si="18"/>
        <v>2678.787878787879</v>
      </c>
      <c r="T113" s="425">
        <f t="shared" si="19"/>
        <v>0</v>
      </c>
      <c r="AJ113" s="62">
        <f t="shared" si="20"/>
        <v>2678.787878787879</v>
      </c>
      <c r="AK113" s="62">
        <f t="shared" si="21"/>
        <v>0</v>
      </c>
    </row>
    <row r="114" spans="1:37" ht="20.25" hidden="1" customHeight="1">
      <c r="A114" s="37">
        <f>SUBTOTAL(103,B$4:B114)</f>
        <v>59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hidden="1" customHeight="1">
      <c r="A115" s="37">
        <f>SUBTOTAL(103,B$4:B115)</f>
        <v>59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hidden="1" customHeight="1">
      <c r="A116" s="37">
        <f>SUBTOTAL(103,B$4:B116)</f>
        <v>59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60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171</v>
      </c>
      <c r="F117" s="42">
        <f t="shared" si="11"/>
        <v>1678.7784125517446</v>
      </c>
      <c r="G117" s="42">
        <f>P!AJ118</f>
        <v>127</v>
      </c>
      <c r="H117" s="42">
        <f>G117*P!AK118</f>
        <v>1270</v>
      </c>
      <c r="I117" s="42">
        <f>S!E116</f>
        <v>66</v>
      </c>
      <c r="J117" s="42">
        <f>I117*S!D116</f>
        <v>624.7616001315015</v>
      </c>
      <c r="K117" s="42">
        <f t="shared" si="12"/>
        <v>22</v>
      </c>
      <c r="L117" s="42">
        <f t="shared" si="13"/>
        <v>215.98318757975662</v>
      </c>
      <c r="M117" s="43">
        <f>IF(ISERR((J117+H117)/(G117+I117)),P!AK118,(J117+H117)/(G117+I117))</f>
        <v>9.8174176172616647</v>
      </c>
      <c r="N117" s="44">
        <f t="shared" si="14"/>
        <v>1894.7616001315014</v>
      </c>
      <c r="O117" s="44">
        <f t="shared" si="15"/>
        <v>1894.7616001315012</v>
      </c>
      <c r="P117" s="45" t="b">
        <f t="shared" si="16"/>
        <v>1</v>
      </c>
      <c r="Q117" s="198" t="str">
        <f t="shared" si="17"/>
        <v>OK</v>
      </c>
      <c r="S117" s="425">
        <f t="shared" si="18"/>
        <v>9.8174176172616647</v>
      </c>
      <c r="T117" s="425">
        <f t="shared" si="19"/>
        <v>22</v>
      </c>
      <c r="AJ117" s="62">
        <f t="shared" si="20"/>
        <v>9.8174176172616647</v>
      </c>
      <c r="AK117" s="62">
        <f t="shared" si="21"/>
        <v>22</v>
      </c>
    </row>
    <row r="118" spans="1:37" ht="20.25" hidden="1" customHeight="1">
      <c r="A118" s="40">
        <f>SUBTOTAL(103,B$4:B118)</f>
        <v>60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hidden="1" customHeight="1">
      <c r="A119" s="37">
        <f>SUBTOTAL(103,B$4:B119)</f>
        <v>60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60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60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60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60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61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1.05</v>
      </c>
      <c r="F124" s="42">
        <f t="shared" si="11"/>
        <v>1207</v>
      </c>
      <c r="G124" s="42">
        <f>P!AJ125</f>
        <v>1.05</v>
      </c>
      <c r="H124" s="42">
        <f>G124*P!AK125</f>
        <v>1207</v>
      </c>
      <c r="I124" s="42">
        <f>S!E123</f>
        <v>0</v>
      </c>
      <c r="J124" s="42">
        <f>I124*S!D123</f>
        <v>0</v>
      </c>
      <c r="K124" s="42">
        <f t="shared" si="12"/>
        <v>0</v>
      </c>
      <c r="L124" s="42">
        <f t="shared" si="13"/>
        <v>0</v>
      </c>
      <c r="M124" s="43">
        <f>IF(ISERR((J124+H124)/(G124+I124)),P!AK125,(J124+H124)/(G124+I124))</f>
        <v>1149.5238095238094</v>
      </c>
      <c r="N124" s="44">
        <f t="shared" si="14"/>
        <v>1207</v>
      </c>
      <c r="O124" s="44">
        <f t="shared" si="15"/>
        <v>1207</v>
      </c>
      <c r="P124" s="45" t="b">
        <f t="shared" si="16"/>
        <v>1</v>
      </c>
      <c r="Q124" s="198" t="str">
        <f t="shared" si="17"/>
        <v>OK</v>
      </c>
      <c r="S124" s="425">
        <f t="shared" si="18"/>
        <v>1149.5238095238094</v>
      </c>
      <c r="T124" s="425">
        <f t="shared" si="19"/>
        <v>0</v>
      </c>
      <c r="AJ124" s="62">
        <f t="shared" si="20"/>
        <v>1149.5238095238094</v>
      </c>
      <c r="AK124" s="62">
        <f t="shared" si="21"/>
        <v>0</v>
      </c>
    </row>
    <row r="125" spans="1:37" ht="20.25" customHeight="1">
      <c r="A125" s="37">
        <f>SUBTOTAL(103,B$4:B125)</f>
        <v>62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310</v>
      </c>
      <c r="F125" s="42">
        <f t="shared" si="11"/>
        <v>3100</v>
      </c>
      <c r="G125" s="42">
        <f>P!AJ126</f>
        <v>310</v>
      </c>
      <c r="H125" s="42">
        <f>G125*P!AK126</f>
        <v>3100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3100</v>
      </c>
      <c r="O125" s="44">
        <f t="shared" si="15"/>
        <v>3100</v>
      </c>
      <c r="P125" s="45" t="b">
        <f t="shared" si="16"/>
        <v>1</v>
      </c>
      <c r="Q125" s="198" t="str">
        <f t="shared" si="17"/>
        <v>OK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customHeight="1">
      <c r="A126" s="37">
        <f>SUBTOTAL(103,B$4:B126)</f>
        <v>63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0.15</v>
      </c>
      <c r="F126" s="42">
        <f t="shared" si="11"/>
        <v>65</v>
      </c>
      <c r="G126" s="42">
        <f>P!AJ127</f>
        <v>0.15</v>
      </c>
      <c r="H126" s="42">
        <f>G126*P!AK127</f>
        <v>65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65</v>
      </c>
      <c r="O126" s="44">
        <f t="shared" si="15"/>
        <v>65</v>
      </c>
      <c r="P126" s="45" t="b">
        <f t="shared" si="16"/>
        <v>1</v>
      </c>
      <c r="Q126" s="198" t="str">
        <f t="shared" si="17"/>
        <v>OK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64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35.74</v>
      </c>
      <c r="F127" s="42">
        <f t="shared" si="11"/>
        <v>4031</v>
      </c>
      <c r="G127" s="42">
        <f>P!AJ128</f>
        <v>35.74</v>
      </c>
      <c r="H127" s="42">
        <f>G127*P!AK128</f>
        <v>4031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112.78679350867375</v>
      </c>
      <c r="N127" s="44">
        <f t="shared" si="14"/>
        <v>4031</v>
      </c>
      <c r="O127" s="44">
        <f t="shared" si="15"/>
        <v>4031</v>
      </c>
      <c r="P127" s="45" t="b">
        <f t="shared" si="16"/>
        <v>1</v>
      </c>
      <c r="Q127" s="198" t="str">
        <f t="shared" si="17"/>
        <v>OK</v>
      </c>
      <c r="S127" s="425">
        <f t="shared" si="18"/>
        <v>112.78679350867375</v>
      </c>
      <c r="T127" s="425">
        <f t="shared" si="19"/>
        <v>0</v>
      </c>
      <c r="AJ127" s="62">
        <f t="shared" si="20"/>
        <v>112.78679350867375</v>
      </c>
      <c r="AK127" s="62">
        <f t="shared" si="21"/>
        <v>0</v>
      </c>
    </row>
    <row r="128" spans="1:37" ht="20.25" customHeight="1">
      <c r="A128" s="37">
        <f>SUBTOTAL(103,B$4:B128)</f>
        <v>65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15.437999999999999</v>
      </c>
      <c r="F128" s="42">
        <f t="shared" si="11"/>
        <v>5325</v>
      </c>
      <c r="G128" s="42">
        <f>P!AJ129</f>
        <v>15.438000000000001</v>
      </c>
      <c r="H128" s="42">
        <f>G128*P!AK129</f>
        <v>5325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344.92809949475321</v>
      </c>
      <c r="N128" s="44">
        <f t="shared" si="14"/>
        <v>5325</v>
      </c>
      <c r="O128" s="44">
        <f t="shared" si="15"/>
        <v>5325</v>
      </c>
      <c r="P128" s="45" t="b">
        <f t="shared" si="16"/>
        <v>1</v>
      </c>
      <c r="Q128" s="198" t="str">
        <f t="shared" si="17"/>
        <v>OK</v>
      </c>
      <c r="S128" s="425">
        <f t="shared" si="18"/>
        <v>344.92809949475321</v>
      </c>
      <c r="T128" s="425">
        <f t="shared" si="19"/>
        <v>0</v>
      </c>
      <c r="AJ128" s="62">
        <f t="shared" si="20"/>
        <v>344.92809949475321</v>
      </c>
      <c r="AK128" s="62">
        <f t="shared" si="21"/>
        <v>0</v>
      </c>
    </row>
    <row r="129" spans="1:37" ht="20.25" customHeight="1">
      <c r="A129" s="37">
        <f>SUBTOTAL(103,B$4:B129)</f>
        <v>66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3.2</v>
      </c>
      <c r="F129" s="42">
        <f t="shared" si="11"/>
        <v>1120</v>
      </c>
      <c r="G129" s="42">
        <f>P!AJ130</f>
        <v>3.2</v>
      </c>
      <c r="H129" s="42">
        <f>G129*P!AK130</f>
        <v>1120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1120</v>
      </c>
      <c r="O129" s="44">
        <f t="shared" si="15"/>
        <v>1120</v>
      </c>
      <c r="P129" s="45" t="b">
        <f t="shared" si="16"/>
        <v>1</v>
      </c>
      <c r="Q129" s="198" t="str">
        <f t="shared" si="17"/>
        <v>OK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66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67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15</v>
      </c>
      <c r="F131" s="42">
        <f t="shared" si="11"/>
        <v>1350</v>
      </c>
      <c r="G131" s="42">
        <f>P!AJ132</f>
        <v>15</v>
      </c>
      <c r="H131" s="42">
        <f>G131*P!AK132</f>
        <v>1350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90</v>
      </c>
      <c r="N131" s="44">
        <f t="shared" si="14"/>
        <v>1350</v>
      </c>
      <c r="O131" s="44">
        <f t="shared" si="15"/>
        <v>1350</v>
      </c>
      <c r="P131" s="45" t="b">
        <f t="shared" si="16"/>
        <v>1</v>
      </c>
      <c r="Q131" s="198" t="str">
        <f t="shared" si="17"/>
        <v>OK</v>
      </c>
      <c r="S131" s="425">
        <f t="shared" si="18"/>
        <v>90</v>
      </c>
      <c r="T131" s="425">
        <f t="shared" si="19"/>
        <v>0</v>
      </c>
      <c r="AJ131" s="62">
        <f t="shared" si="20"/>
        <v>90</v>
      </c>
      <c r="AK131" s="62">
        <f t="shared" si="21"/>
        <v>0</v>
      </c>
    </row>
    <row r="132" spans="1:37" ht="20.25" hidden="1" customHeight="1">
      <c r="A132" s="40">
        <f>SUBTOTAL(103,B$4:B132)</f>
        <v>67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hidden="1" customHeight="1">
      <c r="A133" s="40">
        <f>SUBTOTAL(103,B$4:B133)</f>
        <v>67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hidden="1" customHeight="1">
      <c r="A134" s="40">
        <f>SUBTOTAL(103,B$4:B134)</f>
        <v>67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hidden="1" customHeight="1">
      <c r="A135" s="40">
        <f>SUBTOTAL(103,B$4:B135)</f>
        <v>67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67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68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0.25</v>
      </c>
      <c r="F137" s="42">
        <f t="shared" si="22"/>
        <v>115</v>
      </c>
      <c r="G137" s="42">
        <f>P!AJ138</f>
        <v>0.25</v>
      </c>
      <c r="H137" s="42">
        <f>G137*P!AK138</f>
        <v>115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115</v>
      </c>
      <c r="O137" s="44">
        <f t="shared" si="26"/>
        <v>115</v>
      </c>
      <c r="P137" s="45" t="b">
        <f t="shared" si="27"/>
        <v>1</v>
      </c>
      <c r="Q137" s="198" t="str">
        <f t="shared" si="28"/>
        <v>OK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hidden="1" customHeight="1">
      <c r="A138" s="40">
        <f>SUBTOTAL(103,B$4:B138)</f>
        <v>68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68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68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68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69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69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70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81</v>
      </c>
      <c r="F144" s="42">
        <f t="shared" si="22"/>
        <v>89100</v>
      </c>
      <c r="G144" s="42">
        <f>P!AJ145</f>
        <v>79</v>
      </c>
      <c r="H144" s="42">
        <f>G144*P!AK145</f>
        <v>86900</v>
      </c>
      <c r="I144" s="42">
        <f>S!E143</f>
        <v>5</v>
      </c>
      <c r="J144" s="42">
        <f>I144*S!D143</f>
        <v>5500</v>
      </c>
      <c r="K144" s="42">
        <f t="shared" si="23"/>
        <v>3</v>
      </c>
      <c r="L144" s="42">
        <f t="shared" si="24"/>
        <v>3300</v>
      </c>
      <c r="M144" s="43">
        <f>IF(ISERR((J144+H144)/(G144+I144)),P!AK145,(J144+H144)/(G144+I144))</f>
        <v>1100</v>
      </c>
      <c r="N144" s="44">
        <f t="shared" si="25"/>
        <v>92400</v>
      </c>
      <c r="O144" s="44">
        <f t="shared" si="26"/>
        <v>92400</v>
      </c>
      <c r="P144" s="45" t="b">
        <f t="shared" si="27"/>
        <v>1</v>
      </c>
      <c r="Q144" s="198" t="str">
        <f t="shared" si="28"/>
        <v>OK</v>
      </c>
      <c r="S144" s="425">
        <f t="shared" si="29"/>
        <v>1100</v>
      </c>
      <c r="T144" s="425">
        <f t="shared" si="30"/>
        <v>3</v>
      </c>
      <c r="AJ144" s="62">
        <f t="shared" si="31"/>
        <v>1100</v>
      </c>
      <c r="AK144" s="62">
        <f t="shared" si="32"/>
        <v>3</v>
      </c>
    </row>
    <row r="145" spans="1:37" ht="20.25" hidden="1" customHeight="1">
      <c r="A145" s="40">
        <f>SUBTOTAL(103,B$4:B145)</f>
        <v>70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0</v>
      </c>
      <c r="H145" s="42">
        <f>G145*P!AK146</f>
        <v>0</v>
      </c>
      <c r="I145" s="42">
        <f>S!E144</f>
        <v>0</v>
      </c>
      <c r="J145" s="42">
        <f>I145*S!D144</f>
        <v>0</v>
      </c>
      <c r="K145" s="42">
        <f t="shared" si="23"/>
        <v>0</v>
      </c>
      <c r="L145" s="42">
        <f t="shared" si="24"/>
        <v>0</v>
      </c>
      <c r="M145" s="43">
        <f>IF(ISERR((J145+H145)/(G145+I145)),P!AK146,(J145+H145)/(G145+I145))</f>
        <v>35</v>
      </c>
      <c r="N145" s="44">
        <f t="shared" si="25"/>
        <v>0</v>
      </c>
      <c r="O145" s="44">
        <f t="shared" si="26"/>
        <v>0</v>
      </c>
      <c r="P145" s="45" t="b">
        <f t="shared" si="27"/>
        <v>1</v>
      </c>
      <c r="Q145" s="198" t="str">
        <f t="shared" si="28"/>
        <v>×</v>
      </c>
      <c r="S145" s="425">
        <f t="shared" si="29"/>
        <v>35</v>
      </c>
      <c r="T145" s="425">
        <f t="shared" si="30"/>
        <v>0</v>
      </c>
      <c r="AJ145" s="62">
        <f t="shared" si="31"/>
        <v>35</v>
      </c>
      <c r="AK145" s="62">
        <f t="shared" si="32"/>
        <v>0</v>
      </c>
    </row>
    <row r="146" spans="1:37" ht="20.25" customHeight="1">
      <c r="A146" s="40">
        <f>SUBTOTAL(103,B$4:B146)</f>
        <v>71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6.7</v>
      </c>
      <c r="F146" s="42">
        <f t="shared" si="22"/>
        <v>4700</v>
      </c>
      <c r="G146" s="42">
        <f>P!AJ147</f>
        <v>6.7</v>
      </c>
      <c r="H146" s="42">
        <f>G146*P!AK147</f>
        <v>4700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701.49253731343276</v>
      </c>
      <c r="N146" s="44">
        <f t="shared" si="25"/>
        <v>4700</v>
      </c>
      <c r="O146" s="44">
        <f t="shared" si="26"/>
        <v>4700</v>
      </c>
      <c r="P146" s="45" t="b">
        <f t="shared" si="27"/>
        <v>1</v>
      </c>
      <c r="Q146" s="198" t="str">
        <f t="shared" si="28"/>
        <v>OK</v>
      </c>
      <c r="S146" s="425">
        <f t="shared" si="29"/>
        <v>701.49253731343276</v>
      </c>
      <c r="T146" s="425">
        <f t="shared" si="30"/>
        <v>0</v>
      </c>
      <c r="AJ146" s="62">
        <f t="shared" si="31"/>
        <v>701.49253731343276</v>
      </c>
      <c r="AK146" s="62">
        <f t="shared" si="32"/>
        <v>0</v>
      </c>
    </row>
    <row r="147" spans="1:37" ht="20.25" hidden="1" customHeight="1">
      <c r="A147" s="37">
        <f>SUBTOTAL(103,B$4:B147)</f>
        <v>71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71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71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71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72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98.5</v>
      </c>
      <c r="F151" s="42">
        <f t="shared" si="22"/>
        <v>25404.720159638218</v>
      </c>
      <c r="G151" s="42">
        <f>P!AJ152</f>
        <v>93</v>
      </c>
      <c r="H151" s="42">
        <f>G151*P!AK152</f>
        <v>23987</v>
      </c>
      <c r="I151" s="42">
        <f>S!E150</f>
        <v>27.490000000000236</v>
      </c>
      <c r="J151" s="42">
        <f>I151*S!D150</f>
        <v>7089.2916957849229</v>
      </c>
      <c r="K151" s="42">
        <f t="shared" si="23"/>
        <v>21.990000000000236</v>
      </c>
      <c r="L151" s="42">
        <f t="shared" si="24"/>
        <v>5671.5715361467046</v>
      </c>
      <c r="M151" s="43">
        <f>IF(ISERR((J151+H151)/(G151+I151)),P!AK152,(J151+H151)/(G151+I151))</f>
        <v>257.91594070698699</v>
      </c>
      <c r="N151" s="44">
        <f t="shared" si="25"/>
        <v>31076.291695784923</v>
      </c>
      <c r="O151" s="44">
        <f t="shared" si="26"/>
        <v>31076.291695784923</v>
      </c>
      <c r="P151" s="45" t="b">
        <f t="shared" si="27"/>
        <v>1</v>
      </c>
      <c r="Q151" s="198" t="str">
        <f t="shared" si="28"/>
        <v>OK</v>
      </c>
      <c r="S151" s="425">
        <f t="shared" si="29"/>
        <v>257.91594070698699</v>
      </c>
      <c r="T151" s="425">
        <f t="shared" si="30"/>
        <v>21.990000000000236</v>
      </c>
      <c r="AJ151" s="62">
        <f t="shared" si="31"/>
        <v>257.91594070698699</v>
      </c>
      <c r="AK151" s="62">
        <f t="shared" si="32"/>
        <v>21.990000000000236</v>
      </c>
    </row>
    <row r="152" spans="1:37" ht="20.25" customHeight="1">
      <c r="A152" s="40">
        <f>SUBTOTAL(103,B$4:B152)</f>
        <v>73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35</v>
      </c>
      <c r="F152" s="42">
        <f t="shared" si="22"/>
        <v>2100</v>
      </c>
      <c r="G152" s="42">
        <f>P!AJ153</f>
        <v>35</v>
      </c>
      <c r="H152" s="42">
        <f>G152*P!AK153</f>
        <v>2100</v>
      </c>
      <c r="I152" s="42">
        <f>S!E151</f>
        <v>0</v>
      </c>
      <c r="J152" s="42">
        <f>I152*S!D151</f>
        <v>0</v>
      </c>
      <c r="K152" s="42">
        <f t="shared" si="23"/>
        <v>0</v>
      </c>
      <c r="L152" s="42">
        <f t="shared" si="24"/>
        <v>0</v>
      </c>
      <c r="M152" s="43">
        <f>IF(ISERR((J152+H152)/(G152+I152)),P!AK153,(J152+H152)/(G152+I152))</f>
        <v>60</v>
      </c>
      <c r="N152" s="44">
        <f t="shared" si="25"/>
        <v>2100</v>
      </c>
      <c r="O152" s="44">
        <f t="shared" si="26"/>
        <v>2100</v>
      </c>
      <c r="P152" s="45" t="b">
        <f t="shared" si="27"/>
        <v>1</v>
      </c>
      <c r="Q152" s="198" t="str">
        <f t="shared" si="28"/>
        <v>OK</v>
      </c>
      <c r="S152" s="425">
        <f t="shared" si="29"/>
        <v>60</v>
      </c>
      <c r="T152" s="425">
        <f t="shared" si="30"/>
        <v>0</v>
      </c>
      <c r="AJ152" s="62">
        <f t="shared" si="31"/>
        <v>60</v>
      </c>
      <c r="AK152" s="62">
        <f t="shared" si="32"/>
        <v>0</v>
      </c>
    </row>
    <row r="153" spans="1:37" ht="20.25" customHeight="1">
      <c r="A153" s="37">
        <f>SUBTOTAL(103,B$4:B153)</f>
        <v>74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31.3</v>
      </c>
      <c r="F153" s="42">
        <f t="shared" si="22"/>
        <v>5705.958731913528</v>
      </c>
      <c r="G153" s="42">
        <f>P!AJ154</f>
        <v>30.8</v>
      </c>
      <c r="H153" s="42">
        <f>G153*P!AK154</f>
        <v>5602</v>
      </c>
      <c r="I153" s="42">
        <f>S!E152</f>
        <v>2.0000000000000071</v>
      </c>
      <c r="J153" s="42">
        <f>I153*S!D152</f>
        <v>377.4072334429323</v>
      </c>
      <c r="K153" s="42">
        <f t="shared" si="23"/>
        <v>1.5000000000000107</v>
      </c>
      <c r="L153" s="42">
        <f t="shared" si="24"/>
        <v>273.44850152940421</v>
      </c>
      <c r="M153" s="43">
        <f>IF(ISERR((J153+H153)/(G153+I153)),P!AK154,(J153+H153)/(G153+I153))</f>
        <v>182.29900101960152</v>
      </c>
      <c r="N153" s="44">
        <f t="shared" si="25"/>
        <v>5979.407233442932</v>
      </c>
      <c r="O153" s="44">
        <f t="shared" si="26"/>
        <v>5979.407233442932</v>
      </c>
      <c r="P153" s="45" t="b">
        <f t="shared" si="27"/>
        <v>1</v>
      </c>
      <c r="Q153" s="198" t="str">
        <f t="shared" si="28"/>
        <v>OK</v>
      </c>
      <c r="S153" s="425">
        <f t="shared" si="29"/>
        <v>182.29900101960152</v>
      </c>
      <c r="T153" s="425">
        <f t="shared" si="30"/>
        <v>1.5000000000000107</v>
      </c>
      <c r="AJ153" s="62">
        <f t="shared" si="31"/>
        <v>182.29900101960152</v>
      </c>
      <c r="AK153" s="62">
        <f t="shared" si="32"/>
        <v>1.5000000000000107</v>
      </c>
    </row>
    <row r="154" spans="1:37" ht="20.25" customHeight="1">
      <c r="A154" s="37">
        <f>SUBTOTAL(103,B$4:B154)</f>
        <v>75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40.98</v>
      </c>
      <c r="F154" s="42">
        <f t="shared" si="22"/>
        <v>14726.286248703966</v>
      </c>
      <c r="G154" s="42">
        <f>P!AJ155</f>
        <v>38.1</v>
      </c>
      <c r="H154" s="42">
        <f>G154*P!AK155</f>
        <v>13666.000000000002</v>
      </c>
      <c r="I154" s="42">
        <f>S!E153</f>
        <v>4.25</v>
      </c>
      <c r="J154" s="42">
        <f>I154*S!D153</f>
        <v>1552.5998690242307</v>
      </c>
      <c r="K154" s="42">
        <f t="shared" si="23"/>
        <v>1.3700000000000045</v>
      </c>
      <c r="L154" s="42">
        <f t="shared" si="24"/>
        <v>492.31362032026607</v>
      </c>
      <c r="M154" s="43">
        <f>IF(ISERR((J154+H154)/(G154+I154)),P!AK155,(J154+H154)/(G154+I154))</f>
        <v>359.35300753303972</v>
      </c>
      <c r="N154" s="44">
        <f t="shared" si="25"/>
        <v>15218.599869024232</v>
      </c>
      <c r="O154" s="44">
        <f t="shared" si="26"/>
        <v>15218.599869024232</v>
      </c>
      <c r="P154" s="45" t="b">
        <f t="shared" si="27"/>
        <v>1</v>
      </c>
      <c r="Q154" s="198" t="str">
        <f t="shared" si="28"/>
        <v>OK</v>
      </c>
      <c r="S154" s="425">
        <f t="shared" si="29"/>
        <v>359.35300753303972</v>
      </c>
      <c r="T154" s="425">
        <f t="shared" si="30"/>
        <v>1.3700000000000045</v>
      </c>
      <c r="AJ154" s="62">
        <f t="shared" si="31"/>
        <v>359.35300753303972</v>
      </c>
      <c r="AK154" s="62">
        <f t="shared" si="32"/>
        <v>1.3700000000000045</v>
      </c>
    </row>
    <row r="155" spans="1:37" ht="20.25" customHeight="1">
      <c r="A155" s="37">
        <f>SUBTOTAL(103,B$4:B155)</f>
        <v>76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59.800000000000004</v>
      </c>
      <c r="F155" s="42">
        <f t="shared" si="22"/>
        <v>22126.937304075236</v>
      </c>
      <c r="G155" s="42">
        <f>P!AJ156</f>
        <v>63.8</v>
      </c>
      <c r="H155" s="42">
        <f>G155*P!AK156</f>
        <v>23607</v>
      </c>
      <c r="I155" s="42">
        <f>S!E154</f>
        <v>0</v>
      </c>
      <c r="J155" s="42">
        <f>I155*S!D154</f>
        <v>0</v>
      </c>
      <c r="K155" s="42">
        <f t="shared" si="23"/>
        <v>3.9999999999999929</v>
      </c>
      <c r="L155" s="42">
        <f t="shared" si="24"/>
        <v>1480.0626959247622</v>
      </c>
      <c r="M155" s="43">
        <f>IF(ISERR((J155+H155)/(G155+I155)),P!AK156,(J155+H155)/(G155+I155))</f>
        <v>370.01567398119124</v>
      </c>
      <c r="N155" s="44">
        <f t="shared" si="25"/>
        <v>23607</v>
      </c>
      <c r="O155" s="44">
        <f t="shared" si="26"/>
        <v>23607</v>
      </c>
      <c r="P155" s="45" t="b">
        <f t="shared" si="27"/>
        <v>1</v>
      </c>
      <c r="Q155" s="198" t="str">
        <f t="shared" si="28"/>
        <v>OK</v>
      </c>
      <c r="S155" s="425">
        <f t="shared" si="29"/>
        <v>370.01567398119124</v>
      </c>
      <c r="T155" s="425">
        <f t="shared" si="30"/>
        <v>3.9999999999999929</v>
      </c>
      <c r="AJ155" s="62">
        <f t="shared" si="31"/>
        <v>370.01567398119124</v>
      </c>
      <c r="AK155" s="62">
        <f t="shared" si="32"/>
        <v>3.9999999999999929</v>
      </c>
    </row>
    <row r="156" spans="1:37" ht="20.25" hidden="1" customHeight="1">
      <c r="A156" s="37">
        <f>SUBTOTAL(103,B$4:B156)</f>
        <v>76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76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76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77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7</v>
      </c>
      <c r="F159" s="42">
        <f t="shared" si="22"/>
        <v>6055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0</v>
      </c>
      <c r="L159" s="42">
        <f t="shared" si="24"/>
        <v>0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0</v>
      </c>
      <c r="AJ159" s="62">
        <f t="shared" si="31"/>
        <v>865</v>
      </c>
      <c r="AK159" s="62">
        <f t="shared" si="32"/>
        <v>0</v>
      </c>
    </row>
    <row r="160" spans="1:37" ht="20.25" customHeight="1">
      <c r="A160" s="40">
        <f>SUBTOTAL(103,B$4:B160)</f>
        <v>78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3</v>
      </c>
      <c r="F160" s="42">
        <f t="shared" si="22"/>
        <v>1140</v>
      </c>
      <c r="G160" s="42">
        <f>P!AJ161</f>
        <v>3</v>
      </c>
      <c r="H160" s="42">
        <f>G160*P!AK161</f>
        <v>1140</v>
      </c>
      <c r="I160" s="42">
        <f>S!E159</f>
        <v>0</v>
      </c>
      <c r="J160" s="42">
        <f>I160*S!D159</f>
        <v>0</v>
      </c>
      <c r="K160" s="42">
        <f t="shared" si="23"/>
        <v>0</v>
      </c>
      <c r="L160" s="42">
        <f t="shared" si="24"/>
        <v>0</v>
      </c>
      <c r="M160" s="43">
        <f>IF(ISERR((J160+H160)/(G160+I160)),P!AK161,(J160+H160)/(G160+I160))</f>
        <v>380</v>
      </c>
      <c r="N160" s="44">
        <f t="shared" si="25"/>
        <v>1140</v>
      </c>
      <c r="O160" s="44">
        <f t="shared" si="26"/>
        <v>1140</v>
      </c>
      <c r="P160" s="45" t="b">
        <f t="shared" si="27"/>
        <v>1</v>
      </c>
      <c r="Q160" s="198" t="str">
        <f t="shared" si="28"/>
        <v>OK</v>
      </c>
      <c r="S160" s="425">
        <f t="shared" si="29"/>
        <v>380</v>
      </c>
      <c r="T160" s="425">
        <f t="shared" si="30"/>
        <v>0</v>
      </c>
      <c r="AJ160" s="62">
        <f t="shared" si="31"/>
        <v>380</v>
      </c>
      <c r="AK160" s="62">
        <f t="shared" si="32"/>
        <v>0</v>
      </c>
    </row>
    <row r="161" spans="1:37" ht="20.25" hidden="1" customHeight="1">
      <c r="A161" s="40">
        <f>SUBTOTAL(103,B$4:B161)</f>
        <v>78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79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4</v>
      </c>
      <c r="F162" s="42">
        <f t="shared" si="22"/>
        <v>2600</v>
      </c>
      <c r="G162" s="42">
        <f>P!AJ163</f>
        <v>4</v>
      </c>
      <c r="H162" s="42">
        <f>G162*P!AK163</f>
        <v>2600</v>
      </c>
      <c r="I162" s="42">
        <f>S!E161</f>
        <v>0</v>
      </c>
      <c r="J162" s="42">
        <f>I162*S!D161</f>
        <v>0</v>
      </c>
      <c r="K162" s="42">
        <f t="shared" si="23"/>
        <v>0</v>
      </c>
      <c r="L162" s="42">
        <f t="shared" si="24"/>
        <v>0</v>
      </c>
      <c r="M162" s="43">
        <f>IF(ISERR((J162+H162)/(G162+I162)),P!AK163,(J162+H162)/(G162+I162))</f>
        <v>650</v>
      </c>
      <c r="N162" s="44">
        <f t="shared" si="25"/>
        <v>2600</v>
      </c>
      <c r="O162" s="44">
        <f t="shared" si="26"/>
        <v>2600</v>
      </c>
      <c r="P162" s="45" t="b">
        <f t="shared" si="27"/>
        <v>1</v>
      </c>
      <c r="Q162" s="198" t="str">
        <f t="shared" si="28"/>
        <v>OK</v>
      </c>
      <c r="S162" s="425">
        <f t="shared" si="29"/>
        <v>650</v>
      </c>
      <c r="T162" s="425">
        <f t="shared" si="30"/>
        <v>0</v>
      </c>
      <c r="AJ162" s="62">
        <f t="shared" si="31"/>
        <v>650</v>
      </c>
      <c r="AK162" s="62">
        <f t="shared" si="32"/>
        <v>0</v>
      </c>
    </row>
    <row r="163" spans="1:37" ht="20.25" hidden="1" customHeight="1">
      <c r="A163" s="40">
        <f>SUBTOTAL(103,B$4:B163)</f>
        <v>79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79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hidden="1" customHeight="1">
      <c r="A165" s="40">
        <f>SUBTOTAL(103,B$4:B165)</f>
        <v>79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79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79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hidden="1" customHeight="1">
      <c r="A168" s="40">
        <f>SUBTOTAL(103,B$4:B168)</f>
        <v>79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80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7</v>
      </c>
      <c r="F169" s="42">
        <f t="shared" si="22"/>
        <v>3157.7777777777774</v>
      </c>
      <c r="G169" s="42">
        <f>P!AJ170</f>
        <v>9</v>
      </c>
      <c r="H169" s="42">
        <f>G169*P!AK170</f>
        <v>4060</v>
      </c>
      <c r="I169" s="42">
        <f>S!E168</f>
        <v>0</v>
      </c>
      <c r="J169" s="42">
        <f>I169*S!D168</f>
        <v>0</v>
      </c>
      <c r="K169" s="42">
        <f t="shared" si="23"/>
        <v>2</v>
      </c>
      <c r="L169" s="42">
        <f t="shared" si="24"/>
        <v>902.22222222222217</v>
      </c>
      <c r="M169" s="43">
        <f>IF(ISERR((J169+H169)/(G169+I169)),P!AK170,(J169+H169)/(G169+I169))</f>
        <v>451.11111111111109</v>
      </c>
      <c r="N169" s="44">
        <f t="shared" si="25"/>
        <v>4060</v>
      </c>
      <c r="O169" s="44">
        <f t="shared" si="26"/>
        <v>4059.9999999999995</v>
      </c>
      <c r="P169" s="45" t="b">
        <f t="shared" si="27"/>
        <v>1</v>
      </c>
      <c r="Q169" s="198" t="str">
        <f t="shared" si="28"/>
        <v>OK</v>
      </c>
      <c r="S169" s="425">
        <f t="shared" si="29"/>
        <v>451.11111111111109</v>
      </c>
      <c r="T169" s="425">
        <f t="shared" si="30"/>
        <v>2</v>
      </c>
      <c r="AJ169" s="62">
        <f t="shared" si="31"/>
        <v>451.11111111111109</v>
      </c>
      <c r="AK169" s="62">
        <f t="shared" si="32"/>
        <v>2</v>
      </c>
    </row>
    <row r="170" spans="1:37" ht="20.25" customHeight="1">
      <c r="A170" s="40">
        <f>SUBTOTAL(103,B$4:B170)</f>
        <v>81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8</v>
      </c>
      <c r="F170" s="42">
        <f t="shared" si="22"/>
        <v>3120</v>
      </c>
      <c r="G170" s="42">
        <f>P!AJ171</f>
        <v>8</v>
      </c>
      <c r="H170" s="42">
        <f>G170*P!AK171</f>
        <v>3120</v>
      </c>
      <c r="I170" s="42">
        <f>S!E169</f>
        <v>0</v>
      </c>
      <c r="J170" s="42">
        <f>I170*S!D169</f>
        <v>0</v>
      </c>
      <c r="K170" s="42">
        <f t="shared" si="23"/>
        <v>0</v>
      </c>
      <c r="L170" s="42">
        <f t="shared" si="24"/>
        <v>0</v>
      </c>
      <c r="M170" s="43">
        <f>IF(ISERR((J170+H170)/(G170+I170)),P!AK171,(J170+H170)/(G170+I170))</f>
        <v>390</v>
      </c>
      <c r="N170" s="44">
        <f t="shared" si="25"/>
        <v>3120</v>
      </c>
      <c r="O170" s="44">
        <f t="shared" si="26"/>
        <v>3120</v>
      </c>
      <c r="P170" s="45" t="b">
        <f t="shared" si="27"/>
        <v>1</v>
      </c>
      <c r="Q170" s="198" t="str">
        <f t="shared" si="28"/>
        <v>OK</v>
      </c>
      <c r="S170" s="425">
        <f t="shared" si="29"/>
        <v>390</v>
      </c>
      <c r="T170" s="425">
        <f t="shared" si="30"/>
        <v>0</v>
      </c>
      <c r="AJ170" s="62">
        <f t="shared" si="31"/>
        <v>390</v>
      </c>
      <c r="AK170" s="62">
        <f t="shared" si="32"/>
        <v>0</v>
      </c>
    </row>
    <row r="171" spans="1:37" ht="20.25" customHeight="1">
      <c r="A171" s="40">
        <f>SUBTOTAL(103,B$4:B171)</f>
        <v>82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13</v>
      </c>
      <c r="F171" s="42">
        <f t="shared" si="22"/>
        <v>5014.2857142857147</v>
      </c>
      <c r="G171" s="42">
        <f>P!AJ172</f>
        <v>14</v>
      </c>
      <c r="H171" s="42">
        <f>G171*P!AK172</f>
        <v>5400</v>
      </c>
      <c r="I171" s="42">
        <f>S!E170</f>
        <v>0</v>
      </c>
      <c r="J171" s="42">
        <f>I171*S!D170</f>
        <v>0</v>
      </c>
      <c r="K171" s="42">
        <f t="shared" si="23"/>
        <v>1</v>
      </c>
      <c r="L171" s="42">
        <f t="shared" si="24"/>
        <v>385.71428571428572</v>
      </c>
      <c r="M171" s="43">
        <f>IF(ISERR((J171+H171)/(G171+I171)),P!AK172,(J171+H171)/(G171+I171))</f>
        <v>385.71428571428572</v>
      </c>
      <c r="N171" s="44">
        <f t="shared" si="25"/>
        <v>5400</v>
      </c>
      <c r="O171" s="44">
        <f t="shared" si="26"/>
        <v>5400</v>
      </c>
      <c r="P171" s="45" t="b">
        <f t="shared" si="27"/>
        <v>1</v>
      </c>
      <c r="Q171" s="198" t="str">
        <f t="shared" si="28"/>
        <v>OK</v>
      </c>
      <c r="S171" s="425">
        <f t="shared" si="29"/>
        <v>385.71428571428572</v>
      </c>
      <c r="T171" s="425">
        <f t="shared" si="30"/>
        <v>1</v>
      </c>
      <c r="AJ171" s="62">
        <f t="shared" si="31"/>
        <v>385.71428571428572</v>
      </c>
      <c r="AK171" s="62">
        <f t="shared" si="32"/>
        <v>1</v>
      </c>
    </row>
    <row r="172" spans="1:37" ht="20.25" hidden="1" customHeight="1">
      <c r="A172" s="40">
        <f>SUBTOTAL(103,B$4:B172)</f>
        <v>82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82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82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82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82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82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83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76</v>
      </c>
      <c r="F178" s="42">
        <f t="shared" si="22"/>
        <v>1678</v>
      </c>
      <c r="G178" s="42">
        <f>P!AJ179</f>
        <v>76</v>
      </c>
      <c r="H178" s="42">
        <f>G178*P!AK179</f>
        <v>1678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22.078947368421051</v>
      </c>
      <c r="N178" s="44">
        <f t="shared" si="25"/>
        <v>1678</v>
      </c>
      <c r="O178" s="44">
        <f t="shared" si="26"/>
        <v>1678</v>
      </c>
      <c r="P178" s="45" t="b">
        <f t="shared" si="27"/>
        <v>1</v>
      </c>
      <c r="Q178" s="198" t="str">
        <f t="shared" si="28"/>
        <v>OK</v>
      </c>
      <c r="S178" s="425">
        <f t="shared" si="29"/>
        <v>22.078947368421051</v>
      </c>
      <c r="T178" s="425">
        <f t="shared" si="30"/>
        <v>0</v>
      </c>
      <c r="AJ178" s="62">
        <f t="shared" si="31"/>
        <v>22.078947368421051</v>
      </c>
      <c r="AK178" s="62">
        <f t="shared" si="32"/>
        <v>0</v>
      </c>
    </row>
    <row r="179" spans="1:37" ht="20.25" customHeight="1">
      <c r="A179" s="37">
        <f>SUBTOTAL(103,B$4:B179)</f>
        <v>84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86</v>
      </c>
      <c r="F179" s="42">
        <f t="shared" si="22"/>
        <v>6473</v>
      </c>
      <c r="G179" s="42">
        <f>P!AJ180</f>
        <v>86</v>
      </c>
      <c r="H179" s="42">
        <f>G179*P!AK180</f>
        <v>6473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75.267441860465112</v>
      </c>
      <c r="N179" s="44">
        <f t="shared" si="25"/>
        <v>6473</v>
      </c>
      <c r="O179" s="44">
        <f t="shared" si="26"/>
        <v>6473</v>
      </c>
      <c r="P179" s="45" t="b">
        <f t="shared" si="27"/>
        <v>1</v>
      </c>
      <c r="Q179" s="198" t="str">
        <f t="shared" si="28"/>
        <v>OK</v>
      </c>
      <c r="S179" s="425">
        <f t="shared" si="29"/>
        <v>75.267441860465112</v>
      </c>
      <c r="T179" s="425">
        <f t="shared" si="30"/>
        <v>0</v>
      </c>
      <c r="AJ179" s="62">
        <f t="shared" si="31"/>
        <v>75.267441860465112</v>
      </c>
      <c r="AK179" s="62">
        <f t="shared" si="32"/>
        <v>0</v>
      </c>
    </row>
    <row r="180" spans="1:37" ht="20.25" customHeight="1">
      <c r="A180" s="37">
        <f>SUBTOTAL(103,B$4:B180)</f>
        <v>85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10</v>
      </c>
      <c r="F180" s="42">
        <f t="shared" si="22"/>
        <v>1980</v>
      </c>
      <c r="G180" s="42">
        <f>P!AJ181</f>
        <v>10</v>
      </c>
      <c r="H180" s="42">
        <f>G180*P!AK181</f>
        <v>1980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198</v>
      </c>
      <c r="N180" s="44">
        <f t="shared" si="25"/>
        <v>1980</v>
      </c>
      <c r="O180" s="44">
        <f t="shared" si="26"/>
        <v>1980</v>
      </c>
      <c r="P180" s="45" t="b">
        <f t="shared" si="27"/>
        <v>1</v>
      </c>
      <c r="Q180" s="198" t="str">
        <f t="shared" si="28"/>
        <v>OK</v>
      </c>
      <c r="S180" s="425">
        <f t="shared" si="29"/>
        <v>198</v>
      </c>
      <c r="T180" s="425">
        <f t="shared" si="30"/>
        <v>0</v>
      </c>
      <c r="AJ180" s="62">
        <f t="shared" si="31"/>
        <v>198</v>
      </c>
      <c r="AK180" s="62">
        <f t="shared" si="32"/>
        <v>0</v>
      </c>
    </row>
    <row r="181" spans="1:37" ht="20.25" customHeight="1">
      <c r="A181" s="37">
        <f>SUBTOTAL(103,B$4:B181)</f>
        <v>86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8</v>
      </c>
      <c r="F181" s="42">
        <f t="shared" si="22"/>
        <v>1120</v>
      </c>
      <c r="G181" s="42">
        <f>P!AJ182</f>
        <v>8</v>
      </c>
      <c r="H181" s="42">
        <f>G181*P!AK182</f>
        <v>1120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</v>
      </c>
      <c r="N181" s="44">
        <f t="shared" si="25"/>
        <v>1120</v>
      </c>
      <c r="O181" s="44">
        <f t="shared" si="26"/>
        <v>1120</v>
      </c>
      <c r="P181" s="45" t="b">
        <f t="shared" si="27"/>
        <v>1</v>
      </c>
      <c r="Q181" s="198" t="str">
        <f t="shared" si="28"/>
        <v>OK</v>
      </c>
      <c r="S181" s="425">
        <f t="shared" si="29"/>
        <v>140</v>
      </c>
      <c r="T181" s="425">
        <f t="shared" si="30"/>
        <v>0</v>
      </c>
      <c r="AJ181" s="62">
        <f t="shared" si="31"/>
        <v>140</v>
      </c>
      <c r="AK181" s="62">
        <f t="shared" si="32"/>
        <v>0</v>
      </c>
    </row>
    <row r="182" spans="1:37" ht="20.25" customHeight="1">
      <c r="A182" s="37">
        <f>SUBTOTAL(103,B$4:B182)</f>
        <v>87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15.25</v>
      </c>
      <c r="F182" s="42">
        <f t="shared" si="22"/>
        <v>2770</v>
      </c>
      <c r="G182" s="42">
        <f>P!AJ183</f>
        <v>15.25</v>
      </c>
      <c r="H182" s="42">
        <f>G182*P!AK183</f>
        <v>2770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181.63934426229508</v>
      </c>
      <c r="N182" s="44">
        <f t="shared" si="25"/>
        <v>2770</v>
      </c>
      <c r="O182" s="44">
        <f t="shared" si="26"/>
        <v>2770</v>
      </c>
      <c r="P182" s="45" t="b">
        <f t="shared" si="27"/>
        <v>1</v>
      </c>
      <c r="Q182" s="198" t="str">
        <f t="shared" si="28"/>
        <v>OK</v>
      </c>
      <c r="S182" s="425">
        <f t="shared" si="29"/>
        <v>181.63934426229508</v>
      </c>
      <c r="T182" s="425">
        <f t="shared" si="30"/>
        <v>0</v>
      </c>
      <c r="AJ182" s="62">
        <f t="shared" si="31"/>
        <v>181.63934426229508</v>
      </c>
      <c r="AK182" s="62">
        <f t="shared" si="32"/>
        <v>0</v>
      </c>
    </row>
    <row r="183" spans="1:37" ht="20.25" customHeight="1">
      <c r="A183" s="37">
        <f>SUBTOTAL(103,B$4:B183)</f>
        <v>88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247</v>
      </c>
      <c r="F183" s="42">
        <f t="shared" si="22"/>
        <v>1622</v>
      </c>
      <c r="G183" s="42">
        <f>P!AJ184</f>
        <v>247</v>
      </c>
      <c r="H183" s="42">
        <f>G183*P!AK184</f>
        <v>1622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6.566801619433198</v>
      </c>
      <c r="N183" s="44">
        <f t="shared" si="25"/>
        <v>1622</v>
      </c>
      <c r="O183" s="44">
        <f t="shared" si="26"/>
        <v>1622</v>
      </c>
      <c r="P183" s="45" t="b">
        <f t="shared" si="27"/>
        <v>1</v>
      </c>
      <c r="Q183" s="198" t="str">
        <f t="shared" si="28"/>
        <v>OK</v>
      </c>
      <c r="S183" s="425">
        <f t="shared" si="29"/>
        <v>6.566801619433198</v>
      </c>
      <c r="T183" s="425">
        <f t="shared" si="30"/>
        <v>0</v>
      </c>
      <c r="AJ183" s="62">
        <f t="shared" si="31"/>
        <v>6.566801619433198</v>
      </c>
      <c r="AK183" s="62">
        <f t="shared" si="32"/>
        <v>0</v>
      </c>
    </row>
    <row r="184" spans="1:37" ht="20.25" customHeight="1">
      <c r="A184" s="37">
        <f>SUBTOTAL(103,B$4:B184)</f>
        <v>89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48</v>
      </c>
      <c r="F184" s="42">
        <f t="shared" si="22"/>
        <v>2545</v>
      </c>
      <c r="G184" s="42">
        <f>P!AJ185</f>
        <v>48</v>
      </c>
      <c r="H184" s="42">
        <f>G184*P!AK185</f>
        <v>2545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53.020833333333336</v>
      </c>
      <c r="N184" s="44">
        <f t="shared" si="25"/>
        <v>2545</v>
      </c>
      <c r="O184" s="44">
        <f t="shared" si="26"/>
        <v>2545</v>
      </c>
      <c r="P184" s="45" t="b">
        <f t="shared" si="27"/>
        <v>1</v>
      </c>
      <c r="Q184" s="198" t="str">
        <f t="shared" si="28"/>
        <v>OK</v>
      </c>
      <c r="S184" s="425">
        <f t="shared" si="29"/>
        <v>53.020833333333336</v>
      </c>
      <c r="T184" s="425">
        <f t="shared" si="30"/>
        <v>0</v>
      </c>
      <c r="AJ184" s="62">
        <f t="shared" si="31"/>
        <v>53.020833333333336</v>
      </c>
      <c r="AK184" s="62">
        <f t="shared" si="32"/>
        <v>0</v>
      </c>
    </row>
    <row r="185" spans="1:37" ht="20.25" customHeight="1">
      <c r="A185" s="37">
        <f>SUBTOTAL(103,B$4:B185)</f>
        <v>90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17.5</v>
      </c>
      <c r="F185" s="42">
        <f t="shared" si="22"/>
        <v>1710</v>
      </c>
      <c r="G185" s="42">
        <f>P!AJ186</f>
        <v>17.5</v>
      </c>
      <c r="H185" s="42">
        <f>G185*P!AK186</f>
        <v>1710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97.714285714285708</v>
      </c>
      <c r="N185" s="44">
        <f t="shared" si="25"/>
        <v>1710</v>
      </c>
      <c r="O185" s="44">
        <f t="shared" si="26"/>
        <v>1710</v>
      </c>
      <c r="P185" s="45" t="b">
        <f t="shared" si="27"/>
        <v>1</v>
      </c>
      <c r="Q185" s="198" t="str">
        <f t="shared" si="28"/>
        <v>OK</v>
      </c>
      <c r="S185" s="425">
        <f t="shared" si="29"/>
        <v>97.714285714285708</v>
      </c>
      <c r="T185" s="425">
        <f t="shared" si="30"/>
        <v>0</v>
      </c>
      <c r="AJ185" s="62">
        <f t="shared" si="31"/>
        <v>97.714285714285708</v>
      </c>
      <c r="AK185" s="62">
        <f t="shared" si="32"/>
        <v>0</v>
      </c>
    </row>
    <row r="186" spans="1:37" ht="20.25" customHeight="1">
      <c r="A186" s="37">
        <f>SUBTOTAL(103,B$4:B186)</f>
        <v>91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7.5</v>
      </c>
      <c r="F186" s="42">
        <f t="shared" si="22"/>
        <v>730</v>
      </c>
      <c r="G186" s="42">
        <f>P!AJ187</f>
        <v>7.5</v>
      </c>
      <c r="H186" s="42">
        <f>G186*P!AK187</f>
        <v>730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97.333333333333329</v>
      </c>
      <c r="N186" s="44">
        <f t="shared" si="25"/>
        <v>730</v>
      </c>
      <c r="O186" s="44">
        <f t="shared" si="26"/>
        <v>730</v>
      </c>
      <c r="P186" s="45" t="b">
        <f t="shared" si="27"/>
        <v>1</v>
      </c>
      <c r="Q186" s="198" t="str">
        <f t="shared" si="28"/>
        <v>OK</v>
      </c>
      <c r="S186" s="425">
        <f t="shared" si="29"/>
        <v>97.333333333333329</v>
      </c>
      <c r="T186" s="425">
        <f t="shared" si="30"/>
        <v>0</v>
      </c>
      <c r="AJ186" s="62">
        <f t="shared" si="31"/>
        <v>97.333333333333329</v>
      </c>
      <c r="AK186" s="62">
        <f t="shared" si="32"/>
        <v>0</v>
      </c>
    </row>
    <row r="187" spans="1:37" ht="20.25" customHeight="1">
      <c r="A187" s="37">
        <f>SUBTOTAL(103,B$4:B187)</f>
        <v>92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10</v>
      </c>
      <c r="F187" s="42">
        <f t="shared" si="22"/>
        <v>900</v>
      </c>
      <c r="G187" s="42">
        <f>P!AJ188</f>
        <v>10</v>
      </c>
      <c r="H187" s="42">
        <f>G187*P!AK188</f>
        <v>900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90</v>
      </c>
      <c r="N187" s="44">
        <f t="shared" si="25"/>
        <v>900</v>
      </c>
      <c r="O187" s="44">
        <f t="shared" si="26"/>
        <v>900</v>
      </c>
      <c r="P187" s="45" t="b">
        <f t="shared" si="27"/>
        <v>1</v>
      </c>
      <c r="Q187" s="198" t="str">
        <f t="shared" si="28"/>
        <v>OK</v>
      </c>
      <c r="S187" s="425">
        <f t="shared" si="29"/>
        <v>90</v>
      </c>
      <c r="T187" s="425">
        <f t="shared" si="30"/>
        <v>0</v>
      </c>
      <c r="AJ187" s="62">
        <f t="shared" si="31"/>
        <v>90</v>
      </c>
      <c r="AK187" s="62">
        <f t="shared" si="32"/>
        <v>0</v>
      </c>
    </row>
    <row r="188" spans="1:37" ht="20.25" customHeight="1">
      <c r="A188" s="37">
        <f>SUBTOTAL(103,B$4:B188)</f>
        <v>93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15</v>
      </c>
      <c r="F188" s="42">
        <f t="shared" si="22"/>
        <v>900</v>
      </c>
      <c r="G188" s="42">
        <f>P!AJ189</f>
        <v>15</v>
      </c>
      <c r="H188" s="42">
        <f>G188*P!AK189</f>
        <v>900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60</v>
      </c>
      <c r="N188" s="44">
        <f t="shared" si="25"/>
        <v>900</v>
      </c>
      <c r="O188" s="44">
        <f t="shared" si="26"/>
        <v>900</v>
      </c>
      <c r="P188" s="45" t="b">
        <f t="shared" si="27"/>
        <v>1</v>
      </c>
      <c r="Q188" s="198" t="str">
        <f t="shared" si="28"/>
        <v>OK</v>
      </c>
      <c r="S188" s="425">
        <f t="shared" si="29"/>
        <v>60</v>
      </c>
      <c r="T188" s="425">
        <f t="shared" si="30"/>
        <v>0</v>
      </c>
      <c r="AJ188" s="62">
        <f t="shared" si="31"/>
        <v>60</v>
      </c>
      <c r="AK188" s="62">
        <f t="shared" si="32"/>
        <v>0</v>
      </c>
    </row>
    <row r="189" spans="1:37" ht="20.25" customHeight="1">
      <c r="A189" s="37">
        <f>SUBTOTAL(103,B$4:B189)</f>
        <v>94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232</v>
      </c>
      <c r="F189" s="42">
        <f t="shared" si="22"/>
        <v>1232</v>
      </c>
      <c r="G189" s="42">
        <f>P!AJ190</f>
        <v>232</v>
      </c>
      <c r="H189" s="42">
        <f>G189*P!AK190</f>
        <v>1232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5.3103448275862073</v>
      </c>
      <c r="N189" s="44">
        <f t="shared" si="25"/>
        <v>1232</v>
      </c>
      <c r="O189" s="44">
        <f t="shared" si="26"/>
        <v>1232</v>
      </c>
      <c r="P189" s="45" t="b">
        <f t="shared" si="27"/>
        <v>1</v>
      </c>
      <c r="Q189" s="198" t="str">
        <f t="shared" si="28"/>
        <v>OK</v>
      </c>
      <c r="S189" s="425">
        <f t="shared" si="29"/>
        <v>5.3103448275862073</v>
      </c>
      <c r="T189" s="425">
        <f t="shared" si="30"/>
        <v>0</v>
      </c>
      <c r="AJ189" s="62">
        <f t="shared" si="31"/>
        <v>5.3103448275862073</v>
      </c>
      <c r="AK189" s="62">
        <f t="shared" si="32"/>
        <v>0</v>
      </c>
    </row>
    <row r="190" spans="1:37" ht="20.25" hidden="1" customHeight="1">
      <c r="A190" s="40">
        <f>SUBTOTAL(103,B$4:B190)</f>
        <v>94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95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30</v>
      </c>
      <c r="F191" s="42">
        <f t="shared" si="22"/>
        <v>420</v>
      </c>
      <c r="G191" s="42">
        <f>P!AJ192</f>
        <v>30</v>
      </c>
      <c r="H191" s="42">
        <f>G191*P!AK192</f>
        <v>420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14</v>
      </c>
      <c r="N191" s="44">
        <f t="shared" si="25"/>
        <v>420</v>
      </c>
      <c r="O191" s="44">
        <f t="shared" si="26"/>
        <v>420</v>
      </c>
      <c r="P191" s="45" t="b">
        <f t="shared" si="27"/>
        <v>1</v>
      </c>
      <c r="Q191" s="198" t="str">
        <f t="shared" si="28"/>
        <v>OK</v>
      </c>
      <c r="S191" s="425">
        <f t="shared" si="29"/>
        <v>14</v>
      </c>
      <c r="T191" s="425">
        <f t="shared" si="30"/>
        <v>0</v>
      </c>
      <c r="AJ191" s="62">
        <f t="shared" si="31"/>
        <v>14</v>
      </c>
      <c r="AK191" s="62">
        <f t="shared" si="32"/>
        <v>0</v>
      </c>
    </row>
    <row r="192" spans="1:37" ht="20.25" hidden="1" customHeight="1">
      <c r="A192" s="37">
        <f>SUBTOTAL(103,B$4:B192)</f>
        <v>95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95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96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18</v>
      </c>
      <c r="F194" s="42">
        <f t="shared" si="22"/>
        <v>840</v>
      </c>
      <c r="G194" s="42">
        <f>P!AJ195</f>
        <v>18</v>
      </c>
      <c r="H194" s="42">
        <f>G194*P!AK195</f>
        <v>840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46.666666666666664</v>
      </c>
      <c r="N194" s="44">
        <f t="shared" si="25"/>
        <v>840</v>
      </c>
      <c r="O194" s="44">
        <f t="shared" si="26"/>
        <v>840</v>
      </c>
      <c r="P194" s="45" t="b">
        <f t="shared" si="27"/>
        <v>1</v>
      </c>
      <c r="Q194" s="198" t="str">
        <f t="shared" si="28"/>
        <v>OK</v>
      </c>
      <c r="S194" s="425">
        <f t="shared" si="29"/>
        <v>46.666666666666664</v>
      </c>
      <c r="T194" s="425">
        <f t="shared" si="30"/>
        <v>0</v>
      </c>
      <c r="AJ194" s="62">
        <f t="shared" si="31"/>
        <v>46.666666666666664</v>
      </c>
      <c r="AK194" s="62">
        <f t="shared" si="32"/>
        <v>0</v>
      </c>
    </row>
    <row r="195" spans="1:37" ht="20.25" customHeight="1">
      <c r="A195" s="37">
        <f>SUBTOTAL(103,B$4:B195)</f>
        <v>97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68.8</v>
      </c>
      <c r="F195" s="42">
        <f t="shared" si="22"/>
        <v>2538.9999999999995</v>
      </c>
      <c r="G195" s="42">
        <f>P!AJ196</f>
        <v>68.800000000000011</v>
      </c>
      <c r="H195" s="42">
        <f>G195*P!AK196</f>
        <v>2539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36.904069767441854</v>
      </c>
      <c r="N195" s="44">
        <f t="shared" si="25"/>
        <v>2539</v>
      </c>
      <c r="O195" s="44">
        <f t="shared" si="26"/>
        <v>2538.9999999999995</v>
      </c>
      <c r="P195" s="45" t="b">
        <f t="shared" si="27"/>
        <v>1</v>
      </c>
      <c r="Q195" s="198" t="str">
        <f t="shared" si="28"/>
        <v>OK</v>
      </c>
      <c r="S195" s="425">
        <f t="shared" si="29"/>
        <v>36.904069767441854</v>
      </c>
      <c r="T195" s="425">
        <f t="shared" si="30"/>
        <v>0</v>
      </c>
      <c r="AJ195" s="62">
        <f t="shared" si="31"/>
        <v>36.904069767441854</v>
      </c>
      <c r="AK195" s="62">
        <f t="shared" si="32"/>
        <v>0</v>
      </c>
    </row>
    <row r="196" spans="1:37" ht="20.25" customHeight="1">
      <c r="A196" s="37">
        <f>SUBTOTAL(103,B$4:B196)</f>
        <v>98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81</v>
      </c>
      <c r="F196" s="42">
        <f t="shared" si="22"/>
        <v>1590</v>
      </c>
      <c r="G196" s="42">
        <f>P!AJ197</f>
        <v>81</v>
      </c>
      <c r="H196" s="42">
        <f>G196*P!AK197</f>
        <v>1590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19.62962962962963</v>
      </c>
      <c r="N196" s="44">
        <f t="shared" si="25"/>
        <v>1590</v>
      </c>
      <c r="O196" s="44">
        <f t="shared" si="26"/>
        <v>1590</v>
      </c>
      <c r="P196" s="45" t="b">
        <f t="shared" si="27"/>
        <v>1</v>
      </c>
      <c r="Q196" s="198" t="str">
        <f t="shared" si="28"/>
        <v>OK</v>
      </c>
      <c r="S196" s="425">
        <f t="shared" si="29"/>
        <v>19.62962962962963</v>
      </c>
      <c r="T196" s="425">
        <f t="shared" si="30"/>
        <v>0</v>
      </c>
      <c r="AJ196" s="62">
        <f t="shared" si="31"/>
        <v>19.62962962962963</v>
      </c>
      <c r="AK196" s="62">
        <f t="shared" si="32"/>
        <v>0</v>
      </c>
    </row>
    <row r="197" spans="1:37" ht="20.25" hidden="1" customHeight="1">
      <c r="A197" s="40">
        <f>SUBTOTAL(103,B$4:B197)</f>
        <v>98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99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18</v>
      </c>
      <c r="F198" s="42">
        <f t="shared" si="33"/>
        <v>2160</v>
      </c>
      <c r="G198" s="42">
        <f>P!AJ199</f>
        <v>18</v>
      </c>
      <c r="H198" s="42">
        <f>G198*P!AK199</f>
        <v>2160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120</v>
      </c>
      <c r="N198" s="44">
        <f t="shared" si="35"/>
        <v>2160</v>
      </c>
      <c r="O198" s="44">
        <f t="shared" si="36"/>
        <v>2160</v>
      </c>
      <c r="P198" s="45" t="b">
        <f t="shared" si="37"/>
        <v>1</v>
      </c>
      <c r="Q198" s="198" t="str">
        <f t="shared" si="38"/>
        <v>OK</v>
      </c>
      <c r="S198" s="425">
        <f t="shared" si="39"/>
        <v>120</v>
      </c>
      <c r="T198" s="425">
        <f t="shared" si="40"/>
        <v>0</v>
      </c>
      <c r="AJ198" s="62">
        <f t="shared" si="41"/>
        <v>120</v>
      </c>
      <c r="AK198" s="62">
        <f t="shared" si="42"/>
        <v>0</v>
      </c>
    </row>
    <row r="199" spans="1:37" ht="20.25" customHeight="1">
      <c r="A199" s="37">
        <f>SUBTOTAL(103,B$4:B199)</f>
        <v>100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9</v>
      </c>
      <c r="F199" s="42">
        <f t="shared" si="33"/>
        <v>1010</v>
      </c>
      <c r="G199" s="42">
        <f>P!AJ200</f>
        <v>9</v>
      </c>
      <c r="H199" s="42">
        <f>G199*P!AK200</f>
        <v>1010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112.22222222222223</v>
      </c>
      <c r="N199" s="44">
        <f t="shared" si="35"/>
        <v>1010</v>
      </c>
      <c r="O199" s="44">
        <f t="shared" si="36"/>
        <v>1010</v>
      </c>
      <c r="P199" s="45" t="b">
        <f t="shared" si="37"/>
        <v>1</v>
      </c>
      <c r="Q199" s="198" t="str">
        <f t="shared" si="38"/>
        <v>OK</v>
      </c>
      <c r="S199" s="425">
        <f t="shared" si="39"/>
        <v>112.22222222222223</v>
      </c>
      <c r="T199" s="425">
        <f t="shared" si="40"/>
        <v>0</v>
      </c>
      <c r="AJ199" s="62">
        <f t="shared" si="41"/>
        <v>112.22222222222223</v>
      </c>
      <c r="AK199" s="62">
        <f t="shared" si="42"/>
        <v>0</v>
      </c>
    </row>
    <row r="200" spans="1:37" ht="20.25" hidden="1" customHeight="1">
      <c r="A200" s="37">
        <f>SUBTOTAL(103,B$4:B200)</f>
        <v>100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100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100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100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101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18</v>
      </c>
      <c r="F204" s="42">
        <f t="shared" si="33"/>
        <v>1080</v>
      </c>
      <c r="G204" s="42">
        <f>P!AJ205</f>
        <v>18</v>
      </c>
      <c r="H204" s="42">
        <f>G204*P!AK205</f>
        <v>1080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1080</v>
      </c>
      <c r="O204" s="44">
        <f t="shared" si="36"/>
        <v>1080</v>
      </c>
      <c r="P204" s="45" t="b">
        <f t="shared" si="37"/>
        <v>1</v>
      </c>
      <c r="Q204" s="198" t="str">
        <f t="shared" si="38"/>
        <v>OK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102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15</v>
      </c>
      <c r="F205" s="42">
        <f t="shared" si="33"/>
        <v>750</v>
      </c>
      <c r="G205" s="42">
        <f>P!AJ206</f>
        <v>15</v>
      </c>
      <c r="H205" s="42">
        <f>G205*P!AK206</f>
        <v>750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50</v>
      </c>
      <c r="N205" s="44">
        <f t="shared" si="35"/>
        <v>750</v>
      </c>
      <c r="O205" s="44">
        <f t="shared" si="36"/>
        <v>750</v>
      </c>
      <c r="P205" s="45" t="b">
        <f t="shared" si="37"/>
        <v>1</v>
      </c>
      <c r="Q205" s="198" t="str">
        <f t="shared" si="38"/>
        <v>OK</v>
      </c>
      <c r="S205" s="425">
        <f t="shared" si="39"/>
        <v>50</v>
      </c>
      <c r="T205" s="425">
        <f t="shared" si="40"/>
        <v>0</v>
      </c>
      <c r="AJ205" s="62">
        <f t="shared" si="41"/>
        <v>50</v>
      </c>
      <c r="AK205" s="62">
        <f t="shared" si="42"/>
        <v>0</v>
      </c>
    </row>
    <row r="206" spans="1:37" ht="20.25" hidden="1" customHeight="1">
      <c r="A206" s="37">
        <f>SUBTOTAL(103,B$4:B206)</f>
        <v>102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103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55</v>
      </c>
      <c r="F207" s="42">
        <f t="shared" si="33"/>
        <v>2350</v>
      </c>
      <c r="G207" s="42">
        <f>P!AJ208</f>
        <v>55</v>
      </c>
      <c r="H207" s="42">
        <f>G207*P!AK208</f>
        <v>2350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42.727272727272727</v>
      </c>
      <c r="N207" s="44">
        <f t="shared" si="35"/>
        <v>2350</v>
      </c>
      <c r="O207" s="44">
        <f t="shared" si="36"/>
        <v>2350</v>
      </c>
      <c r="P207" s="45" t="b">
        <f t="shared" si="37"/>
        <v>1</v>
      </c>
      <c r="Q207" s="198" t="str">
        <f t="shared" si="38"/>
        <v>OK</v>
      </c>
      <c r="S207" s="425">
        <f t="shared" si="39"/>
        <v>42.727272727272727</v>
      </c>
      <c r="T207" s="425">
        <f t="shared" si="40"/>
        <v>0</v>
      </c>
      <c r="AJ207" s="62">
        <f t="shared" si="41"/>
        <v>42.727272727272727</v>
      </c>
      <c r="AK207" s="62">
        <f t="shared" si="42"/>
        <v>0</v>
      </c>
    </row>
    <row r="208" spans="1:37" ht="20.25" customHeight="1">
      <c r="A208" s="37">
        <f>SUBTOTAL(103,B$4:B208)</f>
        <v>104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9</v>
      </c>
      <c r="F208" s="42">
        <f t="shared" si="33"/>
        <v>670</v>
      </c>
      <c r="G208" s="42">
        <f>P!AJ209</f>
        <v>9</v>
      </c>
      <c r="H208" s="42">
        <f>G208*P!AK209</f>
        <v>670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74.444444444444443</v>
      </c>
      <c r="N208" s="44">
        <f t="shared" si="35"/>
        <v>670</v>
      </c>
      <c r="O208" s="44">
        <f t="shared" si="36"/>
        <v>670</v>
      </c>
      <c r="P208" s="45" t="b">
        <f t="shared" si="37"/>
        <v>1</v>
      </c>
      <c r="Q208" s="198" t="str">
        <f t="shared" si="38"/>
        <v>OK</v>
      </c>
      <c r="S208" s="425">
        <f t="shared" si="39"/>
        <v>74.444444444444443</v>
      </c>
      <c r="T208" s="425">
        <f t="shared" si="40"/>
        <v>0</v>
      </c>
      <c r="AJ208" s="62">
        <f t="shared" si="41"/>
        <v>74.444444444444443</v>
      </c>
      <c r="AK208" s="62">
        <f t="shared" si="42"/>
        <v>0</v>
      </c>
    </row>
    <row r="209" spans="1:37" ht="20.25" hidden="1" customHeight="1">
      <c r="A209" s="40">
        <f>SUBTOTAL(103,B$4:B209)</f>
        <v>104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105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9</v>
      </c>
      <c r="F210" s="42">
        <f t="shared" si="33"/>
        <v>390</v>
      </c>
      <c r="G210" s="42">
        <f>P!AJ211</f>
        <v>9</v>
      </c>
      <c r="H210" s="42">
        <f>G210*P!AK211</f>
        <v>390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43.333333333333336</v>
      </c>
      <c r="N210" s="44">
        <f t="shared" si="35"/>
        <v>390</v>
      </c>
      <c r="O210" s="44">
        <f t="shared" si="36"/>
        <v>390</v>
      </c>
      <c r="P210" s="45" t="b">
        <f t="shared" si="37"/>
        <v>1</v>
      </c>
      <c r="Q210" s="198" t="str">
        <f t="shared" si="38"/>
        <v>OK</v>
      </c>
      <c r="S210" s="425">
        <f t="shared" si="39"/>
        <v>43.333333333333336</v>
      </c>
      <c r="T210" s="425">
        <f t="shared" si="40"/>
        <v>0</v>
      </c>
      <c r="AJ210" s="62">
        <f t="shared" si="41"/>
        <v>43.333333333333336</v>
      </c>
      <c r="AK210" s="62">
        <f t="shared" si="42"/>
        <v>0</v>
      </c>
    </row>
    <row r="211" spans="1:37" ht="20.25" hidden="1" customHeight="1">
      <c r="A211" s="40">
        <f>SUBTOTAL(103,B$4:B211)</f>
        <v>105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106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8</v>
      </c>
      <c r="F212" s="42">
        <f t="shared" si="33"/>
        <v>560</v>
      </c>
      <c r="G212" s="42">
        <f>P!AJ213</f>
        <v>8</v>
      </c>
      <c r="H212" s="42">
        <f>G212*P!AK213</f>
        <v>560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560</v>
      </c>
      <c r="O212" s="44">
        <f t="shared" si="36"/>
        <v>560</v>
      </c>
      <c r="P212" s="45" t="b">
        <f t="shared" si="37"/>
        <v>1</v>
      </c>
      <c r="Q212" s="198" t="str">
        <f t="shared" si="38"/>
        <v>OK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hidden="1" customHeight="1">
      <c r="A213" s="37">
        <f>SUBTOTAL(103,B$4:B213)</f>
        <v>106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106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107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28</v>
      </c>
      <c r="F215" s="42">
        <f t="shared" si="33"/>
        <v>2240</v>
      </c>
      <c r="G215" s="42">
        <f>P!AJ216</f>
        <v>28</v>
      </c>
      <c r="H215" s="42">
        <f>G215*P!AK216</f>
        <v>2240</v>
      </c>
      <c r="I215" s="42">
        <f>S!E214</f>
        <v>0</v>
      </c>
      <c r="J215" s="42">
        <f>I215*S!D214</f>
        <v>0</v>
      </c>
      <c r="K215" s="42">
        <f t="shared" si="34"/>
        <v>0</v>
      </c>
      <c r="L215" s="42">
        <f t="shared" si="43"/>
        <v>0</v>
      </c>
      <c r="M215" s="43">
        <f>IF(ISERR((J215+H215)/(G215+I215)),P!AK216,(J215+H215)/(G215+I215))</f>
        <v>80</v>
      </c>
      <c r="N215" s="44">
        <f t="shared" si="35"/>
        <v>2240</v>
      </c>
      <c r="O215" s="44">
        <f t="shared" si="36"/>
        <v>2240</v>
      </c>
      <c r="P215" s="45" t="b">
        <f t="shared" si="37"/>
        <v>1</v>
      </c>
      <c r="Q215" s="198" t="str">
        <f t="shared" si="38"/>
        <v>OK</v>
      </c>
      <c r="S215" s="425">
        <f t="shared" si="39"/>
        <v>80</v>
      </c>
      <c r="T215" s="425">
        <f t="shared" si="40"/>
        <v>0</v>
      </c>
      <c r="AJ215" s="62">
        <f t="shared" si="41"/>
        <v>80</v>
      </c>
      <c r="AK215" s="62">
        <f t="shared" si="42"/>
        <v>0</v>
      </c>
    </row>
    <row r="216" spans="1:37" ht="20.25" hidden="1" customHeight="1">
      <c r="A216" s="40">
        <f>SUBTOTAL(103,B$4:B216)</f>
        <v>107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107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107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107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107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107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107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107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107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107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107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107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107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customHeight="1">
      <c r="A229" s="40">
        <f>SUBTOTAL(103,B$4:B229)</f>
        <v>108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2.5</v>
      </c>
      <c r="F229" s="42">
        <f t="shared" si="33"/>
        <v>1250</v>
      </c>
      <c r="G229" s="42">
        <f>P!AJ230</f>
        <v>2.5</v>
      </c>
      <c r="H229" s="42">
        <f>G229*P!AK230</f>
        <v>1250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1250</v>
      </c>
      <c r="O229" s="44">
        <f t="shared" si="36"/>
        <v>1250</v>
      </c>
      <c r="P229" s="45" t="b">
        <f t="shared" si="37"/>
        <v>1</v>
      </c>
      <c r="Q229" s="198" t="str">
        <f t="shared" si="38"/>
        <v>OK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109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33.4</v>
      </c>
      <c r="F230" s="42">
        <f t="shared" si="33"/>
        <v>22712</v>
      </c>
      <c r="G230" s="42">
        <f>P!AJ231</f>
        <v>33.4</v>
      </c>
      <c r="H230" s="42">
        <f>G230*P!AK231</f>
        <v>22712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680</v>
      </c>
      <c r="N230" s="44">
        <f t="shared" si="35"/>
        <v>22712</v>
      </c>
      <c r="O230" s="44">
        <f t="shared" si="36"/>
        <v>22712</v>
      </c>
      <c r="P230" s="45" t="b">
        <f t="shared" si="37"/>
        <v>1</v>
      </c>
      <c r="Q230" s="198" t="str">
        <f t="shared" si="38"/>
        <v>OK</v>
      </c>
      <c r="S230" s="425">
        <f t="shared" si="39"/>
        <v>680</v>
      </c>
      <c r="T230" s="425">
        <f t="shared" si="40"/>
        <v>0</v>
      </c>
      <c r="AJ230" s="62">
        <f t="shared" si="41"/>
        <v>680</v>
      </c>
      <c r="AK230" s="62">
        <f t="shared" si="42"/>
        <v>0</v>
      </c>
    </row>
    <row r="231" spans="1:37" ht="20.25" customHeight="1">
      <c r="A231" s="37">
        <f>SUBTOTAL(103,B$4:B231)</f>
        <v>110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28.225000000000001</v>
      </c>
      <c r="F231" s="42">
        <f t="shared" si="33"/>
        <v>23439.077666462897</v>
      </c>
      <c r="G231" s="42">
        <f>P!AJ232</f>
        <v>40</v>
      </c>
      <c r="H231" s="42">
        <f>G231*P!AK232</f>
        <v>33200</v>
      </c>
      <c r="I231" s="42">
        <f>S!E230</f>
        <v>60.949999999999989</v>
      </c>
      <c r="J231" s="42">
        <f>I231*S!D230</f>
        <v>50632.59133496647</v>
      </c>
      <c r="K231" s="42">
        <f t="shared" si="34"/>
        <v>72.724999999999994</v>
      </c>
      <c r="L231" s="42">
        <f t="shared" si="43"/>
        <v>60393.51366850359</v>
      </c>
      <c r="M231" s="43">
        <f>IF(ISERR((J231+H231)/(G231+I231)),P!AK232,(J231+H231)/(G231+I231))</f>
        <v>830.43676409080228</v>
      </c>
      <c r="N231" s="44">
        <f t="shared" si="35"/>
        <v>83832.591334966477</v>
      </c>
      <c r="O231" s="44">
        <f t="shared" si="36"/>
        <v>83832.591334966492</v>
      </c>
      <c r="P231" s="45" t="b">
        <f t="shared" si="37"/>
        <v>1</v>
      </c>
      <c r="Q231" s="198" t="str">
        <f t="shared" si="38"/>
        <v>OK</v>
      </c>
      <c r="S231" s="425">
        <f t="shared" si="39"/>
        <v>830.43676409080228</v>
      </c>
      <c r="T231" s="425">
        <f t="shared" si="40"/>
        <v>72.724999999999994</v>
      </c>
      <c r="AJ231" s="62">
        <f t="shared" si="41"/>
        <v>830.43676409080228</v>
      </c>
      <c r="AK231" s="62">
        <f t="shared" si="42"/>
        <v>72.724999999999994</v>
      </c>
    </row>
    <row r="232" spans="1:37" ht="20.25" customHeight="1">
      <c r="A232" s="37">
        <f>SUBTOTAL(103,B$4:B232)</f>
        <v>111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2015</v>
      </c>
      <c r="F232" s="42">
        <f t="shared" si="33"/>
        <v>2821.0001810142744</v>
      </c>
      <c r="G232" s="42">
        <f>P!AJ233</f>
        <v>3000</v>
      </c>
      <c r="H232" s="42">
        <f>G232*P!AK233</f>
        <v>4200</v>
      </c>
      <c r="I232" s="42">
        <f>S!E231</f>
        <v>3435</v>
      </c>
      <c r="J232" s="42">
        <f>I232*S!D231</f>
        <v>4809.0005780778438</v>
      </c>
      <c r="K232" s="42">
        <f t="shared" si="34"/>
        <v>4420</v>
      </c>
      <c r="L232" s="42">
        <f t="shared" si="43"/>
        <v>6188.0003970635698</v>
      </c>
      <c r="M232" s="43">
        <f>IF(ISERR((J232+H232)/(G232+I232)),P!AK233,(J232+H232)/(G232+I232))</f>
        <v>1.4000000898333869</v>
      </c>
      <c r="N232" s="44">
        <f t="shared" si="35"/>
        <v>9009.0005780778447</v>
      </c>
      <c r="O232" s="44">
        <f t="shared" si="36"/>
        <v>9009.0005780778447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1.4000000898333869</v>
      </c>
      <c r="T232" s="425">
        <f t="shared" si="40"/>
        <v>4420</v>
      </c>
      <c r="AJ232" s="62">
        <f t="shared" si="41"/>
        <v>1.4000000898333869</v>
      </c>
      <c r="AK232" s="62">
        <f t="shared" si="42"/>
        <v>4420</v>
      </c>
    </row>
    <row r="233" spans="1:37" ht="20.25" customHeight="1">
      <c r="A233" s="37">
        <f>SUBTOTAL(103,B$4:B233)</f>
        <v>112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728</v>
      </c>
      <c r="F233" s="42">
        <f t="shared" si="33"/>
        <v>18200.354702988036</v>
      </c>
      <c r="G233" s="42">
        <f>P!AJ234</f>
        <v>756</v>
      </c>
      <c r="H233" s="42">
        <f>G233*P!AK234</f>
        <v>18900</v>
      </c>
      <c r="I233" s="42">
        <f>S!E232</f>
        <v>5</v>
      </c>
      <c r="J233" s="42">
        <f>I233*S!D232</f>
        <v>125.37078155754699</v>
      </c>
      <c r="K233" s="42">
        <f t="shared" si="34"/>
        <v>33</v>
      </c>
      <c r="L233" s="42">
        <f t="shared" si="43"/>
        <v>825.0160785695125</v>
      </c>
      <c r="M233" s="43">
        <f>IF(ISERR((J233+H233)/(G233+I233)),P!AK234,(J233+H233)/(G233+I233))</f>
        <v>25.000487229379168</v>
      </c>
      <c r="N233" s="44">
        <f t="shared" si="35"/>
        <v>19025.370781557547</v>
      </c>
      <c r="O233" s="44">
        <f t="shared" si="36"/>
        <v>19025.370781557547</v>
      </c>
      <c r="P233" s="45" t="b">
        <f t="shared" si="37"/>
        <v>1</v>
      </c>
      <c r="Q233" s="198" t="str">
        <f t="shared" si="38"/>
        <v>OK</v>
      </c>
      <c r="S233" s="425">
        <f t="shared" si="39"/>
        <v>25.000487229379168</v>
      </c>
      <c r="T233" s="425">
        <f t="shared" si="40"/>
        <v>33</v>
      </c>
      <c r="AJ233" s="62">
        <f t="shared" si="41"/>
        <v>25.000487229379168</v>
      </c>
      <c r="AK233" s="62">
        <f t="shared" si="42"/>
        <v>33</v>
      </c>
    </row>
    <row r="234" spans="1:37" ht="20.25" hidden="1" customHeight="1">
      <c r="A234" s="40">
        <f>SUBTOTAL(103,B$4:B234)</f>
        <v>112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113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5</v>
      </c>
      <c r="F235" s="42">
        <f t="shared" si="33"/>
        <v>3030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0</v>
      </c>
      <c r="L235" s="42">
        <f t="shared" si="43"/>
        <v>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0</v>
      </c>
      <c r="AJ235" s="62">
        <f t="shared" si="41"/>
        <v>606</v>
      </c>
      <c r="AK235" s="62">
        <f t="shared" si="42"/>
        <v>0</v>
      </c>
    </row>
    <row r="236" spans="1:37" ht="20.25" hidden="1" customHeight="1">
      <c r="A236" s="40">
        <f>SUBTOTAL(103,B$4:B236)</f>
        <v>113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113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113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113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hidden="1" customHeight="1">
      <c r="A240" s="40">
        <f>SUBTOTAL(103,B$4:B240)</f>
        <v>113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113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113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113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114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876</v>
      </c>
      <c r="F244" s="42">
        <f t="shared" si="33"/>
        <v>8206</v>
      </c>
      <c r="G244" s="42">
        <f>P!AJ245</f>
        <v>876</v>
      </c>
      <c r="H244" s="42">
        <f>G244*P!AK245</f>
        <v>8206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9.3675799086757987</v>
      </c>
      <c r="N244" s="44">
        <f t="shared" si="35"/>
        <v>8206</v>
      </c>
      <c r="O244" s="44">
        <f t="shared" si="36"/>
        <v>8206</v>
      </c>
      <c r="P244" s="45" t="b">
        <f t="shared" si="37"/>
        <v>1</v>
      </c>
      <c r="Q244" s="198" t="str">
        <f t="shared" si="38"/>
        <v>OK</v>
      </c>
      <c r="S244" s="425">
        <f t="shared" si="39"/>
        <v>9.3675799086757987</v>
      </c>
      <c r="T244" s="425">
        <f t="shared" si="40"/>
        <v>0</v>
      </c>
      <c r="AJ244" s="62">
        <f t="shared" si="41"/>
        <v>9.3675799086757987</v>
      </c>
      <c r="AK244" s="62">
        <f t="shared" si="42"/>
        <v>0</v>
      </c>
    </row>
    <row r="245" spans="1:37" ht="20.25" hidden="1" customHeight="1">
      <c r="A245" s="37">
        <f>SUBTOTAL(103,B$4:B245)</f>
        <v>114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115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9.5</v>
      </c>
      <c r="F246" s="42">
        <f t="shared" si="33"/>
        <v>3324.9998222555519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8</v>
      </c>
      <c r="L246" s="42">
        <f t="shared" si="43"/>
        <v>2799.9998503204647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8</v>
      </c>
      <c r="AJ246" s="62">
        <f t="shared" si="41"/>
        <v>349.99998129005809</v>
      </c>
      <c r="AK246" s="62">
        <f t="shared" si="42"/>
        <v>8</v>
      </c>
    </row>
    <row r="247" spans="1:37" ht="20.25" hidden="1" customHeight="1">
      <c r="A247" s="37">
        <f>SUBTOTAL(103,B$4:B247)</f>
        <v>115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116</v>
      </c>
      <c r="B248" s="21">
        <f>P!A249</f>
        <v>245</v>
      </c>
      <c r="C248" s="305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21" t="str">
        <f>P!C249</f>
        <v>টাকা</v>
      </c>
      <c r="E248" s="212">
        <f>S!AN247</f>
        <v>12110</v>
      </c>
      <c r="F248" s="212">
        <f t="shared" si="33"/>
        <v>12110</v>
      </c>
      <c r="G248" s="212">
        <f>P!AJ249</f>
        <v>12110</v>
      </c>
      <c r="H248" s="212">
        <f>G248*P!AK249</f>
        <v>12110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12110</v>
      </c>
      <c r="O248" s="289">
        <f t="shared" si="36"/>
        <v>12110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117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180</v>
      </c>
      <c r="F249" s="42">
        <f t="shared" si="33"/>
        <v>180</v>
      </c>
      <c r="G249" s="42">
        <f>P!AJ250</f>
        <v>180</v>
      </c>
      <c r="H249" s="42">
        <f>G249*P!AK250</f>
        <v>180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180</v>
      </c>
      <c r="O249" s="44">
        <f t="shared" si="36"/>
        <v>180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hidden="1" customHeight="1">
      <c r="A250" s="37">
        <f>SUBTOTAL(103,B$4:B250)</f>
        <v>117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118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1380</v>
      </c>
      <c r="F251" s="42">
        <f t="shared" si="33"/>
        <v>1380</v>
      </c>
      <c r="G251" s="42">
        <f>P!AJ252</f>
        <v>1380</v>
      </c>
      <c r="H251" s="42">
        <f>G251*P!AK252</f>
        <v>1380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1380</v>
      </c>
      <c r="O251" s="44">
        <f t="shared" si="36"/>
        <v>1380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119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4690</v>
      </c>
      <c r="F252" s="42">
        <f t="shared" si="33"/>
        <v>4690</v>
      </c>
      <c r="G252" s="42">
        <f>P!AJ253</f>
        <v>4690</v>
      </c>
      <c r="H252" s="42">
        <f>G252*P!AK253</f>
        <v>4690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4690</v>
      </c>
      <c r="O252" s="44">
        <f t="shared" si="36"/>
        <v>4690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120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37500</v>
      </c>
      <c r="F253" s="42">
        <f t="shared" si="33"/>
        <v>37500</v>
      </c>
      <c r="G253" s="42">
        <f>P!AJ254</f>
        <v>37500</v>
      </c>
      <c r="H253" s="42">
        <f>G253*P!AK254</f>
        <v>37500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37500</v>
      </c>
      <c r="O253" s="44">
        <f t="shared" si="36"/>
        <v>37500</v>
      </c>
      <c r="P253" s="45" t="b">
        <f t="shared" si="37"/>
        <v>1</v>
      </c>
      <c r="Q253" s="198" t="str">
        <f t="shared" si="38"/>
        <v>OK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500663.78610869258</v>
      </c>
      <c r="G254" s="139"/>
      <c r="H254" s="138">
        <f>SUM(H4:H253)</f>
        <v>493340</v>
      </c>
      <c r="I254" s="139"/>
      <c r="J254" s="138">
        <f>SUM(J4:J253)</f>
        <v>170580.29018200486</v>
      </c>
      <c r="K254" s="140"/>
      <c r="L254" s="138">
        <f>SUM(L4:L253)</f>
        <v>163256.50407331224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6"/>
      <c r="D283" s="446"/>
      <c r="E283" s="446"/>
      <c r="F283" s="446"/>
    </row>
    <row r="284" spans="3:6" ht="20.25" customHeight="1">
      <c r="C284" s="52"/>
      <c r="D284" s="53"/>
      <c r="E284" s="443"/>
      <c r="F284" s="443"/>
    </row>
    <row r="285" spans="3:6" ht="20.25" customHeight="1">
      <c r="C285" s="54"/>
      <c r="D285" s="53"/>
      <c r="E285" s="443"/>
      <c r="F285" s="443"/>
    </row>
    <row r="286" spans="3:6" ht="20.25" customHeight="1">
      <c r="C286" s="54"/>
      <c r="D286" s="53"/>
      <c r="E286" s="443"/>
      <c r="F286" s="443"/>
    </row>
    <row r="287" spans="3:6" ht="20.25" customHeight="1">
      <c r="C287" s="54"/>
      <c r="D287" s="53"/>
      <c r="E287" s="443"/>
      <c r="F287" s="443"/>
    </row>
    <row r="288" spans="3:6" ht="20.25" customHeight="1">
      <c r="C288" s="54"/>
      <c r="D288" s="53"/>
      <c r="E288" s="443"/>
      <c r="F288" s="443"/>
    </row>
    <row r="289" spans="3:6" ht="20.25" customHeight="1">
      <c r="C289" s="54"/>
      <c r="D289" s="53"/>
      <c r="E289" s="443"/>
      <c r="F289" s="443"/>
    </row>
    <row r="290" spans="3:6" ht="20.25" customHeight="1">
      <c r="C290" s="54"/>
      <c r="D290" s="53"/>
      <c r="E290" s="447"/>
      <c r="F290" s="447"/>
    </row>
    <row r="291" spans="3:6" ht="20.25" customHeight="1">
      <c r="C291" s="54"/>
      <c r="D291" s="53"/>
      <c r="E291" s="443"/>
      <c r="F291" s="443"/>
    </row>
    <row r="292" spans="3:6" ht="20.25" customHeight="1">
      <c r="C292" s="54"/>
      <c r="D292" s="53"/>
      <c r="E292" s="443"/>
      <c r="F292" s="443"/>
    </row>
    <row r="294" spans="3:6" ht="20.25" customHeight="1">
      <c r="C294" s="54"/>
      <c r="D294" s="443"/>
      <c r="E294" s="443"/>
      <c r="F294" s="443"/>
    </row>
    <row r="295" spans="3:6" ht="20.25" customHeight="1">
      <c r="C295" s="54"/>
      <c r="D295" s="443"/>
      <c r="E295" s="443"/>
      <c r="F295" s="443"/>
    </row>
    <row r="296" spans="3:6" ht="20.25" customHeight="1">
      <c r="C296" s="54"/>
      <c r="D296" s="443"/>
      <c r="E296" s="443"/>
      <c r="F296" s="443"/>
    </row>
    <row r="297" spans="3:6" ht="20.25" customHeight="1">
      <c r="C297" s="55"/>
      <c r="D297" s="443"/>
      <c r="E297" s="443"/>
      <c r="F297" s="443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511" priority="3" operator="lessThan">
      <formula>0</formula>
    </cfRule>
  </conditionalFormatting>
  <conditionalFormatting sqref="P4:P253">
    <cfRule type="cellIs" dxfId="510" priority="5" operator="equal">
      <formula>FALSE</formula>
    </cfRule>
  </conditionalFormatting>
  <conditionalFormatting sqref="Q4:Q253">
    <cfRule type="cellIs" dxfId="509" priority="4" operator="equal">
      <formula>"SHOW"</formula>
    </cfRule>
  </conditionalFormatting>
  <conditionalFormatting sqref="Q1:Q1048576">
    <cfRule type="cellIs" dxfId="508" priority="1" operator="equal">
      <formula>"OK"</formula>
    </cfRule>
    <cfRule type="cellIs" dxfId="507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28" sqref="H228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45924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22</v>
      </c>
      <c r="E5" s="186">
        <f>P!H7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4</v>
      </c>
      <c r="E8" s="186">
        <f>P!H10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4</v>
      </c>
      <c r="E10" s="186">
        <f>P!H12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15</v>
      </c>
      <c r="E13" s="186">
        <f>P!H15</f>
        <v>15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0.3</v>
      </c>
      <c r="E14" s="186">
        <f>P!H16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2</v>
      </c>
      <c r="E15" s="186">
        <f>P!H17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10</v>
      </c>
      <c r="E19" s="186">
        <f>P!H21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0.75</v>
      </c>
      <c r="E20" s="186">
        <f>P!H22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195</v>
      </c>
      <c r="E22" s="186">
        <f>P!H24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3</v>
      </c>
      <c r="E34" s="186">
        <f>P!H36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1</v>
      </c>
      <c r="F40" s="278" t="str">
        <f t="shared" si="0"/>
        <v>নাই</v>
      </c>
      <c r="G40" s="299" t="str">
        <f t="shared" si="1"/>
        <v>++</v>
      </c>
      <c r="H40" s="149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2</v>
      </c>
      <c r="E50" s="186">
        <f>P!H52</f>
        <v>0</v>
      </c>
      <c r="F50" s="278" t="str">
        <f t="shared" si="0"/>
        <v>হ্যা</v>
      </c>
      <c r="G50" s="299" t="str">
        <f t="shared" si="1"/>
        <v>--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8</v>
      </c>
      <c r="E56" s="186">
        <f>P!H58</f>
        <v>8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2</v>
      </c>
      <c r="E58" s="186">
        <f>P!H60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2</v>
      </c>
      <c r="E60" s="186">
        <f>P!H62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0.5</v>
      </c>
      <c r="E61" s="186">
        <f>P!H63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0.5</v>
      </c>
      <c r="E62" s="186">
        <f>P!H64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0.1</v>
      </c>
      <c r="E63" s="186">
        <f>P!H65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0.1</v>
      </c>
      <c r="E65" s="186">
        <f>P!H67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0.05</v>
      </c>
      <c r="E68" s="186">
        <f>P!H70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0.1</v>
      </c>
      <c r="E69" s="186">
        <f>P!H71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0.02</v>
      </c>
      <c r="E70" s="186">
        <f>P!H72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0.2</v>
      </c>
      <c r="E75" s="186">
        <f>P!H77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0.1</v>
      </c>
      <c r="E78" s="186">
        <f>P!H80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1</v>
      </c>
      <c r="E80" s="186">
        <f>P!H82</f>
        <v>0</v>
      </c>
      <c r="F80" s="278" t="str">
        <f t="shared" si="2"/>
        <v>হ্যা</v>
      </c>
      <c r="G80" s="299" t="str">
        <f t="shared" si="3"/>
        <v>--</v>
      </c>
      <c r="H80" s="146" t="s">
        <v>465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0.05</v>
      </c>
      <c r="E86" s="186">
        <f>P!H88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8</v>
      </c>
      <c r="E87" s="186">
        <f>P!H89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1</v>
      </c>
      <c r="E88" s="186">
        <f>P!H90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120</v>
      </c>
      <c r="E89" s="186">
        <f>P!H91</f>
        <v>120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3</v>
      </c>
      <c r="E95" s="186">
        <f>P!H97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411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473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30</v>
      </c>
      <c r="E124" s="186">
        <f>P!H126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10</v>
      </c>
      <c r="E126" s="186">
        <f>P!H128</f>
        <v>10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4</v>
      </c>
      <c r="E130" s="186">
        <f>P!H132</f>
        <v>4</v>
      </c>
      <c r="F130" s="278" t="str">
        <f t="shared" si="2"/>
        <v>হ্যা</v>
      </c>
      <c r="G130" s="299" t="str">
        <f t="shared" si="3"/>
        <v>OK</v>
      </c>
      <c r="H130" s="146" t="s">
        <v>411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411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5</v>
      </c>
      <c r="E145" s="186">
        <f>P!H147</f>
        <v>5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13</v>
      </c>
      <c r="E150" s="186">
        <f>P!H152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35</v>
      </c>
      <c r="E151" s="186">
        <f>P!H153</f>
        <v>35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412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8</v>
      </c>
      <c r="E168" s="186">
        <f>P!H170</f>
        <v>8</v>
      </c>
      <c r="F168" s="278" t="str">
        <f t="shared" si="4"/>
        <v>হ্যা</v>
      </c>
      <c r="G168" s="299" t="str">
        <f t="shared" si="5"/>
        <v>OK</v>
      </c>
      <c r="H168" s="146" t="s">
        <v>412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8</v>
      </c>
      <c r="E177" s="186">
        <f>P!H179</f>
        <v>8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8</v>
      </c>
      <c r="E178" s="186">
        <f>P!H180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1.5</v>
      </c>
      <c r="E179" s="186">
        <f>P!H181</f>
        <v>1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1</v>
      </c>
      <c r="E180" s="186">
        <f>P!H182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2</v>
      </c>
      <c r="E181" s="186">
        <f>P!H183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25</v>
      </c>
      <c r="E182" s="186">
        <f>P!H184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4</v>
      </c>
      <c r="E183" s="186">
        <f>P!H185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1.5</v>
      </c>
      <c r="E184" s="186">
        <f>P!H186</f>
        <v>1.5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5</v>
      </c>
      <c r="E185" s="186">
        <f>P!H187</f>
        <v>5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3</v>
      </c>
      <c r="E195" s="186">
        <f>P!H197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2</v>
      </c>
      <c r="E197" s="186">
        <f>P!H199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1</v>
      </c>
      <c r="E198" s="186">
        <f>P!H200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15</v>
      </c>
      <c r="E203" s="186">
        <f>P!H205</f>
        <v>15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8</v>
      </c>
      <c r="E211" s="186">
        <f>P!H213</f>
        <v>8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7</v>
      </c>
      <c r="E214" s="186">
        <f>P!H216</f>
        <v>7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2.5</v>
      </c>
      <c r="F228" s="278" t="str">
        <f t="shared" si="6"/>
        <v>নাই</v>
      </c>
      <c r="G228" s="299" t="str">
        <f t="shared" si="7"/>
        <v>++</v>
      </c>
      <c r="H228" s="146" t="s">
        <v>543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3</v>
      </c>
      <c r="E230" s="186">
        <f>P!H232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165</v>
      </c>
      <c r="E231" s="186">
        <f>P!H233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62</v>
      </c>
      <c r="E232" s="186">
        <f>P!H234</f>
        <v>90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412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144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S!L247</f>
        <v>0</v>
      </c>
      <c r="E247" s="186">
        <f>P!H249</f>
        <v>660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60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160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500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3400</v>
      </c>
      <c r="F252" s="321"/>
      <c r="G252" s="299" t="str">
        <f t="shared" si="7"/>
        <v>++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52" priority="8" operator="equal">
      <formula>"হ্যা"</formula>
    </cfRule>
    <cfRule type="cellIs" dxfId="151" priority="9" operator="equal">
      <formula>"আছে"</formula>
    </cfRule>
    <cfRule type="cellIs" dxfId="150" priority="10" operator="equal">
      <formula>"নাই"</formula>
    </cfRule>
    <cfRule type="cellIs" dxfId="149" priority="11" operator="equal">
      <formula>"অতিরিক্ত ক্রয়"</formula>
    </cfRule>
    <cfRule type="cellIs" dxfId="148" priority="12" operator="equal">
      <formula>"ঠিক"</formula>
    </cfRule>
  </conditionalFormatting>
  <conditionalFormatting sqref="G3:G252">
    <cfRule type="cellIs" dxfId="147" priority="3" operator="equal">
      <formula>"হ্যা"</formula>
    </cfRule>
    <cfRule type="cellIs" dxfId="146" priority="4" operator="equal">
      <formula>"আছে"</formula>
    </cfRule>
    <cfRule type="cellIs" dxfId="145" priority="5" operator="equal">
      <formula>"নাই"</formula>
    </cfRule>
    <cfRule type="cellIs" dxfId="144" priority="6" operator="equal">
      <formula>"অতিরিক্ত ক্রয়"</formula>
    </cfRule>
    <cfRule type="cellIs" dxfId="143" priority="7" operator="equal">
      <formula>"ঠিক"</formula>
    </cfRule>
  </conditionalFormatting>
  <conditionalFormatting sqref="G3:G252">
    <cfRule type="cellIs" dxfId="142" priority="1" operator="equal">
      <formula>"OK"</formula>
    </cfRule>
    <cfRule type="cellIs" dxfId="141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130" sqref="H13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45925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27</v>
      </c>
      <c r="E5" s="186">
        <f>P!J7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6</v>
      </c>
      <c r="E8" s="186">
        <f>P!J10</f>
        <v>25</v>
      </c>
      <c r="F8" s="278" t="str">
        <f t="shared" si="0"/>
        <v>হ্যা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4</v>
      </c>
      <c r="E10" s="186">
        <f>P!J12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20</v>
      </c>
      <c r="E13" s="186">
        <f>P!J15</f>
        <v>20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1</v>
      </c>
      <c r="E14" s="186">
        <f>P!J16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3</v>
      </c>
      <c r="E15" s="186">
        <f>P!J17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0.1</v>
      </c>
      <c r="E17" s="186">
        <f>P!J19</f>
        <v>0</v>
      </c>
      <c r="F17" s="278" t="str">
        <f t="shared" si="0"/>
        <v>হ্যা</v>
      </c>
      <c r="G17" s="299" t="str">
        <f t="shared" si="1"/>
        <v>--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12</v>
      </c>
      <c r="E19" s="186">
        <f>P!J21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1</v>
      </c>
      <c r="E20" s="186">
        <f>P!J22</f>
        <v>1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46</v>
      </c>
      <c r="E22" s="186">
        <f>P!J24</f>
        <v>1000</v>
      </c>
      <c r="F22" s="278" t="str">
        <f t="shared" si="0"/>
        <v>হ্যা</v>
      </c>
      <c r="G22" s="299" t="str">
        <f t="shared" si="1"/>
        <v>++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3</v>
      </c>
      <c r="E34" s="186">
        <f>P!J36</f>
        <v>32</v>
      </c>
      <c r="F34" s="278" t="str">
        <f t="shared" si="0"/>
        <v>হ্যা</v>
      </c>
      <c r="G34" s="299" t="str">
        <f t="shared" si="1"/>
        <v>++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0.5</v>
      </c>
      <c r="E39" s="186">
        <f>P!J41</f>
        <v>0</v>
      </c>
      <c r="F39" s="278" t="str">
        <f t="shared" si="0"/>
        <v>হ্যা</v>
      </c>
      <c r="G39" s="299" t="str">
        <f t="shared" si="1"/>
        <v>--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10</v>
      </c>
      <c r="E56" s="186">
        <f>P!J58</f>
        <v>10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2</v>
      </c>
      <c r="E58" s="186">
        <f>P!J60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2</v>
      </c>
      <c r="E60" s="186">
        <f>P!J62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0.5</v>
      </c>
      <c r="E61" s="186">
        <f>P!J63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0.5</v>
      </c>
      <c r="E62" s="186">
        <f>P!J64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0.1</v>
      </c>
      <c r="E63" s="186">
        <f>P!J65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0.15</v>
      </c>
      <c r="E65" s="186">
        <f>P!J67</f>
        <v>0.15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0.05</v>
      </c>
      <c r="E68" s="186">
        <f>P!J70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0.1</v>
      </c>
      <c r="E69" s="186">
        <f>P!J71</f>
        <v>0.5</v>
      </c>
      <c r="F69" s="278" t="str">
        <f t="shared" si="2"/>
        <v>হ্যা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0.25</v>
      </c>
      <c r="E70" s="186">
        <f>P!J72</f>
        <v>2.5000000000000001E-2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4</v>
      </c>
      <c r="E71" s="186">
        <f>P!J73</f>
        <v>4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0.02</v>
      </c>
      <c r="E77" s="186">
        <f>P!J79</f>
        <v>0.02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0.1</v>
      </c>
      <c r="E78" s="186">
        <f>P!J80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1</v>
      </c>
      <c r="E80" s="186">
        <f>P!J82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0.05</v>
      </c>
      <c r="E86" s="186">
        <f>P!J88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2</v>
      </c>
      <c r="E87" s="186">
        <f>P!J89</f>
        <v>24</v>
      </c>
      <c r="F87" s="278" t="str">
        <f t="shared" si="2"/>
        <v>হ্যা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6</v>
      </c>
      <c r="E88" s="186">
        <f>P!J90</f>
        <v>25</v>
      </c>
      <c r="F88" s="278" t="str">
        <f t="shared" si="2"/>
        <v>হ্যা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200</v>
      </c>
      <c r="E89" s="186">
        <f>P!J91</f>
        <v>180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4</v>
      </c>
      <c r="E95" s="186">
        <f>P!J97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1</v>
      </c>
      <c r="E98" s="186">
        <f>P!J100</f>
        <v>0</v>
      </c>
      <c r="F98" s="278" t="str">
        <f t="shared" si="2"/>
        <v>হ্যা</v>
      </c>
      <c r="G98" s="299" t="str">
        <f t="shared" si="3"/>
        <v>--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1</v>
      </c>
      <c r="E107" s="186">
        <f>P!J109</f>
        <v>0</v>
      </c>
      <c r="F107" s="278" t="str">
        <f t="shared" si="2"/>
        <v>হ্যা</v>
      </c>
      <c r="G107" s="299" t="str">
        <f t="shared" si="3"/>
        <v>--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1</v>
      </c>
      <c r="E109" s="186">
        <f>P!J111</f>
        <v>0</v>
      </c>
      <c r="F109" s="278" t="str">
        <f t="shared" si="2"/>
        <v>হ্যা</v>
      </c>
      <c r="G109" s="299" t="str">
        <f t="shared" si="3"/>
        <v>--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0.75</v>
      </c>
      <c r="F112" s="278" t="str">
        <f t="shared" si="2"/>
        <v>নাই</v>
      </c>
      <c r="G112" s="299" t="str">
        <f t="shared" si="3"/>
        <v>++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65</v>
      </c>
      <c r="E124" s="186">
        <f>P!J126</f>
        <v>72</v>
      </c>
      <c r="F124" s="278" t="str">
        <f t="shared" si="2"/>
        <v>হ্যা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7</v>
      </c>
      <c r="E126" s="186">
        <f>P!J128</f>
        <v>7.7</v>
      </c>
      <c r="F126" s="278" t="str">
        <f t="shared" si="2"/>
        <v>হ্যা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33</v>
      </c>
      <c r="E127" s="186">
        <f>P!J129</f>
        <v>4.3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2</v>
      </c>
      <c r="F128" s="278" t="str">
        <f t="shared" si="2"/>
        <v>নাই</v>
      </c>
      <c r="G128" s="299" t="str">
        <f t="shared" si="3"/>
        <v>++</v>
      </c>
      <c r="H128" s="146" t="s">
        <v>390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5</v>
      </c>
      <c r="E129" s="186">
        <f>P!J131</f>
        <v>0</v>
      </c>
      <c r="F129" s="278" t="str">
        <f t="shared" si="2"/>
        <v>হ্যা</v>
      </c>
      <c r="G129" s="299" t="str">
        <f t="shared" si="3"/>
        <v>--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5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11</v>
      </c>
      <c r="E143" s="186">
        <f>P!J145</f>
        <v>11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13</v>
      </c>
      <c r="E150" s="186">
        <f>P!J152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12</v>
      </c>
      <c r="E152" s="186">
        <f>P!J154</f>
        <v>11.4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15</v>
      </c>
      <c r="E153" s="186">
        <f>P!J155</f>
        <v>15.9</v>
      </c>
      <c r="F153" s="278" t="str">
        <f t="shared" si="4"/>
        <v>হ্যা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5</v>
      </c>
      <c r="E177" s="186">
        <f>P!J179</f>
        <v>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10</v>
      </c>
      <c r="E178" s="186">
        <f>P!J180</f>
        <v>10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1.5</v>
      </c>
      <c r="E179" s="186">
        <f>P!J181</f>
        <v>1.5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1</v>
      </c>
      <c r="E180" s="186">
        <f>P!J182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3</v>
      </c>
      <c r="E181" s="186">
        <f>P!J183</f>
        <v>3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32</v>
      </c>
      <c r="E182" s="186">
        <f>P!J184</f>
        <v>32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5</v>
      </c>
      <c r="E183" s="186">
        <f>P!J185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3</v>
      </c>
      <c r="E184" s="186">
        <f>P!J186</f>
        <v>1</v>
      </c>
      <c r="F184" s="278" t="str">
        <f t="shared" si="4"/>
        <v>হ্যা</v>
      </c>
      <c r="G184" s="299" t="str">
        <f t="shared" si="5"/>
        <v>--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1</v>
      </c>
      <c r="E185" s="186">
        <f>P!J187</f>
        <v>1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100</v>
      </c>
      <c r="E188" s="186">
        <f>P!J190</f>
        <v>100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10</v>
      </c>
      <c r="E193" s="186">
        <f>P!J195</f>
        <v>10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5</v>
      </c>
      <c r="E194" s="186">
        <f>P!J196</f>
        <v>5.8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15</v>
      </c>
      <c r="E195" s="186">
        <f>P!J197</f>
        <v>15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2</v>
      </c>
      <c r="E197" s="186">
        <f>P!J199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1</v>
      </c>
      <c r="E198" s="186">
        <f>P!J200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10</v>
      </c>
      <c r="E206" s="186">
        <f>P!J208</f>
        <v>10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12</v>
      </c>
      <c r="E214" s="186">
        <f>P!J216</f>
        <v>12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52</v>
      </c>
      <c r="E229" s="186">
        <f>P!J231</f>
        <v>3.4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3</v>
      </c>
      <c r="E230" s="186">
        <f>P!J232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176</v>
      </c>
      <c r="E231" s="186">
        <f>P!J233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108</v>
      </c>
      <c r="E232" s="186">
        <f>P!J234</f>
        <v>90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150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4.5</v>
      </c>
      <c r="E245" s="186">
        <f>P!J247</f>
        <v>0</v>
      </c>
      <c r="F245" s="278" t="str">
        <f t="shared" si="6"/>
        <v>হ্যা</v>
      </c>
      <c r="G245" s="299" t="str">
        <f t="shared" si="7"/>
        <v>--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>
      <c r="A247" s="278">
        <f>P!A249</f>
        <v>245</v>
      </c>
      <c r="B247" s="286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S!N247</f>
        <v>0</v>
      </c>
      <c r="E247" s="186">
        <f>P!J249</f>
        <v>700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160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720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3800</v>
      </c>
      <c r="F252" s="278"/>
      <c r="G252" s="299" t="str">
        <f t="shared" si="7"/>
        <v>++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40" priority="8" operator="equal">
      <formula>"হ্যা"</formula>
    </cfRule>
    <cfRule type="cellIs" dxfId="139" priority="9" operator="equal">
      <formula>"আছে"</formula>
    </cfRule>
    <cfRule type="cellIs" dxfId="138" priority="10" operator="equal">
      <formula>"নাই"</formula>
    </cfRule>
    <cfRule type="cellIs" dxfId="137" priority="11" operator="equal">
      <formula>"অতিরিক্ত ক্রয়"</formula>
    </cfRule>
    <cfRule type="cellIs" dxfId="136" priority="12" operator="equal">
      <formula>"ঠিক"</formula>
    </cfRule>
  </conditionalFormatting>
  <conditionalFormatting sqref="G3:G252">
    <cfRule type="cellIs" dxfId="135" priority="3" operator="equal">
      <formula>"হ্যা"</formula>
    </cfRule>
    <cfRule type="cellIs" dxfId="134" priority="4" operator="equal">
      <formula>"আছে"</formula>
    </cfRule>
    <cfRule type="cellIs" dxfId="133" priority="5" operator="equal">
      <formula>"নাই"</formula>
    </cfRule>
    <cfRule type="cellIs" dxfId="132" priority="6" operator="equal">
      <formula>"অতিরিক্ত ক্রয়"</formula>
    </cfRule>
    <cfRule type="cellIs" dxfId="131" priority="7" operator="equal">
      <formula>"ঠিক"</formula>
    </cfRule>
  </conditionalFormatting>
  <conditionalFormatting sqref="G3:G252">
    <cfRule type="cellIs" dxfId="130" priority="1" operator="equal">
      <formula>"OK"</formula>
    </cfRule>
    <cfRule type="cellIs" dxfId="129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45926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10</v>
      </c>
      <c r="E5" s="186">
        <f>P!L7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3</v>
      </c>
      <c r="E6" s="186">
        <f>P!L8</f>
        <v>0</v>
      </c>
      <c r="F6" s="278" t="str">
        <f t="shared" si="0"/>
        <v>হ্যা</v>
      </c>
      <c r="G6" s="299" t="str">
        <f t="shared" si="1"/>
        <v>--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2</v>
      </c>
      <c r="E8" s="186">
        <f>P!L10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1.5</v>
      </c>
      <c r="E9" s="186">
        <f>P!L11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5</v>
      </c>
      <c r="E13" s="186">
        <f>P!L15</f>
        <v>0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0.2</v>
      </c>
      <c r="E14" s="186">
        <f>P!L16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1</v>
      </c>
      <c r="E15" s="186">
        <f>P!L17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4</v>
      </c>
      <c r="E19" s="186">
        <f>P!L21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0.2</v>
      </c>
      <c r="E20" s="186">
        <f>P!L22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32</v>
      </c>
      <c r="E22" s="186">
        <f>P!L24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1</v>
      </c>
      <c r="E34" s="186">
        <f>P!L36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467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4</v>
      </c>
      <c r="E56" s="186">
        <f>P!L58</f>
        <v>0</v>
      </c>
      <c r="F56" s="278" t="str">
        <f t="shared" si="0"/>
        <v>হ্যা</v>
      </c>
      <c r="G56" s="299" t="str">
        <f t="shared" si="1"/>
        <v>--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1</v>
      </c>
      <c r="E58" s="186">
        <f>P!L60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1</v>
      </c>
      <c r="E60" s="186">
        <f>P!L62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0.1</v>
      </c>
      <c r="E61" s="186">
        <f>P!L63</f>
        <v>0</v>
      </c>
      <c r="F61" s="278" t="str">
        <f t="shared" si="0"/>
        <v>হ্যা</v>
      </c>
      <c r="G61" s="299" t="str">
        <f t="shared" si="1"/>
        <v>--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0.2</v>
      </c>
      <c r="E62" s="186">
        <f>P!L64</f>
        <v>0</v>
      </c>
      <c r="F62" s="278" t="str">
        <f t="shared" si="0"/>
        <v>হ্যা</v>
      </c>
      <c r="G62" s="299" t="str">
        <f t="shared" si="1"/>
        <v>--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0.05</v>
      </c>
      <c r="E65" s="186">
        <f>P!L67</f>
        <v>0</v>
      </c>
      <c r="F65" s="278" t="str">
        <f t="shared" si="0"/>
        <v>হ্যা</v>
      </c>
      <c r="G65" s="299" t="str">
        <f t="shared" si="1"/>
        <v>--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0.01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0.05</v>
      </c>
      <c r="E69" s="186">
        <f>P!L71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0.01</v>
      </c>
      <c r="E70" s="186">
        <f>P!L72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0.25</v>
      </c>
      <c r="E75" s="186">
        <f>P!L77</f>
        <v>0</v>
      </c>
      <c r="F75" s="278" t="str">
        <f t="shared" si="2"/>
        <v>হ্যা</v>
      </c>
      <c r="G75" s="299" t="str">
        <f t="shared" si="3"/>
        <v>--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0.05</v>
      </c>
      <c r="E78" s="186">
        <f>P!L80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1</v>
      </c>
      <c r="E80" s="186">
        <f>P!L82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1</v>
      </c>
      <c r="E87" s="186">
        <f>P!L89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0.5</v>
      </c>
      <c r="E88" s="186">
        <f>P!L90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45</v>
      </c>
      <c r="E89" s="186">
        <f>P!L91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1</v>
      </c>
      <c r="E95" s="186">
        <f>P!L97</f>
        <v>0</v>
      </c>
      <c r="F95" s="278" t="str">
        <f t="shared" si="2"/>
        <v>হ্যা</v>
      </c>
      <c r="G95" s="299" t="str">
        <f t="shared" si="3"/>
        <v>--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3</v>
      </c>
      <c r="E104" s="186">
        <f>P!L106</f>
        <v>0</v>
      </c>
      <c r="F104" s="278" t="str">
        <f t="shared" si="2"/>
        <v>হ্যা</v>
      </c>
      <c r="G104" s="299" t="str">
        <f t="shared" si="3"/>
        <v>--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467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30</v>
      </c>
      <c r="E124" s="186">
        <f>P!L126</f>
        <v>29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8</v>
      </c>
      <c r="E150" s="186">
        <f>P!L152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5</v>
      </c>
      <c r="E170" s="186">
        <f>P!L172</f>
        <v>5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3</v>
      </c>
      <c r="E177" s="186">
        <f>P!L179</f>
        <v>3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3</v>
      </c>
      <c r="E178" s="186">
        <f>P!L180</f>
        <v>3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0.5</v>
      </c>
      <c r="E179" s="186">
        <f>P!L181</f>
        <v>0.5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0.5</v>
      </c>
      <c r="E180" s="186">
        <f>P!L182</f>
        <v>0.5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0.75</v>
      </c>
      <c r="E181" s="186">
        <f>P!L183</f>
        <v>0.25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10</v>
      </c>
      <c r="E182" s="186">
        <f>P!L184</f>
        <v>10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1</v>
      </c>
      <c r="E183" s="186">
        <f>P!L185</f>
        <v>1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1</v>
      </c>
      <c r="E184" s="186">
        <f>P!L186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0.5</v>
      </c>
      <c r="E185" s="186">
        <f>P!L187</f>
        <v>0.5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12</v>
      </c>
      <c r="E190" s="186">
        <f>P!L192</f>
        <v>30</v>
      </c>
      <c r="F190" s="278" t="str">
        <f t="shared" si="4"/>
        <v>হ্যা</v>
      </c>
      <c r="G190" s="299" t="str">
        <f t="shared" si="5"/>
        <v>++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3</v>
      </c>
      <c r="E195" s="186">
        <f>P!L197</f>
        <v>3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1</v>
      </c>
      <c r="E197" s="186">
        <f>P!L199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0.5</v>
      </c>
      <c r="E198" s="186">
        <f>P!L200</f>
        <v>0.5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3</v>
      </c>
      <c r="E203" s="186">
        <f>P!L205</f>
        <v>3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5</v>
      </c>
      <c r="E206" s="186">
        <f>P!L208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2</v>
      </c>
      <c r="E213" s="186">
        <f>P!L215</f>
        <v>0</v>
      </c>
      <c r="F213" s="278" t="str">
        <f t="shared" si="6"/>
        <v>হ্যা</v>
      </c>
      <c r="G213" s="299" t="str">
        <f t="shared" si="7"/>
        <v>--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413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1</v>
      </c>
      <c r="E230" s="186">
        <f>P!L232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62</v>
      </c>
      <c r="E231" s="186">
        <f>P!L233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30</v>
      </c>
      <c r="E232" s="186">
        <f>P!L234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50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180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2000</v>
      </c>
      <c r="F252" s="278"/>
      <c r="G252" s="299" t="str">
        <f t="shared" si="7"/>
        <v>++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28" priority="8" operator="equal">
      <formula>"হ্যা"</formula>
    </cfRule>
    <cfRule type="cellIs" dxfId="127" priority="9" operator="equal">
      <formula>"আছে"</formula>
    </cfRule>
    <cfRule type="cellIs" dxfId="126" priority="10" operator="equal">
      <formula>"নাই"</formula>
    </cfRule>
    <cfRule type="cellIs" dxfId="125" priority="11" operator="equal">
      <formula>"অতিরিক্ত ক্রয়"</formula>
    </cfRule>
    <cfRule type="cellIs" dxfId="124" priority="12" operator="equal">
      <formula>"ঠিক"</formula>
    </cfRule>
  </conditionalFormatting>
  <conditionalFormatting sqref="G3:G252">
    <cfRule type="cellIs" dxfId="123" priority="3" operator="equal">
      <formula>"হ্যা"</formula>
    </cfRule>
    <cfRule type="cellIs" dxfId="122" priority="4" operator="equal">
      <formula>"আছে"</formula>
    </cfRule>
    <cfRule type="cellIs" dxfId="121" priority="5" operator="equal">
      <formula>"নাই"</formula>
    </cfRule>
    <cfRule type="cellIs" dxfId="120" priority="6" operator="equal">
      <formula>"অতিরিক্ত ক্রয়"</formula>
    </cfRule>
    <cfRule type="cellIs" dxfId="119" priority="7" operator="equal">
      <formula>"ঠিক"</formula>
    </cfRule>
  </conditionalFormatting>
  <conditionalFormatting sqref="G3:G252">
    <cfRule type="cellIs" dxfId="118" priority="1" operator="equal">
      <formula>"OK"</formula>
    </cfRule>
    <cfRule type="cellIs" dxfId="117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H252"/>
  <sheetViews>
    <sheetView workbookViewId="0">
      <selection activeCell="D1" sqref="D1:F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45927</v>
      </c>
      <c r="E1" s="527"/>
      <c r="F1" s="527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20</v>
      </c>
      <c r="E5" s="186">
        <f>P!N7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3</v>
      </c>
      <c r="E8" s="186">
        <f>P!N10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3</v>
      </c>
      <c r="E9" s="186">
        <f>P!N11</f>
        <v>30</v>
      </c>
      <c r="F9" s="278" t="str">
        <f t="shared" si="0"/>
        <v>হ্যা</v>
      </c>
      <c r="G9" s="299" t="str">
        <f t="shared" si="1"/>
        <v>++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7</v>
      </c>
      <c r="E13" s="186">
        <f>P!N15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0.3</v>
      </c>
      <c r="E14" s="186">
        <f>P!N16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1</v>
      </c>
      <c r="E15" s="186">
        <f>P!N17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10</v>
      </c>
      <c r="E19" s="186">
        <f>P!N21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0.2</v>
      </c>
      <c r="E20" s="186">
        <f>P!N22</f>
        <v>0</v>
      </c>
      <c r="F20" s="278" t="str">
        <f t="shared" si="0"/>
        <v>হ্যা</v>
      </c>
      <c r="G20" s="299" t="str">
        <f t="shared" si="1"/>
        <v>--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60</v>
      </c>
      <c r="E22" s="186">
        <f>P!N24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2</v>
      </c>
      <c r="E34" s="186">
        <f>P!N36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468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6</v>
      </c>
      <c r="E56" s="186">
        <f>P!N58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1</v>
      </c>
      <c r="E58" s="186">
        <f>P!N60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2</v>
      </c>
      <c r="E60" s="186">
        <f>P!N62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0.5</v>
      </c>
      <c r="E61" s="186">
        <f>P!N63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0.5</v>
      </c>
      <c r="E62" s="186">
        <f>P!N64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0.1</v>
      </c>
      <c r="E63" s="186">
        <f>P!N65</f>
        <v>0.1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0.1</v>
      </c>
      <c r="E65" s="186">
        <f>P!N67</f>
        <v>0.1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0.02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--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0.05</v>
      </c>
      <c r="E69" s="186">
        <f>P!N71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0.01</v>
      </c>
      <c r="E70" s="186">
        <f>P!N72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0.05</v>
      </c>
      <c r="E78" s="186">
        <f>P!N80</f>
        <v>0.5</v>
      </c>
      <c r="F78" s="278" t="str">
        <f t="shared" si="2"/>
        <v>হ্যা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1</v>
      </c>
      <c r="E80" s="186">
        <f>P!N82</f>
        <v>1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2.5000000000000001E-2</v>
      </c>
      <c r="E86" s="186">
        <f>P!N88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5</v>
      </c>
      <c r="E87" s="186">
        <f>P!N89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1</v>
      </c>
      <c r="E88" s="186">
        <f>P!N90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45</v>
      </c>
      <c r="E89" s="186">
        <f>P!N91</f>
        <v>0</v>
      </c>
      <c r="F89" s="278" t="str">
        <f t="shared" si="2"/>
        <v>হ্যা</v>
      </c>
      <c r="G89" s="299" t="str">
        <f t="shared" si="3"/>
        <v>--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1</v>
      </c>
      <c r="E95" s="186">
        <f>P!N97</f>
        <v>1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0.1</v>
      </c>
      <c r="E99" s="186">
        <f>P!N101</f>
        <v>0</v>
      </c>
      <c r="F99" s="278" t="str">
        <f t="shared" si="2"/>
        <v>হ্যা</v>
      </c>
      <c r="G99" s="299" t="str">
        <f t="shared" si="3"/>
        <v>--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1</v>
      </c>
      <c r="E106" s="186">
        <f>P!N108</f>
        <v>0</v>
      </c>
      <c r="F106" s="278" t="str">
        <f t="shared" si="2"/>
        <v>হ্যা</v>
      </c>
      <c r="G106" s="299" t="str">
        <f t="shared" si="3"/>
        <v>--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30</v>
      </c>
      <c r="E124" s="186">
        <f>P!N126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468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468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468</v>
      </c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24</v>
      </c>
      <c r="E150" s="186">
        <f>P!N152</f>
        <v>24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2</v>
      </c>
      <c r="E152" s="186">
        <f>P!N154</f>
        <v>1.8</v>
      </c>
      <c r="F152" s="278" t="str">
        <f t="shared" si="4"/>
        <v>হ্যা</v>
      </c>
      <c r="G152" s="299" t="str">
        <f t="shared" si="5"/>
        <v>--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5</v>
      </c>
      <c r="E153" s="186">
        <f>P!N155</f>
        <v>5</v>
      </c>
      <c r="F153" s="278" t="str">
        <f t="shared" si="4"/>
        <v>হ্যা</v>
      </c>
      <c r="G153" s="299" t="str">
        <f t="shared" si="5"/>
        <v>OK</v>
      </c>
      <c r="H153" s="146" t="s">
        <v>468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468</v>
      </c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2</v>
      </c>
      <c r="E161" s="186">
        <f>P!N163</f>
        <v>2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10</v>
      </c>
      <c r="E177" s="186">
        <f>P!N179</f>
        <v>10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8</v>
      </c>
      <c r="E178" s="186">
        <f>P!N180</f>
        <v>8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1</v>
      </c>
      <c r="E179" s="186">
        <f>P!N181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1</v>
      </c>
      <c r="E180" s="186">
        <f>P!N182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1.5</v>
      </c>
      <c r="E181" s="186">
        <f>P!N183</f>
        <v>1</v>
      </c>
      <c r="F181" s="278" t="str">
        <f t="shared" si="4"/>
        <v>হ্যা</v>
      </c>
      <c r="G181" s="299" t="str">
        <f t="shared" si="5"/>
        <v>--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25</v>
      </c>
      <c r="E182" s="186">
        <f>P!N184</f>
        <v>25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5</v>
      </c>
      <c r="E183" s="186">
        <f>P!N185</f>
        <v>5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1</v>
      </c>
      <c r="E184" s="186">
        <f>P!N186</f>
        <v>1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15</v>
      </c>
      <c r="E187" s="186">
        <f>P!N189</f>
        <v>15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468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468</v>
      </c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1</v>
      </c>
      <c r="E197" s="186">
        <f>P!N199</f>
        <v>1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1</v>
      </c>
      <c r="E198" s="186">
        <f>P!N200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468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3</v>
      </c>
      <c r="E209" s="186">
        <f>P!N211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5</v>
      </c>
      <c r="E210" s="186">
        <f>P!N212</f>
        <v>0</v>
      </c>
      <c r="F210" s="278" t="str">
        <f t="shared" si="6"/>
        <v>হ্যা</v>
      </c>
      <c r="G210" s="299" t="str">
        <f t="shared" si="7"/>
        <v>--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2.5</v>
      </c>
      <c r="E230" s="186">
        <f>P!N232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15</v>
      </c>
      <c r="E231" s="186">
        <f>P!N233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90</v>
      </c>
      <c r="E232" s="186">
        <f>P!N234</f>
        <v>90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468</v>
      </c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68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S!R247</f>
        <v>0</v>
      </c>
      <c r="E247" s="186">
        <f>P!N249</f>
        <v>350</v>
      </c>
      <c r="F247" s="278" t="str">
        <f t="shared" si="6"/>
        <v>নাই</v>
      </c>
      <c r="G247" s="299" t="str">
        <f t="shared" si="7"/>
        <v>++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50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440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1700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8A9480B4-2125-42C4-B0A5-D1BB4AC94750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16" priority="8" operator="equal">
      <formula>"হ্যা"</formula>
    </cfRule>
    <cfRule type="cellIs" dxfId="115" priority="9" operator="equal">
      <formula>"আছে"</formula>
    </cfRule>
    <cfRule type="cellIs" dxfId="114" priority="10" operator="equal">
      <formula>"নাই"</formula>
    </cfRule>
    <cfRule type="cellIs" dxfId="113" priority="11" operator="equal">
      <formula>"অতিরিক্ত ক্রয়"</formula>
    </cfRule>
    <cfRule type="cellIs" dxfId="112" priority="12" operator="equal">
      <formula>"ঠিক"</formula>
    </cfRule>
  </conditionalFormatting>
  <conditionalFormatting sqref="G3:G252">
    <cfRule type="cellIs" dxfId="111" priority="3" operator="equal">
      <formula>"হ্যা"</formula>
    </cfRule>
    <cfRule type="cellIs" dxfId="110" priority="4" operator="equal">
      <formula>"আছে"</formula>
    </cfRule>
    <cfRule type="cellIs" dxfId="109" priority="5" operator="equal">
      <formula>"নাই"</formula>
    </cfRule>
    <cfRule type="cellIs" dxfId="108" priority="6" operator="equal">
      <formula>"অতিরিক্ত ক্রয়"</formula>
    </cfRule>
    <cfRule type="cellIs" dxfId="107" priority="7" operator="equal">
      <formula>"ঠিক"</formula>
    </cfRule>
  </conditionalFormatting>
  <conditionalFormatting sqref="G3:G252">
    <cfRule type="cellIs" dxfId="106" priority="1" operator="equal">
      <formula>"OK"</formula>
    </cfRule>
    <cfRule type="cellIs" dxfId="105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45928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19</v>
      </c>
      <c r="E5" s="186">
        <f>P!P7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4</v>
      </c>
      <c r="E8" s="186">
        <f>P!P10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2</v>
      </c>
      <c r="E10" s="186">
        <f>P!P12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9</v>
      </c>
      <c r="E13" s="186">
        <f>P!P15</f>
        <v>10</v>
      </c>
      <c r="F13" s="278" t="str">
        <f t="shared" si="0"/>
        <v>হ্যা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0.3</v>
      </c>
      <c r="E14" s="186">
        <f>P!P16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2</v>
      </c>
      <c r="E15" s="186">
        <f>P!P17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0.1</v>
      </c>
      <c r="E17" s="186">
        <f>P!P19</f>
        <v>0.1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6</v>
      </c>
      <c r="E19" s="186">
        <f>P!P21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0.5</v>
      </c>
      <c r="E20" s="186">
        <f>P!P22</f>
        <v>0.5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28</v>
      </c>
      <c r="E22" s="186">
        <f>P!P24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2</v>
      </c>
      <c r="E34" s="186">
        <f>P!P36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469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6</v>
      </c>
      <c r="E56" s="186">
        <f>P!P58</f>
        <v>6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2</v>
      </c>
      <c r="E58" s="186">
        <f>P!P60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2</v>
      </c>
      <c r="E60" s="186">
        <f>P!P62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0.5</v>
      </c>
      <c r="E61" s="186">
        <f>P!P63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0.5</v>
      </c>
      <c r="E62" s="186">
        <f>P!P64</f>
        <v>0.5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0.1</v>
      </c>
      <c r="E63" s="186">
        <f>P!P65</f>
        <v>0</v>
      </c>
      <c r="F63" s="278" t="str">
        <f t="shared" si="0"/>
        <v>হ্যা</v>
      </c>
      <c r="G63" s="299" t="str">
        <f t="shared" si="1"/>
        <v>--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0.1</v>
      </c>
      <c r="E64" s="186">
        <f>P!P66</f>
        <v>0</v>
      </c>
      <c r="F64" s="278" t="str">
        <f t="shared" si="0"/>
        <v>হ্যা</v>
      </c>
      <c r="G64" s="299" t="str">
        <f t="shared" si="1"/>
        <v>--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0.1</v>
      </c>
      <c r="F65" s="278" t="str">
        <f t="shared" si="0"/>
        <v>নাই</v>
      </c>
      <c r="G65" s="299" t="str">
        <f t="shared" si="1"/>
        <v>++</v>
      </c>
      <c r="H65" s="146" t="s">
        <v>466</v>
      </c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2.5000000000000001E-2</v>
      </c>
      <c r="E68" s="186">
        <f>P!P70</f>
        <v>0.05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0.05</v>
      </c>
      <c r="E69" s="186">
        <f>P!P71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0.01</v>
      </c>
      <c r="E70" s="186">
        <f>P!P72</f>
        <v>0</v>
      </c>
      <c r="F70" s="278" t="str">
        <f t="shared" si="2"/>
        <v>হ্যা</v>
      </c>
      <c r="G70" s="299" t="str">
        <f t="shared" si="3"/>
        <v>--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2</v>
      </c>
      <c r="E71" s="186">
        <f>P!P73</f>
        <v>2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0.01</v>
      </c>
      <c r="E77" s="186">
        <f>P!P79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0.1</v>
      </c>
      <c r="E78" s="186">
        <f>P!P80</f>
        <v>0</v>
      </c>
      <c r="F78" s="278" t="str">
        <f t="shared" si="2"/>
        <v>হ্যা</v>
      </c>
      <c r="G78" s="299" t="str">
        <f t="shared" si="3"/>
        <v>--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1</v>
      </c>
      <c r="E80" s="186">
        <f>P!P82</f>
        <v>1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0.05</v>
      </c>
      <c r="E85" s="186">
        <f>P!P87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1</v>
      </c>
      <c r="E86" s="186">
        <f>P!P88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0.5</v>
      </c>
      <c r="E87" s="186">
        <f>P!P89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40</v>
      </c>
      <c r="E88" s="186">
        <f>P!P90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40</v>
      </c>
      <c r="F89" s="278" t="str">
        <f t="shared" si="2"/>
        <v>নাই</v>
      </c>
      <c r="G89" s="299" t="str">
        <f t="shared" si="3"/>
        <v>++</v>
      </c>
      <c r="H89" s="146" t="s">
        <v>466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2</v>
      </c>
      <c r="E95" s="186">
        <f>P!P97</f>
        <v>2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35</v>
      </c>
      <c r="F124" s="278" t="str">
        <f t="shared" si="2"/>
        <v>নাই</v>
      </c>
      <c r="G124" s="299" t="str">
        <f t="shared" si="3"/>
        <v>++</v>
      </c>
      <c r="H124" s="146" t="s">
        <v>466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30</v>
      </c>
      <c r="E127" s="186">
        <f>P!P129</f>
        <v>3.44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5</v>
      </c>
      <c r="E143" s="186">
        <f>P!P145</f>
        <v>5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0.7</v>
      </c>
      <c r="E145" s="186">
        <f>P!P147</f>
        <v>0.7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8</v>
      </c>
      <c r="E150" s="186">
        <f>P!P152</f>
        <v>8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466</v>
      </c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5</v>
      </c>
      <c r="E153" s="186">
        <f>P!P155</f>
        <v>5.2</v>
      </c>
      <c r="F153" s="278" t="str">
        <f t="shared" si="4"/>
        <v>হ্যা</v>
      </c>
      <c r="G153" s="299" t="str">
        <f t="shared" si="5"/>
        <v>++</v>
      </c>
      <c r="H153" s="146" t="s">
        <v>466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9</v>
      </c>
      <c r="E170" s="186">
        <f>P!P172</f>
        <v>9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5</v>
      </c>
      <c r="E177" s="186">
        <f>P!P179</f>
        <v>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7</v>
      </c>
      <c r="E178" s="186">
        <f>P!P180</f>
        <v>7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1</v>
      </c>
      <c r="E179" s="186">
        <f>P!P181</f>
        <v>1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1</v>
      </c>
      <c r="E180" s="186">
        <f>P!P182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1.5</v>
      </c>
      <c r="E181" s="186">
        <f>P!P183</f>
        <v>1.5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20</v>
      </c>
      <c r="E182" s="186">
        <f>P!P184</f>
        <v>20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4</v>
      </c>
      <c r="E183" s="186">
        <f>P!P185</f>
        <v>4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2</v>
      </c>
      <c r="E184" s="186">
        <f>P!P186</f>
        <v>2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1</v>
      </c>
      <c r="E185" s="186">
        <f>P!P187</f>
        <v>1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60</v>
      </c>
      <c r="E188" s="186">
        <f>P!P190</f>
        <v>60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8</v>
      </c>
      <c r="E193" s="186">
        <f>P!P195</f>
        <v>8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5</v>
      </c>
      <c r="E194" s="186">
        <f>P!P196</f>
        <v>5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10</v>
      </c>
      <c r="E195" s="186">
        <f>P!P197</f>
        <v>10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2</v>
      </c>
      <c r="E197" s="186">
        <f>P!P199</f>
        <v>2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1</v>
      </c>
      <c r="E198" s="186">
        <f>P!P200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5</v>
      </c>
      <c r="E206" s="186">
        <f>P!P208</f>
        <v>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1</v>
      </c>
      <c r="E214" s="186">
        <f>P!P216</f>
        <v>1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1</v>
      </c>
      <c r="E230" s="186">
        <f>P!P232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58</v>
      </c>
      <c r="E231" s="186">
        <f>P!P233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60</v>
      </c>
      <c r="E232" s="186">
        <f>P!P234</f>
        <v>0</v>
      </c>
      <c r="F232" s="278" t="str">
        <f t="shared" si="6"/>
        <v>হ্যা</v>
      </c>
      <c r="G232" s="299" t="str">
        <f t="shared" si="7"/>
        <v>--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98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S!T247</f>
        <v>0</v>
      </c>
      <c r="E247" s="186">
        <f>P!P249</f>
        <v>7600</v>
      </c>
      <c r="F247" s="278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400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3200</v>
      </c>
      <c r="F252" s="278"/>
      <c r="G252" s="299" t="str">
        <f t="shared" si="7"/>
        <v>++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4" priority="8" operator="equal">
      <formula>"হ্যা"</formula>
    </cfRule>
    <cfRule type="cellIs" dxfId="103" priority="9" operator="equal">
      <formula>"আছে"</formula>
    </cfRule>
    <cfRule type="cellIs" dxfId="102" priority="10" operator="equal">
      <formula>"নাই"</formula>
    </cfRule>
    <cfRule type="cellIs" dxfId="101" priority="11" operator="equal">
      <formula>"অতিরিক্ত ক্রয়"</formula>
    </cfRule>
    <cfRule type="cellIs" dxfId="100" priority="12" operator="equal">
      <formula>"ঠিক"</formula>
    </cfRule>
  </conditionalFormatting>
  <conditionalFormatting sqref="G3:G252">
    <cfRule type="cellIs" dxfId="99" priority="3" operator="equal">
      <formula>"হ্যা"</formula>
    </cfRule>
    <cfRule type="cellIs" dxfId="98" priority="4" operator="equal">
      <formula>"আছে"</formula>
    </cfRule>
    <cfRule type="cellIs" dxfId="97" priority="5" operator="equal">
      <formula>"নাই"</formula>
    </cfRule>
    <cfRule type="cellIs" dxfId="96" priority="6" operator="equal">
      <formula>"অতিরিক্ত ক্রয়"</formula>
    </cfRule>
    <cfRule type="cellIs" dxfId="95" priority="7" operator="equal">
      <formula>"ঠিক"</formula>
    </cfRule>
  </conditionalFormatting>
  <conditionalFormatting sqref="G3:G252">
    <cfRule type="cellIs" dxfId="94" priority="1" operator="equal">
      <formula>"OK"</formula>
    </cfRule>
    <cfRule type="cellIs" dxfId="93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45929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48</v>
      </c>
      <c r="E5" s="186">
        <f>P!R7</f>
        <v>50</v>
      </c>
      <c r="F5" s="278" t="str">
        <f t="shared" si="0"/>
        <v>হ্যা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7</v>
      </c>
      <c r="E8" s="186">
        <f>P!R10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2</v>
      </c>
      <c r="E10" s="186">
        <f>P!R12</f>
        <v>0</v>
      </c>
      <c r="F10" s="278" t="str">
        <f t="shared" si="0"/>
        <v>হ্যা</v>
      </c>
      <c r="G10" s="299" t="str">
        <f t="shared" si="1"/>
        <v>--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25</v>
      </c>
      <c r="E13" s="186">
        <f>P!R15</f>
        <v>25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2</v>
      </c>
      <c r="E14" s="186">
        <f>P!R16</f>
        <v>2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4</v>
      </c>
      <c r="E15" s="186">
        <f>P!R17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0.2</v>
      </c>
      <c r="E17" s="186">
        <f>P!R19</f>
        <v>0.2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15</v>
      </c>
      <c r="E19" s="186">
        <f>P!R21</f>
        <v>63</v>
      </c>
      <c r="F19" s="278" t="str">
        <f t="shared" si="0"/>
        <v>হ্যা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1</v>
      </c>
      <c r="E20" s="186">
        <f>P!R22</f>
        <v>1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20</v>
      </c>
      <c r="E22" s="186">
        <f>P!R24</f>
        <v>0</v>
      </c>
      <c r="F22" s="278" t="str">
        <f t="shared" si="0"/>
        <v>হ্যা</v>
      </c>
      <c r="G22" s="299" t="str">
        <f t="shared" si="1"/>
        <v>--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4</v>
      </c>
      <c r="E34" s="186">
        <f>P!R36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472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1</v>
      </c>
      <c r="E39" s="186">
        <f>P!R41</f>
        <v>1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2</v>
      </c>
      <c r="E50" s="186">
        <f>P!R52</f>
        <v>2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10</v>
      </c>
      <c r="E56" s="186">
        <f>P!R58</f>
        <v>10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4</v>
      </c>
      <c r="E58" s="186">
        <f>P!R60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2</v>
      </c>
      <c r="E60" s="186">
        <f>P!R62</f>
        <v>0</v>
      </c>
      <c r="F60" s="278" t="str">
        <f t="shared" si="0"/>
        <v>হ্যা</v>
      </c>
      <c r="G60" s="299" t="str">
        <f t="shared" si="1"/>
        <v>--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0.5</v>
      </c>
      <c r="E61" s="186">
        <f>P!R63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1</v>
      </c>
      <c r="E62" s="186">
        <f>P!R64</f>
        <v>1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0.5</v>
      </c>
      <c r="E63" s="186">
        <f>P!R65</f>
        <v>0.5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0.2</v>
      </c>
      <c r="E65" s="186">
        <f>P!R67</f>
        <v>0.2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0.1</v>
      </c>
      <c r="E68" s="186">
        <f>P!R70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0.5</v>
      </c>
      <c r="E69" s="186">
        <f>P!R71</f>
        <v>0.5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0.05</v>
      </c>
      <c r="E70" s="186">
        <f>P!R72</f>
        <v>0.05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6</v>
      </c>
      <c r="E71" s="186">
        <f>P!R73</f>
        <v>6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0.4</v>
      </c>
      <c r="E75" s="186">
        <f>P!R77</f>
        <v>3.7</v>
      </c>
      <c r="F75" s="278" t="str">
        <f t="shared" si="2"/>
        <v>হ্যা</v>
      </c>
      <c r="G75" s="299" t="str">
        <f t="shared" si="3"/>
        <v>++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0.1</v>
      </c>
      <c r="E77" s="186">
        <f>P!R79</f>
        <v>0.1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0.1</v>
      </c>
      <c r="E78" s="186">
        <f>P!R80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0.05</v>
      </c>
      <c r="E79" s="186">
        <f>P!R81</f>
        <v>0</v>
      </c>
      <c r="F79" s="278" t="str">
        <f t="shared" si="2"/>
        <v>হ্যা</v>
      </c>
      <c r="G79" s="299" t="str">
        <f t="shared" si="3"/>
        <v>--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1.5</v>
      </c>
      <c r="E80" s="186">
        <f>P!R82</f>
        <v>1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0.1</v>
      </c>
      <c r="E86" s="186">
        <f>P!R88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11</v>
      </c>
      <c r="E87" s="186">
        <f>P!R89</f>
        <v>24</v>
      </c>
      <c r="F87" s="278" t="str">
        <f t="shared" si="2"/>
        <v>হ্যা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3</v>
      </c>
      <c r="E88" s="186">
        <f>P!R90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140</v>
      </c>
      <c r="E89" s="186">
        <f>P!R91</f>
        <v>140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4</v>
      </c>
      <c r="E95" s="186">
        <f>P!R97</f>
        <v>4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1</v>
      </c>
      <c r="E99" s="186">
        <f>P!R101</f>
        <v>0.45</v>
      </c>
      <c r="F99" s="278" t="str">
        <f t="shared" si="2"/>
        <v>হ্যা</v>
      </c>
      <c r="G99" s="299" t="str">
        <f t="shared" si="3"/>
        <v>--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2</v>
      </c>
      <c r="E106" s="186">
        <f>P!R108</f>
        <v>2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0.5</v>
      </c>
      <c r="F112" s="278" t="str">
        <f t="shared" si="2"/>
        <v>নাই</v>
      </c>
      <c r="G112" s="299" t="str">
        <f t="shared" si="3"/>
        <v>++</v>
      </c>
      <c r="H112" s="146" t="s">
        <v>544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127</v>
      </c>
      <c r="F116" s="278" t="str">
        <f t="shared" si="2"/>
        <v>নাই</v>
      </c>
      <c r="G116" s="299" t="str">
        <f t="shared" si="3"/>
        <v>++</v>
      </c>
      <c r="H116" s="146" t="s">
        <v>544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30</v>
      </c>
      <c r="E124" s="186">
        <f>P!R126</f>
        <v>25</v>
      </c>
      <c r="F124" s="278" t="str">
        <f t="shared" si="2"/>
        <v>হ্যা</v>
      </c>
      <c r="G124" s="299" t="str">
        <f t="shared" si="3"/>
        <v>--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3.24</v>
      </c>
      <c r="F126" s="278" t="str">
        <f t="shared" si="2"/>
        <v>নাই</v>
      </c>
      <c r="G126" s="299" t="str">
        <f t="shared" si="3"/>
        <v>++</v>
      </c>
      <c r="H126" s="146" t="s">
        <v>544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30</v>
      </c>
      <c r="E127" s="186">
        <f>P!R129</f>
        <v>3.47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32</v>
      </c>
      <c r="E143" s="186">
        <f>P!R145</f>
        <v>32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8</v>
      </c>
      <c r="E150" s="186">
        <f>P!R152</f>
        <v>0</v>
      </c>
      <c r="F150" s="278" t="str">
        <f t="shared" si="4"/>
        <v>হ্যা</v>
      </c>
      <c r="G150" s="299" t="str">
        <f t="shared" si="5"/>
        <v>--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7</v>
      </c>
      <c r="E152" s="186">
        <f>P!R154</f>
        <v>7.2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38</v>
      </c>
      <c r="E154" s="186">
        <f>P!R156</f>
        <v>38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15</v>
      </c>
      <c r="E177" s="186">
        <f>P!R179</f>
        <v>15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20</v>
      </c>
      <c r="E178" s="186">
        <f>P!R180</f>
        <v>20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2</v>
      </c>
      <c r="E179" s="186">
        <f>P!R181</f>
        <v>2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1</v>
      </c>
      <c r="E180" s="186">
        <f>P!R182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2.5</v>
      </c>
      <c r="E181" s="186">
        <f>P!R183</f>
        <v>2.5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40</v>
      </c>
      <c r="E182" s="186">
        <f>P!R184</f>
        <v>40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10</v>
      </c>
      <c r="E183" s="186">
        <f>P!R185</f>
        <v>10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4</v>
      </c>
      <c r="E184" s="186">
        <f>P!R186</f>
        <v>4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15</v>
      </c>
      <c r="E194" s="186">
        <f>P!R196</f>
        <v>14.7</v>
      </c>
      <c r="F194" s="278" t="str">
        <f t="shared" si="4"/>
        <v>হ্যা</v>
      </c>
      <c r="G194" s="299" t="str">
        <f t="shared" si="5"/>
        <v>--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20</v>
      </c>
      <c r="E195" s="186">
        <f>P!R197</f>
        <v>20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3</v>
      </c>
      <c r="E197" s="186">
        <f>P!R199</f>
        <v>3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2</v>
      </c>
      <c r="E198" s="186">
        <f>P!R200</f>
        <v>2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8</v>
      </c>
      <c r="F204" s="278" t="str">
        <f t="shared" si="6"/>
        <v>নাই</v>
      </c>
      <c r="G204" s="299" t="str">
        <f t="shared" si="7"/>
        <v>++</v>
      </c>
      <c r="H204" s="146" t="s">
        <v>544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20</v>
      </c>
      <c r="E206" s="186">
        <f>P!R208</f>
        <v>20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172</v>
      </c>
      <c r="E229" s="186">
        <f>P!R231</f>
        <v>12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4</v>
      </c>
      <c r="E230" s="186">
        <f>P!R232</f>
        <v>40</v>
      </c>
      <c r="F230" s="278" t="str">
        <f t="shared" si="6"/>
        <v>হ্যা</v>
      </c>
      <c r="G230" s="299" t="str">
        <f t="shared" si="7"/>
        <v>++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215</v>
      </c>
      <c r="E231" s="186">
        <f>P!R233</f>
        <v>3000</v>
      </c>
      <c r="F231" s="278" t="str">
        <f t="shared" si="6"/>
        <v>হ্যা</v>
      </c>
      <c r="G231" s="299" t="str">
        <f t="shared" si="7"/>
        <v>++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215</v>
      </c>
      <c r="E232" s="186">
        <f>P!R234</f>
        <v>216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80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 hidden="1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60</v>
      </c>
      <c r="F248" s="278" t="str">
        <f t="shared" si="6"/>
        <v>নাই</v>
      </c>
      <c r="G248" s="299" t="str">
        <f t="shared" si="7"/>
        <v>++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400</v>
      </c>
      <c r="F250" s="278" t="str">
        <f t="shared" si="6"/>
        <v>নাই</v>
      </c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880</v>
      </c>
      <c r="F251" s="278" t="str">
        <f t="shared" si="6"/>
        <v>নাই</v>
      </c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8500</v>
      </c>
      <c r="F252" s="278" t="str">
        <f t="shared" si="6"/>
        <v>নাই</v>
      </c>
      <c r="G252" s="299" t="str">
        <f t="shared" si="7"/>
        <v>++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2" priority="8" operator="equal">
      <formula>"হ্যা"</formula>
    </cfRule>
    <cfRule type="cellIs" dxfId="91" priority="9" operator="equal">
      <formula>"আছে"</formula>
    </cfRule>
    <cfRule type="cellIs" dxfId="90" priority="10" operator="equal">
      <formula>"নাই"</formula>
    </cfRule>
    <cfRule type="cellIs" dxfId="89" priority="11" operator="equal">
      <formula>"অতিরিক্ত ক্রয়"</formula>
    </cfRule>
    <cfRule type="cellIs" dxfId="88" priority="12" operator="equal">
      <formula>"ঠিক"</formula>
    </cfRule>
  </conditionalFormatting>
  <conditionalFormatting sqref="G3:G252">
    <cfRule type="cellIs" dxfId="87" priority="3" operator="equal">
      <formula>"হ্যা"</formula>
    </cfRule>
    <cfRule type="cellIs" dxfId="86" priority="4" operator="equal">
      <formula>"আছে"</formula>
    </cfRule>
    <cfRule type="cellIs" dxfId="85" priority="5" operator="equal">
      <formula>"নাই"</formula>
    </cfRule>
    <cfRule type="cellIs" dxfId="84" priority="6" operator="equal">
      <formula>"অতিরিক্ত ক্রয়"</formula>
    </cfRule>
    <cfRule type="cellIs" dxfId="83" priority="7" operator="equal">
      <formula>"ঠিক"</formula>
    </cfRule>
  </conditionalFormatting>
  <conditionalFormatting sqref="G3:G252">
    <cfRule type="cellIs" dxfId="82" priority="1" operator="equal">
      <formula>"OK"</formula>
    </cfRule>
    <cfRule type="cellIs" dxfId="81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H252"/>
  <sheetViews>
    <sheetView workbookViewId="0">
      <selection activeCell="H1" sqref="H1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45930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40</v>
      </c>
      <c r="E5" s="186">
        <f>P!T7</f>
        <v>0</v>
      </c>
      <c r="F5" s="278" t="str">
        <f t="shared" si="0"/>
        <v>হ্যা</v>
      </c>
      <c r="G5" s="299" t="str">
        <f t="shared" si="1"/>
        <v>--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5</v>
      </c>
      <c r="E8" s="186">
        <f>P!T10</f>
        <v>0</v>
      </c>
      <c r="F8" s="278" t="str">
        <f t="shared" si="0"/>
        <v>হ্যা</v>
      </c>
      <c r="G8" s="299" t="str">
        <f t="shared" si="1"/>
        <v>--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3</v>
      </c>
      <c r="E9" s="186">
        <f>P!T11</f>
        <v>0</v>
      </c>
      <c r="F9" s="278" t="str">
        <f t="shared" si="0"/>
        <v>হ্যা</v>
      </c>
      <c r="G9" s="299" t="str">
        <f t="shared" si="1"/>
        <v>--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16</v>
      </c>
      <c r="E13" s="186">
        <f>P!T15</f>
        <v>15</v>
      </c>
      <c r="F13" s="278" t="str">
        <f t="shared" si="0"/>
        <v>হ্যা</v>
      </c>
      <c r="G13" s="299" t="str">
        <f t="shared" si="1"/>
        <v>--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1</v>
      </c>
      <c r="E14" s="186">
        <f>P!T16</f>
        <v>0</v>
      </c>
      <c r="F14" s="278" t="str">
        <f t="shared" si="0"/>
        <v>হ্যা</v>
      </c>
      <c r="G14" s="299" t="str">
        <f t="shared" si="1"/>
        <v>--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4</v>
      </c>
      <c r="E15" s="186">
        <f>P!T17</f>
        <v>0</v>
      </c>
      <c r="F15" s="278" t="str">
        <f t="shared" si="0"/>
        <v>হ্যা</v>
      </c>
      <c r="G15" s="299" t="str">
        <f t="shared" si="1"/>
        <v>--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0.2</v>
      </c>
      <c r="E17" s="186">
        <f>P!T19</f>
        <v>0.2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13</v>
      </c>
      <c r="E19" s="186">
        <f>P!T21</f>
        <v>0</v>
      </c>
      <c r="F19" s="278" t="str">
        <f t="shared" si="0"/>
        <v>হ্যা</v>
      </c>
      <c r="G19" s="299" t="str">
        <f t="shared" si="1"/>
        <v>--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1</v>
      </c>
      <c r="E20" s="186">
        <f>P!T22</f>
        <v>1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3</v>
      </c>
      <c r="E34" s="186">
        <f>P!T36</f>
        <v>0</v>
      </c>
      <c r="F34" s="278" t="str">
        <f t="shared" si="0"/>
        <v>হ্যা</v>
      </c>
      <c r="G34" s="299" t="str">
        <f t="shared" si="1"/>
        <v>--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1</v>
      </c>
      <c r="E39" s="186">
        <f>P!T41</f>
        <v>1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2</v>
      </c>
      <c r="E50" s="186">
        <f>P!T52</f>
        <v>2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8</v>
      </c>
      <c r="E56" s="186">
        <f>P!T58</f>
        <v>8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3</v>
      </c>
      <c r="E58" s="186">
        <f>P!T60</f>
        <v>0</v>
      </c>
      <c r="F58" s="278" t="str">
        <f t="shared" si="0"/>
        <v>হ্যা</v>
      </c>
      <c r="G58" s="299" t="str">
        <f t="shared" si="1"/>
        <v>--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1</v>
      </c>
      <c r="E60" s="186">
        <f>P!T62</f>
        <v>5</v>
      </c>
      <c r="F60" s="278" t="str">
        <f t="shared" si="0"/>
        <v>হ্যা</v>
      </c>
      <c r="G60" s="299" t="str">
        <f t="shared" si="1"/>
        <v>++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0.5</v>
      </c>
      <c r="E61" s="186">
        <f>P!T63</f>
        <v>0.5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0.7</v>
      </c>
      <c r="E62" s="186">
        <f>P!T64</f>
        <v>1</v>
      </c>
      <c r="F62" s="278" t="str">
        <f t="shared" si="0"/>
        <v>হ্যা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0.2</v>
      </c>
      <c r="E65" s="186">
        <f>P!T67</f>
        <v>0.2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0.1</v>
      </c>
      <c r="E68" s="186">
        <f>P!T70</f>
        <v>0.1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0.2</v>
      </c>
      <c r="E69" s="186">
        <f>P!T71</f>
        <v>0</v>
      </c>
      <c r="F69" s="278" t="str">
        <f t="shared" si="2"/>
        <v>হ্যা</v>
      </c>
      <c r="G69" s="299" t="str">
        <f t="shared" si="3"/>
        <v>--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0.05</v>
      </c>
      <c r="E70" s="186">
        <f>P!T72</f>
        <v>0.05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6</v>
      </c>
      <c r="E71" s="186">
        <f>P!T73</f>
        <v>6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0.05</v>
      </c>
      <c r="E77" s="186">
        <f>P!T79</f>
        <v>0</v>
      </c>
      <c r="F77" s="278" t="str">
        <f t="shared" si="2"/>
        <v>হ্যা</v>
      </c>
      <c r="G77" s="299" t="str">
        <f t="shared" si="3"/>
        <v>--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0.1</v>
      </c>
      <c r="E78" s="186">
        <f>P!T80</f>
        <v>0.1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1</v>
      </c>
      <c r="E80" s="186">
        <f>P!T82</f>
        <v>0</v>
      </c>
      <c r="F80" s="278" t="str">
        <f t="shared" si="2"/>
        <v>হ্যা</v>
      </c>
      <c r="G80" s="299" t="str">
        <f t="shared" si="3"/>
        <v>--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0.1</v>
      </c>
      <c r="E85" s="186">
        <f>P!T87</f>
        <v>0</v>
      </c>
      <c r="F85" s="278" t="str">
        <f t="shared" si="2"/>
        <v>হ্যা</v>
      </c>
      <c r="G85" s="299" t="str">
        <f t="shared" si="3"/>
        <v>--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8</v>
      </c>
      <c r="E86" s="186">
        <f>P!T88</f>
        <v>0</v>
      </c>
      <c r="F86" s="278" t="str">
        <f t="shared" si="2"/>
        <v>হ্যা</v>
      </c>
      <c r="G86" s="299" t="str">
        <f t="shared" si="3"/>
        <v>--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4</v>
      </c>
      <c r="E87" s="186">
        <f>P!T89</f>
        <v>0</v>
      </c>
      <c r="F87" s="278" t="str">
        <f t="shared" si="2"/>
        <v>হ্যা</v>
      </c>
      <c r="G87" s="299" t="str">
        <f t="shared" si="3"/>
        <v>--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80</v>
      </c>
      <c r="E88" s="186">
        <f>P!T90</f>
        <v>0</v>
      </c>
      <c r="F88" s="278" t="str">
        <f t="shared" si="2"/>
        <v>হ্যা</v>
      </c>
      <c r="G88" s="299" t="str">
        <f t="shared" si="3"/>
        <v>--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80</v>
      </c>
      <c r="F89" s="278" t="str">
        <f t="shared" si="2"/>
        <v>নাই</v>
      </c>
      <c r="G89" s="299" t="str">
        <f t="shared" si="3"/>
        <v>++</v>
      </c>
      <c r="H89" s="146" t="s">
        <v>466</v>
      </c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1.5</v>
      </c>
      <c r="E95" s="186">
        <f>P!T97</f>
        <v>2</v>
      </c>
      <c r="F95" s="278" t="str">
        <f t="shared" si="2"/>
        <v>হ্যা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1</v>
      </c>
      <c r="E106" s="186">
        <f>P!T108</f>
        <v>1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4</v>
      </c>
      <c r="E111" s="186">
        <f>P!T113</f>
        <v>0</v>
      </c>
      <c r="F111" s="278" t="str">
        <f t="shared" si="2"/>
        <v>হ্যা</v>
      </c>
      <c r="G111" s="299" t="str">
        <f t="shared" si="3"/>
        <v>--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0.4</v>
      </c>
      <c r="F112" s="278" t="str">
        <f t="shared" si="2"/>
        <v>নাই</v>
      </c>
      <c r="G112" s="299" t="str">
        <f t="shared" si="3"/>
        <v>++</v>
      </c>
      <c r="H112" s="146" t="s">
        <v>466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10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--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23</v>
      </c>
      <c r="F124" s="278" t="str">
        <f t="shared" si="2"/>
        <v>নাই</v>
      </c>
      <c r="G124" s="299" t="str">
        <f t="shared" si="3"/>
        <v>++</v>
      </c>
      <c r="H124" s="146" t="s">
        <v>545</v>
      </c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1</v>
      </c>
      <c r="E127" s="186">
        <f>P!T129</f>
        <v>0</v>
      </c>
      <c r="F127" s="278" t="str">
        <f t="shared" si="2"/>
        <v>হ্যা</v>
      </c>
      <c r="G127" s="299" t="str">
        <f t="shared" si="3"/>
        <v>--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1</v>
      </c>
      <c r="F128" s="278" t="str">
        <f t="shared" si="2"/>
        <v>নাই</v>
      </c>
      <c r="G128" s="299" t="str">
        <f t="shared" si="3"/>
        <v>++</v>
      </c>
      <c r="H128" s="146" t="s">
        <v>546</v>
      </c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25</v>
      </c>
      <c r="E143" s="186">
        <f>P!T145</f>
        <v>25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13</v>
      </c>
      <c r="E150" s="186">
        <f>P!T152</f>
        <v>13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6</v>
      </c>
      <c r="E152" s="186">
        <f>P!T154</f>
        <v>6.3</v>
      </c>
      <c r="F152" s="278" t="str">
        <f t="shared" si="4"/>
        <v>হ্যা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24</v>
      </c>
      <c r="E154" s="186">
        <f>P!T156</f>
        <v>25.8</v>
      </c>
      <c r="F154" s="278" t="str">
        <f t="shared" si="4"/>
        <v>হ্যা</v>
      </c>
      <c r="G154" s="299" t="str">
        <f t="shared" si="5"/>
        <v>++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1</v>
      </c>
      <c r="F168" s="278" t="str">
        <f t="shared" si="4"/>
        <v>নাই</v>
      </c>
      <c r="G168" s="299" t="str">
        <f t="shared" si="5"/>
        <v>++</v>
      </c>
      <c r="H168" s="146" t="s">
        <v>546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15</v>
      </c>
      <c r="E177" s="186">
        <f>P!T179</f>
        <v>15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12</v>
      </c>
      <c r="E178" s="186">
        <f>P!T180</f>
        <v>12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1.5</v>
      </c>
      <c r="E179" s="186">
        <f>P!T181</f>
        <v>1</v>
      </c>
      <c r="F179" s="278" t="str">
        <f t="shared" si="4"/>
        <v>হ্যা</v>
      </c>
      <c r="G179" s="299" t="str">
        <f t="shared" si="5"/>
        <v>--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1</v>
      </c>
      <c r="E180" s="186">
        <f>P!T182</f>
        <v>1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2</v>
      </c>
      <c r="E181" s="186">
        <f>P!T183</f>
        <v>2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50</v>
      </c>
      <c r="E182" s="186">
        <f>P!T184</f>
        <v>50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10</v>
      </c>
      <c r="E183" s="186">
        <f>P!T185</f>
        <v>10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5</v>
      </c>
      <c r="E184" s="186">
        <f>P!T186</f>
        <v>5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5</v>
      </c>
      <c r="E186" s="186">
        <f>P!T188</f>
        <v>5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12</v>
      </c>
      <c r="E194" s="186">
        <f>P!T196</f>
        <v>13</v>
      </c>
      <c r="F194" s="278" t="str">
        <f t="shared" si="4"/>
        <v>হ্যা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20</v>
      </c>
      <c r="E195" s="186">
        <f>P!T197</f>
        <v>20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4</v>
      </c>
      <c r="E197" s="186">
        <f>P!T199</f>
        <v>4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1</v>
      </c>
      <c r="E198" s="186">
        <f>P!T200</f>
        <v>1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7</v>
      </c>
      <c r="E204" s="186">
        <f>P!T206</f>
        <v>7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15</v>
      </c>
      <c r="E206" s="186">
        <f>P!T208</f>
        <v>15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5</v>
      </c>
      <c r="E207" s="186">
        <f>P!T209</f>
        <v>5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3</v>
      </c>
      <c r="E209" s="186">
        <f>P!T211</f>
        <v>3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414</v>
      </c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134</v>
      </c>
      <c r="E229" s="186">
        <f>P!T231</f>
        <v>9.6</v>
      </c>
      <c r="F229" s="278" t="str">
        <f t="shared" si="6"/>
        <v>হ্যা</v>
      </c>
      <c r="G229" s="299" t="str">
        <f t="shared" si="7"/>
        <v>--</v>
      </c>
      <c r="H229" s="146" t="s">
        <v>415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3</v>
      </c>
      <c r="E230" s="186">
        <f>P!T232</f>
        <v>0</v>
      </c>
      <c r="F230" s="278" t="str">
        <f t="shared" si="6"/>
        <v>হ্যা</v>
      </c>
      <c r="G230" s="299" t="str">
        <f t="shared" si="7"/>
        <v>--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171</v>
      </c>
      <c r="E231" s="186">
        <f>P!T233</f>
        <v>0</v>
      </c>
      <c r="F231" s="278" t="str">
        <f t="shared" si="6"/>
        <v>হ্যা</v>
      </c>
      <c r="G231" s="299" t="str">
        <f t="shared" si="7"/>
        <v>--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171</v>
      </c>
      <c r="E232" s="186">
        <f>P!T234</f>
        <v>180</v>
      </c>
      <c r="F232" s="278" t="str">
        <f t="shared" si="6"/>
        <v>হ্যা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55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280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650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7400</v>
      </c>
      <c r="F252" s="278"/>
      <c r="G252" s="299" t="str">
        <f t="shared" si="7"/>
        <v>++</v>
      </c>
      <c r="H252" s="146"/>
    </row>
  </sheetData>
  <autoFilter ref="F1:F252" xr:uid="{68323687-1EB9-46EF-B738-0ADE5FE61B4A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80" priority="8" operator="equal">
      <formula>"হ্যা"</formula>
    </cfRule>
    <cfRule type="cellIs" dxfId="79" priority="9" operator="equal">
      <formula>"আছে"</formula>
    </cfRule>
    <cfRule type="cellIs" dxfId="78" priority="10" operator="equal">
      <formula>"নাই"</formula>
    </cfRule>
    <cfRule type="cellIs" dxfId="77" priority="11" operator="equal">
      <formula>"অতিরিক্ত ক্রয়"</formula>
    </cfRule>
    <cfRule type="cellIs" dxfId="76" priority="12" operator="equal">
      <formula>"ঠিক"</formula>
    </cfRule>
  </conditionalFormatting>
  <conditionalFormatting sqref="G3:G252">
    <cfRule type="cellIs" dxfId="75" priority="3" operator="equal">
      <formula>"হ্যা"</formula>
    </cfRule>
    <cfRule type="cellIs" dxfId="74" priority="4" operator="equal">
      <formula>"আছে"</formula>
    </cfRule>
    <cfRule type="cellIs" dxfId="73" priority="5" operator="equal">
      <formula>"নাই"</formula>
    </cfRule>
    <cfRule type="cellIs" dxfId="72" priority="6" operator="equal">
      <formula>"অতিরিক্ত ক্রয়"</formula>
    </cfRule>
    <cfRule type="cellIs" dxfId="71" priority="7" operator="equal">
      <formula>"ঠিক"</formula>
    </cfRule>
  </conditionalFormatting>
  <conditionalFormatting sqref="G3:G252">
    <cfRule type="cellIs" dxfId="70" priority="1" operator="equal">
      <formula>"OK"</formula>
    </cfRule>
    <cfRule type="cellIs" dxfId="69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45931</v>
      </c>
      <c r="E1" s="527"/>
      <c r="F1" s="527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68" priority="8" operator="equal">
      <formula>"হ্যা"</formula>
    </cfRule>
    <cfRule type="cellIs" dxfId="67" priority="9" operator="equal">
      <formula>"আছে"</formula>
    </cfRule>
    <cfRule type="cellIs" dxfId="66" priority="10" operator="equal">
      <formula>"নাই"</formula>
    </cfRule>
    <cfRule type="cellIs" dxfId="65" priority="11" operator="equal">
      <formula>"অতিরিক্ত ক্রয়"</formula>
    </cfRule>
    <cfRule type="cellIs" dxfId="64" priority="12" operator="equal">
      <formula>"ঠিক"</formula>
    </cfRule>
  </conditionalFormatting>
  <conditionalFormatting sqref="G3:G252">
    <cfRule type="cellIs" dxfId="63" priority="3" operator="equal">
      <formula>"হ্যা"</formula>
    </cfRule>
    <cfRule type="cellIs" dxfId="62" priority="4" operator="equal">
      <formula>"আছে"</formula>
    </cfRule>
    <cfRule type="cellIs" dxfId="61" priority="5" operator="equal">
      <formula>"নাই"</formula>
    </cfRule>
    <cfRule type="cellIs" dxfId="60" priority="6" operator="equal">
      <formula>"অতিরিক্ত ক্রয়"</formula>
    </cfRule>
    <cfRule type="cellIs" dxfId="59" priority="7" operator="equal">
      <formula>"ঠিক"</formula>
    </cfRule>
  </conditionalFormatting>
  <conditionalFormatting sqref="G3:G252">
    <cfRule type="cellIs" dxfId="58" priority="1" operator="equal">
      <formula>"OK"</formula>
    </cfRule>
    <cfRule type="cellIs" dxfId="57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45932</v>
      </c>
      <c r="E1" s="527"/>
      <c r="F1" s="527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470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470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470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470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470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470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470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470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470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470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470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6" priority="8" operator="equal">
      <formula>"হ্যা"</formula>
    </cfRule>
    <cfRule type="cellIs" dxfId="55" priority="9" operator="equal">
      <formula>"আছে"</formula>
    </cfRule>
    <cfRule type="cellIs" dxfId="54" priority="10" operator="equal">
      <formula>"নাই"</formula>
    </cfRule>
    <cfRule type="cellIs" dxfId="53" priority="11" operator="equal">
      <formula>"অতিরিক্ত ক্রয়"</formula>
    </cfRule>
    <cfRule type="cellIs" dxfId="52" priority="12" operator="equal">
      <formula>"ঠিক"</formula>
    </cfRule>
  </conditionalFormatting>
  <conditionalFormatting sqref="G3:G252">
    <cfRule type="cellIs" dxfId="51" priority="3" operator="equal">
      <formula>"হ্যা"</formula>
    </cfRule>
    <cfRule type="cellIs" dxfId="50" priority="4" operator="equal">
      <formula>"আছে"</formula>
    </cfRule>
    <cfRule type="cellIs" dxfId="49" priority="5" operator="equal">
      <formula>"নাই"</formula>
    </cfRule>
    <cfRule type="cellIs" dxfId="48" priority="6" operator="equal">
      <formula>"অতিরিক্ত ক্রয়"</formula>
    </cfRule>
    <cfRule type="cellIs" dxfId="47" priority="7" operator="equal">
      <formula>"ঠিক"</formula>
    </cfRule>
  </conditionalFormatting>
  <conditionalFormatting sqref="G3:G252">
    <cfRule type="cellIs" dxfId="46" priority="1" operator="equal">
      <formula>"OK"</formula>
    </cfRule>
    <cfRule type="cellIs" dxfId="45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45933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44" priority="8" operator="equal">
      <formula>"হ্যা"</formula>
    </cfRule>
    <cfRule type="cellIs" dxfId="43" priority="9" operator="equal">
      <formula>"আছে"</formula>
    </cfRule>
    <cfRule type="cellIs" dxfId="42" priority="10" operator="equal">
      <formula>"নাই"</formula>
    </cfRule>
    <cfRule type="cellIs" dxfId="41" priority="11" operator="equal">
      <formula>"অতিরিক্ত ক্রয়"</formula>
    </cfRule>
    <cfRule type="cellIs" dxfId="40" priority="12" operator="equal">
      <formula>"ঠিক"</formula>
    </cfRule>
  </conditionalFormatting>
  <conditionalFormatting sqref="G3:G252">
    <cfRule type="cellIs" dxfId="39" priority="3" operator="equal">
      <formula>"হ্যা"</formula>
    </cfRule>
    <cfRule type="cellIs" dxfId="38" priority="4" operator="equal">
      <formula>"আছে"</formula>
    </cfRule>
    <cfRule type="cellIs" dxfId="37" priority="5" operator="equal">
      <formula>"নাই"</formula>
    </cfRule>
    <cfRule type="cellIs" dxfId="36" priority="6" operator="equal">
      <formula>"অতিরিক্ত ক্রয়"</formula>
    </cfRule>
    <cfRule type="cellIs" dxfId="35" priority="7" operator="equal">
      <formula>"ঠিক"</formula>
    </cfRule>
  </conditionalFormatting>
  <conditionalFormatting sqref="G3:G252">
    <cfRule type="cellIs" dxfId="34" priority="1" operator="equal">
      <formula>"OK"</formula>
    </cfRule>
    <cfRule type="cellIs" dxfId="33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J14" sqref="J14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8" t="s">
        <v>547</v>
      </c>
      <c r="B1" s="448"/>
      <c r="C1" s="448"/>
      <c r="D1" s="448"/>
      <c r="E1" s="448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150</v>
      </c>
      <c r="F5" s="198" t="str">
        <f t="shared" si="0"/>
        <v>OK</v>
      </c>
    </row>
    <row r="6" spans="1:9" ht="18.75" hidden="1" customHeight="1">
      <c r="A6" s="21">
        <f>SUBTOTAL(103,B$3:B6)</f>
        <v>1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hidden="1" customHeight="1">
      <c r="A7" s="21">
        <f>SUBTOTAL(103,B$3:B7)</f>
        <v>1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2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3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198" t="str">
        <f t="shared" si="0"/>
        <v>OK</v>
      </c>
    </row>
    <row r="10" spans="1:9" ht="18.75" hidden="1" customHeight="1">
      <c r="A10" s="21">
        <f>SUBTOTAL(103,B$3:B10)</f>
        <v>3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3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hidden="1" customHeight="1">
      <c r="A12" s="21">
        <f>SUBTOTAL(103,B$3:B12)</f>
        <v>3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4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5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198" t="str">
        <f t="shared" si="0"/>
        <v>OK</v>
      </c>
    </row>
    <row r="15" spans="1:9" ht="18.75" hidden="1" customHeight="1">
      <c r="A15" s="21">
        <f>SUBTOTAL(103,B$3:B15)</f>
        <v>5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5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6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198" t="str">
        <f t="shared" si="0"/>
        <v>OK</v>
      </c>
    </row>
    <row r="18" spans="1:6" ht="18.75" hidden="1" customHeight="1">
      <c r="A18" s="21">
        <f>SUBTOTAL(103,B$3:B18)</f>
        <v>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198" t="str">
        <f t="shared" si="0"/>
        <v>OK</v>
      </c>
    </row>
    <row r="20" spans="1:6" ht="18.75" customHeight="1">
      <c r="A20" s="21">
        <f>SUBTOTAL(103,B$3:B20)</f>
        <v>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5.5</v>
      </c>
      <c r="F20" s="198" t="str">
        <f t="shared" si="0"/>
        <v>OK</v>
      </c>
    </row>
    <row r="21" spans="1:6" ht="18.75" hidden="1" customHeight="1">
      <c r="A21" s="21">
        <f>SUBTOTAL(103,B$3:B21)</f>
        <v>8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9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198" t="str">
        <f t="shared" si="0"/>
        <v>OK</v>
      </c>
    </row>
    <row r="23" spans="1:6" ht="18.75" hidden="1" customHeight="1">
      <c r="A23" s="21">
        <f>SUBTOTAL(103,B$3:B23)</f>
        <v>9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9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9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9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9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9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10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198" t="str">
        <f t="shared" si="0"/>
        <v>OK</v>
      </c>
    </row>
    <row r="30" spans="1:6" ht="18.75" hidden="1" customHeight="1">
      <c r="A30" s="21">
        <f>SUBTOTAL(103,B$3:B30)</f>
        <v>10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10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10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11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198" t="str">
        <f t="shared" si="0"/>
        <v>OK</v>
      </c>
    </row>
    <row r="35" spans="1:6" ht="18.75" hidden="1" customHeight="1">
      <c r="A35" s="21">
        <f>SUBTOTAL(103,B$3:B35)</f>
        <v>11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11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11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hidden="1" customHeight="1">
      <c r="A38" s="21">
        <f>SUBTOTAL(103,B$3:B38)</f>
        <v>11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12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</v>
      </c>
      <c r="F39" s="198" t="str">
        <f t="shared" si="0"/>
        <v>OK</v>
      </c>
    </row>
    <row r="40" spans="1:6" ht="18.75" customHeight="1">
      <c r="A40" s="21">
        <f>SUBTOTAL(103,B$3:B40)</f>
        <v>13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</v>
      </c>
      <c r="F40" s="198" t="str">
        <f t="shared" si="0"/>
        <v>OK</v>
      </c>
    </row>
    <row r="41" spans="1:6" ht="18.75" hidden="1" customHeight="1">
      <c r="A41" s="21">
        <f>SUBTOTAL(103,B$3:B41)</f>
        <v>13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13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13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13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hidden="1" customHeight="1">
      <c r="A45" s="21">
        <f>SUBTOTAL(103,B$3:B45)</f>
        <v>13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hidden="1" customHeight="1">
      <c r="A46" s="21">
        <f>SUBTOTAL(103,B$3:B46)</f>
        <v>13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13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13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13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14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198" t="str">
        <f t="shared" si="0"/>
        <v>OK</v>
      </c>
    </row>
    <row r="51" spans="1:6" ht="18.75" hidden="1" customHeight="1">
      <c r="A51" s="21">
        <f>SUBTOTAL(103,B$3:B51)</f>
        <v>14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14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14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15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100</v>
      </c>
      <c r="F54" s="198" t="str">
        <f t="shared" si="0"/>
        <v>OK</v>
      </c>
    </row>
    <row r="55" spans="1:6" ht="18.75" customHeight="1">
      <c r="A55" s="21">
        <f>SUBTOTAL(103,B$3:B55)</f>
        <v>16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100</v>
      </c>
      <c r="F55" s="198" t="str">
        <f t="shared" si="0"/>
        <v>OK</v>
      </c>
    </row>
    <row r="56" spans="1:6" ht="18.75" customHeight="1">
      <c r="A56" s="21">
        <f>SUBTOTAL(103,B$3:B56)</f>
        <v>17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54</v>
      </c>
      <c r="F56" s="198" t="str">
        <f t="shared" si="0"/>
        <v>OK</v>
      </c>
    </row>
    <row r="57" spans="1:6" ht="18.75" hidden="1" customHeight="1">
      <c r="A57" s="21">
        <f>SUBTOTAL(103,B$3:B57)</f>
        <v>17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17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17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18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198" t="str">
        <f t="shared" si="0"/>
        <v>OK</v>
      </c>
    </row>
    <row r="61" spans="1:6" ht="18.75" customHeight="1">
      <c r="A61" s="21">
        <f>SUBTOTAL(103,B$3:B61)</f>
        <v>19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198" t="str">
        <f t="shared" si="0"/>
        <v>OK</v>
      </c>
    </row>
    <row r="62" spans="1:6" ht="18.75" customHeight="1">
      <c r="A62" s="21">
        <f>SUBTOTAL(103,B$3:B62)</f>
        <v>20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</v>
      </c>
      <c r="F62" s="198" t="str">
        <f t="shared" si="0"/>
        <v>OK</v>
      </c>
    </row>
    <row r="63" spans="1:6" ht="18.75" customHeight="1">
      <c r="A63" s="21">
        <f>SUBTOTAL(103,B$3:B63)</f>
        <v>21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0.7</v>
      </c>
      <c r="F63" s="198" t="str">
        <f t="shared" si="0"/>
        <v>OK</v>
      </c>
    </row>
    <row r="64" spans="1:6" ht="18.75" hidden="1" customHeight="1">
      <c r="A64" s="21">
        <f>SUBTOTAL(103,B$3:B64)</f>
        <v>21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22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0.75</v>
      </c>
      <c r="F65" s="198" t="str">
        <f t="shared" si="0"/>
        <v>OK</v>
      </c>
    </row>
    <row r="66" spans="1:6" ht="18.75" hidden="1" customHeight="1">
      <c r="A66" s="21">
        <f>SUBTOTAL(103,B$3:B66)</f>
        <v>22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198" t="str">
        <f t="shared" si="0"/>
        <v>×</v>
      </c>
    </row>
    <row r="67" spans="1:6" ht="18.75" hidden="1" customHeight="1">
      <c r="A67" s="21">
        <f>SUBTOTAL(103,B$3:B67)</f>
        <v>22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23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24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198" t="str">
        <f t="shared" si="1"/>
        <v>OK</v>
      </c>
    </row>
    <row r="70" spans="1:6" ht="18.75" customHeight="1">
      <c r="A70" s="21">
        <f>SUBTOTAL(103,B$3:B70)</f>
        <v>25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0.125</v>
      </c>
      <c r="F70" s="198" t="str">
        <f t="shared" si="1"/>
        <v>OK</v>
      </c>
    </row>
    <row r="71" spans="1:6" ht="18.75" customHeight="1">
      <c r="A71" s="21">
        <f>SUBTOTAL(103,B$3:B71)</f>
        <v>26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18</v>
      </c>
      <c r="F71" s="198" t="str">
        <f t="shared" si="1"/>
        <v>OK</v>
      </c>
    </row>
    <row r="72" spans="1:6" ht="18.75" hidden="1" customHeight="1">
      <c r="A72" s="21">
        <f>SUBTOTAL(103,B$3:B72)</f>
        <v>26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hidden="1" customHeight="1">
      <c r="A73" s="21">
        <f>SUBTOTAL(103,B$3:B73)</f>
        <v>26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26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27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3.7</v>
      </c>
      <c r="F75" s="198" t="str">
        <f t="shared" si="1"/>
        <v>OK</v>
      </c>
    </row>
    <row r="76" spans="1:6" ht="18.75" hidden="1" customHeight="1">
      <c r="A76" s="21">
        <f>SUBTOTAL(103,B$3:B76)</f>
        <v>27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28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0.12000000000000001</v>
      </c>
      <c r="F77" s="198" t="str">
        <f t="shared" si="1"/>
        <v>OK</v>
      </c>
    </row>
    <row r="78" spans="1:6" ht="18.75" customHeight="1">
      <c r="A78" s="21">
        <f>SUBTOTAL(103,B$3:B78)</f>
        <v>29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0.79999999999999993</v>
      </c>
      <c r="F78" s="198" t="str">
        <f t="shared" si="1"/>
        <v>OK</v>
      </c>
    </row>
    <row r="79" spans="1:6" ht="18.75" hidden="1" customHeight="1">
      <c r="A79" s="21">
        <f>SUBTOTAL(103,B$3:B79)</f>
        <v>29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30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3</v>
      </c>
      <c r="F80" s="198" t="str">
        <f t="shared" si="1"/>
        <v>OK</v>
      </c>
    </row>
    <row r="81" spans="1:6" ht="18.75" hidden="1" customHeight="1">
      <c r="A81" s="21">
        <f>SUBTOTAL(103,B$3:B81)</f>
        <v>30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30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30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30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hidden="1" customHeight="1">
      <c r="A85" s="21">
        <f>SUBTOTAL(103,B$3:B85)</f>
        <v>30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hidden="1" customHeight="1">
      <c r="A86" s="21">
        <f>SUBTOTAL(103,B$3:B86)</f>
        <v>30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31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198" t="str">
        <f t="shared" si="1"/>
        <v>OK</v>
      </c>
    </row>
    <row r="88" spans="1:6" ht="18.75" customHeight="1">
      <c r="A88" s="21">
        <f>SUBTOTAL(103,B$3:B88)</f>
        <v>32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25</v>
      </c>
      <c r="F88" s="198" t="str">
        <f t="shared" si="1"/>
        <v>OK</v>
      </c>
    </row>
    <row r="89" spans="1:6" ht="18.75" customHeight="1">
      <c r="A89" s="21">
        <f>SUBTOTAL(103,B$3:B89)</f>
        <v>33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850</v>
      </c>
      <c r="F89" s="198" t="str">
        <f t="shared" si="1"/>
        <v>OK</v>
      </c>
    </row>
    <row r="90" spans="1:6" ht="18.75" hidden="1" customHeight="1">
      <c r="A90" s="21">
        <f>SUBTOTAL(103,B$3:B90)</f>
        <v>33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33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hidden="1" customHeight="1">
      <c r="A92" s="21">
        <f>SUBTOTAL(103,B$3:B92)</f>
        <v>33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33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customHeight="1">
      <c r="A94" s="21">
        <f>SUBTOTAL(103,B$3:B94)</f>
        <v>34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0.5</v>
      </c>
      <c r="F94" s="198" t="str">
        <f t="shared" si="1"/>
        <v>OK</v>
      </c>
    </row>
    <row r="95" spans="1:6" ht="18.75" customHeight="1">
      <c r="A95" s="21">
        <f>SUBTOTAL(103,B$3:B95)</f>
        <v>35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17</v>
      </c>
      <c r="F95" s="198" t="str">
        <f t="shared" si="1"/>
        <v>OK</v>
      </c>
    </row>
    <row r="96" spans="1:6" ht="18.75" hidden="1" customHeight="1">
      <c r="A96" s="21">
        <f>SUBTOTAL(103,B$3:B96)</f>
        <v>35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35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36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8" t="str">
        <f t="shared" si="1"/>
        <v>OK</v>
      </c>
    </row>
    <row r="99" spans="1:6" ht="18.75" customHeight="1">
      <c r="A99" s="21">
        <f>SUBTOTAL(103,B$3:B99)</f>
        <v>37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198" t="str">
        <f t="shared" si="1"/>
        <v>OK</v>
      </c>
    </row>
    <row r="100" spans="1:6" ht="18.75" hidden="1" customHeight="1">
      <c r="A100" s="21">
        <f>SUBTOTAL(103,B$3:B100)</f>
        <v>37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198" t="str">
        <f t="shared" si="1"/>
        <v>×</v>
      </c>
    </row>
    <row r="101" spans="1:6" ht="18.75" hidden="1" customHeight="1">
      <c r="A101" s="21">
        <f>SUBTOTAL(103,B$3:B101)</f>
        <v>37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37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hidden="1" customHeight="1">
      <c r="A103" s="21">
        <f>SUBTOTAL(103,B$3:B103)</f>
        <v>37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hidden="1" customHeight="1">
      <c r="A104" s="21">
        <f>SUBTOTAL(103,B$3:B104)</f>
        <v>37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37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customHeight="1">
      <c r="A106" s="21">
        <f>SUBTOTAL(103,B$3:B106)</f>
        <v>38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3</v>
      </c>
      <c r="F106" s="198" t="str">
        <f t="shared" si="1"/>
        <v>OK</v>
      </c>
    </row>
    <row r="107" spans="1:6" ht="18.75" hidden="1" customHeight="1">
      <c r="A107" s="21">
        <f>SUBTOTAL(103,B$3:B107)</f>
        <v>38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38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hidden="1" customHeight="1">
      <c r="A109" s="21">
        <f>SUBTOTAL(103,B$3:B109)</f>
        <v>38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38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38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39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1.65</v>
      </c>
      <c r="F112" s="198" t="str">
        <f t="shared" si="1"/>
        <v>OK</v>
      </c>
    </row>
    <row r="113" spans="1:6" ht="18.75" hidden="1" customHeight="1">
      <c r="A113" s="21">
        <f>SUBTOTAL(103,B$3:B113)</f>
        <v>39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hidden="1" customHeight="1">
      <c r="A114" s="21">
        <f>SUBTOTAL(103,B$3:B114)</f>
        <v>39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hidden="1" customHeight="1">
      <c r="A115" s="21">
        <f>SUBTOTAL(103,B$3:B115)</f>
        <v>39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40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127</v>
      </c>
      <c r="F116" s="198" t="str">
        <f t="shared" si="1"/>
        <v>OK</v>
      </c>
    </row>
    <row r="117" spans="1:6" ht="18.75" hidden="1" customHeight="1">
      <c r="A117" s="21">
        <f>SUBTOTAL(103,B$3:B117)</f>
        <v>40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hidden="1" customHeight="1">
      <c r="A118" s="21">
        <f>SUBTOTAL(103,B$3:B118)</f>
        <v>40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40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40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40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40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41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1.05</v>
      </c>
      <c r="F123" s="198" t="str">
        <f t="shared" si="1"/>
        <v>OK</v>
      </c>
    </row>
    <row r="124" spans="1:6" ht="18.75" customHeight="1">
      <c r="A124" s="21">
        <f>SUBTOTAL(103,B$3:B124)</f>
        <v>42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310</v>
      </c>
      <c r="F124" s="198" t="str">
        <f t="shared" si="1"/>
        <v>OK</v>
      </c>
    </row>
    <row r="125" spans="1:6" ht="18.75" customHeight="1">
      <c r="A125" s="21">
        <f>SUBTOTAL(103,B$3:B125)</f>
        <v>43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0.15</v>
      </c>
      <c r="F125" s="198" t="str">
        <f t="shared" si="1"/>
        <v>OK</v>
      </c>
    </row>
    <row r="126" spans="1:6" ht="18.75" customHeight="1">
      <c r="A126" s="21">
        <f>SUBTOTAL(103,B$3:B126)</f>
        <v>44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35.74</v>
      </c>
      <c r="F126" s="198" t="str">
        <f t="shared" si="1"/>
        <v>OK</v>
      </c>
    </row>
    <row r="127" spans="1:6" ht="18.75" customHeight="1">
      <c r="A127" s="21">
        <f>SUBTOTAL(103,B$3:B127)</f>
        <v>45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15.438000000000001</v>
      </c>
      <c r="F127" s="198" t="str">
        <f t="shared" si="1"/>
        <v>OK</v>
      </c>
    </row>
    <row r="128" spans="1:6" ht="18.75" customHeight="1">
      <c r="A128" s="21">
        <f>SUBTOTAL(103,B$3:B128)</f>
        <v>46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3.2</v>
      </c>
      <c r="F128" s="198" t="str">
        <f t="shared" si="1"/>
        <v>OK</v>
      </c>
    </row>
    <row r="129" spans="1:6" ht="18.75" hidden="1" customHeight="1">
      <c r="A129" s="21">
        <f>SUBTOTAL(103,B$3:B129)</f>
        <v>46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47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15</v>
      </c>
      <c r="F130" s="198" t="str">
        <f t="shared" si="1"/>
        <v>OK</v>
      </c>
    </row>
    <row r="131" spans="1:6" ht="18.75" hidden="1" customHeight="1">
      <c r="A131" s="21">
        <f>SUBTOTAL(103,B$3:B131)</f>
        <v>47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hidden="1" customHeight="1">
      <c r="A132" s="21">
        <f>SUBTOTAL(103,B$3:B132)</f>
        <v>47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hidden="1" customHeight="1">
      <c r="A133" s="21">
        <f>SUBTOTAL(103,B$3:B133)</f>
        <v>47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hidden="1" customHeight="1">
      <c r="A134" s="21">
        <f>SUBTOTAL(103,B$3:B134)</f>
        <v>47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47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48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0.25</v>
      </c>
      <c r="F136" s="198" t="str">
        <f t="shared" si="2"/>
        <v>OK</v>
      </c>
    </row>
    <row r="137" spans="1:6" ht="18.75" hidden="1" customHeight="1">
      <c r="A137" s="21">
        <f>SUBTOTAL(103,B$3:B137)</f>
        <v>48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48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48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48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hidden="1" customHeight="1">
      <c r="A141" s="21">
        <f>SUBTOTAL(103,B$3:B141)</f>
        <v>48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48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49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79</v>
      </c>
      <c r="F143" s="198" t="str">
        <f t="shared" si="2"/>
        <v>OK</v>
      </c>
    </row>
    <row r="144" spans="1:6" ht="18.75" hidden="1" customHeight="1">
      <c r="A144" s="21">
        <f>SUBTOTAL(103,B$3:B144)</f>
        <v>49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198" t="str">
        <f t="shared" si="2"/>
        <v>×</v>
      </c>
    </row>
    <row r="145" spans="1:6" ht="18.75" customHeight="1">
      <c r="A145" s="21">
        <f>SUBTOTAL(103,B$3:B145)</f>
        <v>50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6.7</v>
      </c>
      <c r="F145" s="198" t="str">
        <f t="shared" si="2"/>
        <v>OK</v>
      </c>
    </row>
    <row r="146" spans="1:6" ht="18.75" hidden="1" customHeight="1">
      <c r="A146" s="21">
        <f>SUBTOTAL(103,B$3:B146)</f>
        <v>50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50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50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50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51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93</v>
      </c>
      <c r="F150" s="198" t="str">
        <f t="shared" si="2"/>
        <v>OK</v>
      </c>
    </row>
    <row r="151" spans="1:6" ht="18.75" customHeight="1">
      <c r="A151" s="21">
        <f>SUBTOTAL(103,B$3:B151)</f>
        <v>52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35</v>
      </c>
      <c r="F151" s="198" t="str">
        <f t="shared" si="2"/>
        <v>OK</v>
      </c>
    </row>
    <row r="152" spans="1:6" ht="18.75" customHeight="1">
      <c r="A152" s="21">
        <f>SUBTOTAL(103,B$3:B152)</f>
        <v>53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30.8</v>
      </c>
      <c r="F152" s="198" t="str">
        <f t="shared" si="2"/>
        <v>OK</v>
      </c>
    </row>
    <row r="153" spans="1:6" ht="18.75" customHeight="1">
      <c r="A153" s="21">
        <f>SUBTOTAL(103,B$3:B153)</f>
        <v>54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38.1</v>
      </c>
      <c r="F153" s="198" t="str">
        <f t="shared" si="2"/>
        <v>OK</v>
      </c>
    </row>
    <row r="154" spans="1:6" ht="18.75" customHeight="1">
      <c r="A154" s="21">
        <f>SUBTOTAL(103,B$3:B154)</f>
        <v>55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63.8</v>
      </c>
      <c r="F154" s="198" t="str">
        <f t="shared" si="2"/>
        <v>OK</v>
      </c>
    </row>
    <row r="155" spans="1:6" ht="18.75" hidden="1" customHeight="1">
      <c r="A155" s="21">
        <f>SUBTOTAL(103,B$3:B155)</f>
        <v>55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55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hidden="1" customHeight="1">
      <c r="A158" s="21">
        <f>SUBTOTAL(103,B$3:B158)</f>
        <v>55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56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198" t="str">
        <f t="shared" si="2"/>
        <v>OK</v>
      </c>
    </row>
    <row r="160" spans="1:6" ht="18.75" hidden="1" customHeight="1">
      <c r="A160" s="21">
        <f>SUBTOTAL(103,B$3:B160)</f>
        <v>56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57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4</v>
      </c>
      <c r="F161" s="198" t="str">
        <f t="shared" si="2"/>
        <v>OK</v>
      </c>
    </row>
    <row r="162" spans="1:6" ht="18.75" hidden="1" customHeight="1">
      <c r="A162" s="21">
        <f>SUBTOTAL(103,B$3:B162)</f>
        <v>57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57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hidden="1" customHeight="1">
      <c r="A164" s="21">
        <f>SUBTOTAL(103,B$3:B164)</f>
        <v>57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57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57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hidden="1" customHeight="1">
      <c r="A167" s="21">
        <f>SUBTOTAL(103,B$3:B167)</f>
        <v>57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58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198" t="str">
        <f t="shared" si="2"/>
        <v>OK</v>
      </c>
    </row>
    <row r="169" spans="1:6" ht="18.75" customHeight="1">
      <c r="A169" s="21">
        <f>SUBTOTAL(103,B$3:B169)</f>
        <v>59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8</v>
      </c>
      <c r="F169" s="198" t="str">
        <f t="shared" si="2"/>
        <v>OK</v>
      </c>
    </row>
    <row r="170" spans="1:6" ht="18.75" customHeight="1">
      <c r="A170" s="21">
        <f>SUBTOTAL(103,B$3:B170)</f>
        <v>60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14</v>
      </c>
      <c r="F170" s="198" t="str">
        <f t="shared" si="2"/>
        <v>OK</v>
      </c>
    </row>
    <row r="171" spans="1:6" ht="18.75" hidden="1" customHeight="1">
      <c r="A171" s="21">
        <f>SUBTOTAL(103,B$3:B171)</f>
        <v>60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60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60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60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60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60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61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76</v>
      </c>
      <c r="F177" s="198" t="str">
        <f t="shared" si="2"/>
        <v>OK</v>
      </c>
    </row>
    <row r="178" spans="1:6" ht="18.75" customHeight="1">
      <c r="A178" s="21">
        <f>SUBTOTAL(103,B$3:B178)</f>
        <v>62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86</v>
      </c>
      <c r="F178" s="198" t="str">
        <f t="shared" si="2"/>
        <v>OK</v>
      </c>
    </row>
    <row r="179" spans="1:6" ht="18.75" customHeight="1">
      <c r="A179" s="21">
        <f>SUBTOTAL(103,B$3:B179)</f>
        <v>63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10</v>
      </c>
      <c r="F179" s="198" t="str">
        <f t="shared" si="2"/>
        <v>OK</v>
      </c>
    </row>
    <row r="180" spans="1:6" ht="18.75" customHeight="1">
      <c r="A180" s="21">
        <f>SUBTOTAL(103,B$3:B180)</f>
        <v>64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8</v>
      </c>
      <c r="F180" s="198" t="str">
        <f t="shared" si="2"/>
        <v>OK</v>
      </c>
    </row>
    <row r="181" spans="1:6" ht="18.75" customHeight="1">
      <c r="A181" s="21">
        <f>SUBTOTAL(103,B$3:B181)</f>
        <v>65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15.25</v>
      </c>
      <c r="F181" s="198" t="str">
        <f t="shared" si="2"/>
        <v>OK</v>
      </c>
    </row>
    <row r="182" spans="1:6" ht="18.75" customHeight="1">
      <c r="A182" s="21">
        <f>SUBTOTAL(103,B$3:B182)</f>
        <v>66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247</v>
      </c>
      <c r="F182" s="198" t="str">
        <f t="shared" si="2"/>
        <v>OK</v>
      </c>
    </row>
    <row r="183" spans="1:6" ht="18.75" customHeight="1">
      <c r="A183" s="21">
        <f>SUBTOTAL(103,B$3:B183)</f>
        <v>67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48</v>
      </c>
      <c r="F183" s="198" t="str">
        <f t="shared" si="2"/>
        <v>OK</v>
      </c>
    </row>
    <row r="184" spans="1:6" ht="18.75" customHeight="1">
      <c r="A184" s="21">
        <f>SUBTOTAL(103,B$3:B184)</f>
        <v>68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17.5</v>
      </c>
      <c r="F184" s="198" t="str">
        <f t="shared" si="2"/>
        <v>OK</v>
      </c>
    </row>
    <row r="185" spans="1:6" ht="18.75" customHeight="1">
      <c r="A185" s="21">
        <f>SUBTOTAL(103,B$3:B185)</f>
        <v>69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7.5</v>
      </c>
      <c r="F185" s="198" t="str">
        <f t="shared" si="2"/>
        <v>OK</v>
      </c>
    </row>
    <row r="186" spans="1:6" ht="18.75" customHeight="1">
      <c r="A186" s="21">
        <f>SUBTOTAL(103,B$3:B186)</f>
        <v>70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198" t="str">
        <f t="shared" si="2"/>
        <v>OK</v>
      </c>
    </row>
    <row r="187" spans="1:6" ht="18.75" customHeight="1">
      <c r="A187" s="21">
        <f>SUBTOTAL(103,B$3:B187)</f>
        <v>71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15</v>
      </c>
      <c r="F187" s="198" t="str">
        <f t="shared" si="2"/>
        <v>OK</v>
      </c>
    </row>
    <row r="188" spans="1:6" ht="18.75" customHeight="1">
      <c r="A188" s="21">
        <f>SUBTOTAL(103,B$3:B188)</f>
        <v>72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232</v>
      </c>
      <c r="F188" s="198" t="str">
        <f t="shared" si="2"/>
        <v>OK</v>
      </c>
    </row>
    <row r="189" spans="1:6" ht="18.75" hidden="1" customHeight="1">
      <c r="A189" s="21">
        <f>SUBTOTAL(103,B$3:B189)</f>
        <v>72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73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198" t="str">
        <f t="shared" si="2"/>
        <v>OK</v>
      </c>
    </row>
    <row r="191" spans="1:6" ht="18.75" hidden="1" customHeight="1">
      <c r="A191" s="21">
        <f>SUBTOTAL(103,B$3:B191)</f>
        <v>73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73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74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18</v>
      </c>
      <c r="F193" s="198" t="str">
        <f t="shared" si="2"/>
        <v>OK</v>
      </c>
    </row>
    <row r="194" spans="1:6" ht="18.75" customHeight="1">
      <c r="A194" s="21">
        <f>SUBTOTAL(103,B$3:B194)</f>
        <v>75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68.800000000000011</v>
      </c>
      <c r="F194" s="198" t="str">
        <f t="shared" si="2"/>
        <v>OK</v>
      </c>
    </row>
    <row r="195" spans="1:6" ht="18.75" customHeight="1">
      <c r="A195" s="21">
        <f>SUBTOTAL(103,B$3:B195)</f>
        <v>76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81</v>
      </c>
      <c r="F195" s="198" t="str">
        <f t="shared" si="2"/>
        <v>OK</v>
      </c>
    </row>
    <row r="196" spans="1:6" ht="18.75" hidden="1" customHeight="1">
      <c r="A196" s="21">
        <f>SUBTOTAL(103,B$3:B196)</f>
        <v>76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77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198" t="str">
        <f t="shared" si="3"/>
        <v>OK</v>
      </c>
    </row>
    <row r="198" spans="1:6" ht="18.75" customHeight="1">
      <c r="A198" s="21">
        <f>SUBTOTAL(103,B$3:B198)</f>
        <v>78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9</v>
      </c>
      <c r="F198" s="198" t="str">
        <f t="shared" si="3"/>
        <v>OK</v>
      </c>
    </row>
    <row r="199" spans="1:6" ht="18.75" hidden="1" customHeight="1">
      <c r="A199" s="21">
        <f>SUBTOTAL(103,B$3:B199)</f>
        <v>78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78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78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78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79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18</v>
      </c>
      <c r="F203" s="198" t="str">
        <f t="shared" si="3"/>
        <v>OK</v>
      </c>
    </row>
    <row r="204" spans="1:6" ht="18.75" customHeight="1">
      <c r="A204" s="21">
        <f>SUBTOTAL(103,B$3:B204)</f>
        <v>80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15</v>
      </c>
      <c r="F204" s="198" t="str">
        <f t="shared" si="3"/>
        <v>OK</v>
      </c>
    </row>
    <row r="205" spans="1:6" ht="18.75" hidden="1" customHeight="1">
      <c r="A205" s="21">
        <f>SUBTOTAL(103,B$3:B205)</f>
        <v>80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81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198" t="str">
        <f t="shared" si="3"/>
        <v>OK</v>
      </c>
    </row>
    <row r="207" spans="1:6" ht="18.75" customHeight="1">
      <c r="A207" s="21">
        <f>SUBTOTAL(103,B$3:B207)</f>
        <v>82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9</v>
      </c>
      <c r="F207" s="198" t="str">
        <f t="shared" si="3"/>
        <v>OK</v>
      </c>
    </row>
    <row r="208" spans="1:6" ht="18.75" hidden="1" customHeight="1">
      <c r="A208" s="21">
        <f>SUBTOTAL(103,B$3:B208)</f>
        <v>82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83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9</v>
      </c>
      <c r="F209" s="198" t="str">
        <f t="shared" si="3"/>
        <v>OK</v>
      </c>
    </row>
    <row r="210" spans="1:6" ht="18.75" hidden="1" customHeight="1">
      <c r="A210" s="21">
        <f>SUBTOTAL(103,B$3:B210)</f>
        <v>83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84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8</v>
      </c>
      <c r="F211" s="198" t="str">
        <f t="shared" si="3"/>
        <v>OK</v>
      </c>
    </row>
    <row r="212" spans="1:6" ht="18.75" hidden="1" customHeight="1">
      <c r="A212" s="21">
        <f>SUBTOTAL(103,B$3:B212)</f>
        <v>84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84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85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28</v>
      </c>
      <c r="F214" s="198" t="str">
        <f t="shared" si="3"/>
        <v>OK</v>
      </c>
    </row>
    <row r="215" spans="1:6" ht="18.75" hidden="1" customHeight="1">
      <c r="A215" s="21">
        <f>SUBTOTAL(103,B$3:B215)</f>
        <v>85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85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85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85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85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85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85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85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85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85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85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85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85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customHeight="1">
      <c r="A228" s="21">
        <f>SUBTOTAL(103,B$3:B228)</f>
        <v>86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2.5</v>
      </c>
      <c r="F228" s="198" t="str">
        <f t="shared" si="3"/>
        <v>OK</v>
      </c>
    </row>
    <row r="229" spans="1:6" ht="18.75" customHeight="1">
      <c r="A229" s="21">
        <f>SUBTOTAL(103,B$3:B229)</f>
        <v>87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33.4</v>
      </c>
      <c r="F229" s="198" t="str">
        <f t="shared" si="3"/>
        <v>OK</v>
      </c>
    </row>
    <row r="230" spans="1:6" ht="18.75" customHeight="1">
      <c r="A230" s="21">
        <f>SUBTOTAL(103,B$3:B230)</f>
        <v>88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198" t="str">
        <f t="shared" si="3"/>
        <v>OK</v>
      </c>
    </row>
    <row r="231" spans="1:6" ht="18.75" customHeight="1">
      <c r="A231" s="21">
        <f>SUBTOTAL(103,B$3:B231)</f>
        <v>89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198" t="str">
        <f t="shared" si="3"/>
        <v>OK</v>
      </c>
    </row>
    <row r="232" spans="1:6" ht="18.75" customHeight="1">
      <c r="A232" s="21">
        <f>SUBTOTAL(103,B$3:B232)</f>
        <v>90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756</v>
      </c>
      <c r="F232" s="198" t="str">
        <f t="shared" si="3"/>
        <v>OK</v>
      </c>
    </row>
    <row r="233" spans="1:6" ht="18.75" hidden="1" customHeight="1">
      <c r="A233" s="21">
        <f>SUBTOTAL(103,B$3:B233)</f>
        <v>90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hidden="1" customHeight="1">
      <c r="A234" s="21">
        <f>SUBTOTAL(103,B$3:B234)</f>
        <v>90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90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90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90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90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hidden="1" customHeight="1">
      <c r="A239" s="21">
        <f>SUBTOTAL(103,B$3:B239)</f>
        <v>90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90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90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90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91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876</v>
      </c>
      <c r="F243" s="198" t="str">
        <f t="shared" si="3"/>
        <v>OK</v>
      </c>
    </row>
    <row r="244" spans="1:6" ht="18.75" hidden="1" customHeight="1">
      <c r="A244" s="21">
        <f>SUBTOTAL(103,B$3:B244)</f>
        <v>91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hidden="1" customHeight="1">
      <c r="A245" s="21">
        <f>SUBTOTAL(103,B$3:B245)</f>
        <v>91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hidden="1" customHeight="1">
      <c r="A246" s="21">
        <f>SUBTOTAL(103,B$3:B246)</f>
        <v>91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92</v>
      </c>
      <c r="B247" s="21">
        <f>P!A249</f>
        <v>245</v>
      </c>
      <c r="C247" s="297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7" s="11" t="str">
        <f>P!C249</f>
        <v>টাকা</v>
      </c>
      <c r="E247" s="31">
        <f>P!AJ249</f>
        <v>12110</v>
      </c>
      <c r="F247" s="198" t="str">
        <f t="shared" si="3"/>
        <v>OK</v>
      </c>
    </row>
    <row r="248" spans="1:6" ht="18.75" customHeight="1">
      <c r="A248" s="21">
        <f>SUBTOTAL(103,B$3:B248)</f>
        <v>93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180</v>
      </c>
      <c r="F248" s="198" t="str">
        <f t="shared" si="3"/>
        <v>OK</v>
      </c>
    </row>
    <row r="249" spans="1:6" ht="18.75" hidden="1" customHeight="1">
      <c r="A249" s="21">
        <f>SUBTOTAL(103,B$3:B249)</f>
        <v>93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94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1380</v>
      </c>
      <c r="F250" s="198" t="str">
        <f t="shared" si="3"/>
        <v>OK</v>
      </c>
    </row>
    <row r="251" spans="1:6" ht="18.75" customHeight="1">
      <c r="A251" s="21">
        <f>SUBTOTAL(103,B$3:B251)</f>
        <v>95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4690</v>
      </c>
      <c r="F251" s="198" t="str">
        <f t="shared" si="3"/>
        <v>OK</v>
      </c>
    </row>
    <row r="252" spans="1:6" ht="18.75" customHeight="1">
      <c r="A252" s="21">
        <f>SUBTOTAL(103,B$3:B252)</f>
        <v>96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37500</v>
      </c>
      <c r="F252" s="198" t="str">
        <f t="shared" si="3"/>
        <v>OK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06" priority="2" operator="lessThan">
      <formula>0</formula>
    </cfRule>
  </conditionalFormatting>
  <conditionalFormatting sqref="F3:F252">
    <cfRule type="cellIs" dxfId="505" priority="3" operator="equal">
      <formula>"NZ"</formula>
    </cfRule>
    <cfRule type="cellIs" dxfId="504" priority="4" operator="equal">
      <formula>"OK"</formula>
    </cfRule>
  </conditionalFormatting>
  <conditionalFormatting sqref="F1:F1048576">
    <cfRule type="cellIs" dxfId="503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I18" sqref="I1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hidden="1" customWidth="1"/>
    <col min="15" max="19" width="9.5703125" style="9" hidden="1" customWidth="1"/>
    <col min="20" max="20" width="10" style="9" hidden="1" customWidth="1"/>
    <col min="21" max="21" width="15.28515625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3" t="s">
        <v>549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97"/>
      <c r="W1" s="63"/>
    </row>
    <row r="2" spans="1:25" ht="15" customHeight="1">
      <c r="A2" s="455" t="s">
        <v>0</v>
      </c>
      <c r="B2" s="456" t="s">
        <v>214</v>
      </c>
      <c r="C2" s="457" t="s">
        <v>1</v>
      </c>
      <c r="D2" s="457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430</v>
      </c>
      <c r="R2" s="335" t="s">
        <v>431</v>
      </c>
      <c r="S2" s="360" t="s">
        <v>432</v>
      </c>
      <c r="T2" s="434" t="s">
        <v>433</v>
      </c>
      <c r="U2" s="455" t="s">
        <v>305</v>
      </c>
      <c r="V2" s="449" t="s">
        <v>345</v>
      </c>
      <c r="W2" s="24"/>
      <c r="Y2" s="196"/>
    </row>
    <row r="3" spans="1:25" ht="12" customHeight="1">
      <c r="A3" s="455"/>
      <c r="B3" s="456"/>
      <c r="C3" s="457"/>
      <c r="D3" s="457"/>
      <c r="E3" s="437">
        <f>P!D3</f>
        <v>45922</v>
      </c>
      <c r="F3" s="437">
        <f>P!F3</f>
        <v>45923</v>
      </c>
      <c r="G3" s="437">
        <f>P!H3</f>
        <v>45924</v>
      </c>
      <c r="H3" s="437">
        <f>P!J3</f>
        <v>45925</v>
      </c>
      <c r="I3" s="437">
        <f>P!L3</f>
        <v>45926</v>
      </c>
      <c r="J3" s="437">
        <f>P!N3</f>
        <v>45927</v>
      </c>
      <c r="K3" s="437">
        <f>P!P3</f>
        <v>45928</v>
      </c>
      <c r="L3" s="437">
        <f>P!R3</f>
        <v>45929</v>
      </c>
      <c r="M3" s="437">
        <f>P!T3</f>
        <v>45930</v>
      </c>
      <c r="N3" s="437">
        <f>P!V3</f>
        <v>45931</v>
      </c>
      <c r="O3" s="437">
        <f>P!X3</f>
        <v>45932</v>
      </c>
      <c r="P3" s="33">
        <f>P!Z3</f>
        <v>45933</v>
      </c>
      <c r="Q3" s="33">
        <f>P!AB3</f>
        <v>45934</v>
      </c>
      <c r="R3" s="33">
        <f>P!AD3</f>
        <v>45935</v>
      </c>
      <c r="S3" s="33">
        <f>P!AF3</f>
        <v>45936</v>
      </c>
      <c r="T3" s="435">
        <f>P!AH3</f>
        <v>45937</v>
      </c>
      <c r="U3" s="455"/>
      <c r="V3" s="450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50</v>
      </c>
      <c r="K6" s="31">
        <f>P!P7</f>
        <v>0</v>
      </c>
      <c r="L6" s="31">
        <f>P!R7</f>
        <v>50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20100</v>
      </c>
      <c r="V6" s="198" t="str">
        <f t="shared" si="0"/>
        <v>OK</v>
      </c>
      <c r="W6" s="25"/>
    </row>
    <row r="7" spans="1:25" ht="16.5" hidden="1">
      <c r="A7" s="21">
        <f>SUBTOTAL(103,B$4:B7)</f>
        <v>1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 hidden="1">
      <c r="A8" s="21">
        <f>SUBTOTAL(103,B$4:B8)</f>
        <v>1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2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25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3375</v>
      </c>
      <c r="V9" s="198" t="str">
        <f t="shared" si="0"/>
        <v>OK</v>
      </c>
      <c r="W9" s="24"/>
    </row>
    <row r="10" spans="1:25" ht="16.5">
      <c r="A10" s="21">
        <f>SUBTOTAL(103,B$4:B10)</f>
        <v>3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30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4800</v>
      </c>
      <c r="V10" s="198" t="str">
        <f t="shared" si="0"/>
        <v>OK</v>
      </c>
      <c r="W10" s="25"/>
    </row>
    <row r="11" spans="1:25" ht="16.5" hidden="1">
      <c r="A11" s="21">
        <f>SUBTOTAL(103,B$4:B11)</f>
        <v>3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3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 hidden="1">
      <c r="A13" s="21">
        <f>SUBTOTAL(103,B$4:B13)</f>
        <v>3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4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15</v>
      </c>
      <c r="G14" s="31">
        <f>P!H15</f>
        <v>15</v>
      </c>
      <c r="H14" s="31">
        <f>P!J15</f>
        <v>20</v>
      </c>
      <c r="I14" s="31">
        <f>P!L15</f>
        <v>0</v>
      </c>
      <c r="J14" s="31">
        <f>P!N15</f>
        <v>10</v>
      </c>
      <c r="K14" s="31">
        <f>P!P15</f>
        <v>10</v>
      </c>
      <c r="L14" s="31">
        <f>P!R15</f>
        <v>25</v>
      </c>
      <c r="M14" s="31">
        <f>P!T15</f>
        <v>15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21600</v>
      </c>
      <c r="V14" s="198" t="str">
        <f t="shared" si="0"/>
        <v>OK</v>
      </c>
      <c r="W14" s="24"/>
    </row>
    <row r="15" spans="1:25" ht="16.5">
      <c r="A15" s="21">
        <f>SUBTOTAL(103,B$4:B15)</f>
        <v>5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2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2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1260</v>
      </c>
      <c r="V15" s="198" t="str">
        <f t="shared" si="0"/>
        <v>OK</v>
      </c>
      <c r="W15" s="25"/>
    </row>
    <row r="16" spans="1:25" ht="16.5" hidden="1">
      <c r="A16" s="21">
        <f>SUBTOTAL(103,B$4:B16)</f>
        <v>5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5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6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0.1</v>
      </c>
      <c r="L18" s="31">
        <f>P!R19</f>
        <v>0.2</v>
      </c>
      <c r="M18" s="31">
        <f>P!T19</f>
        <v>0.2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250</v>
      </c>
      <c r="V18" s="198" t="str">
        <f t="shared" si="0"/>
        <v>OK</v>
      </c>
      <c r="W18" s="24"/>
    </row>
    <row r="19" spans="1:23" ht="16.5" hidden="1">
      <c r="A19" s="428">
        <f>SUBTOTAL(103,B$4:B19)</f>
        <v>6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63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7560</v>
      </c>
      <c r="V20" s="198" t="str">
        <f t="shared" si="0"/>
        <v>OK</v>
      </c>
      <c r="W20" s="24"/>
    </row>
    <row r="21" spans="1:23" ht="16.5">
      <c r="A21" s="21">
        <f>SUBTOTAL(103,B$4:B21)</f>
        <v>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2</v>
      </c>
      <c r="G21" s="31">
        <f>P!H22</f>
        <v>0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0.5</v>
      </c>
      <c r="L21" s="31">
        <f>P!R22</f>
        <v>1</v>
      </c>
      <c r="M21" s="31">
        <f>P!T22</f>
        <v>1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5060</v>
      </c>
      <c r="V21" s="198" t="str">
        <f t="shared" si="0"/>
        <v>OK</v>
      </c>
      <c r="W21" s="25"/>
    </row>
    <row r="22" spans="1:23" ht="16.5" hidden="1">
      <c r="A22" s="21">
        <f>SUBTOTAL(103,B$4:B22)</f>
        <v>8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9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1000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2800</v>
      </c>
      <c r="V23" s="198" t="str">
        <f t="shared" si="0"/>
        <v>OK</v>
      </c>
      <c r="W23" s="25"/>
    </row>
    <row r="24" spans="1:23" ht="16.5" hidden="1">
      <c r="A24" s="428">
        <f>SUBTOTAL(103,B$4:B24)</f>
        <v>9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9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9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9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9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9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10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1E-3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300</v>
      </c>
      <c r="V30" s="198" t="str">
        <f t="shared" si="0"/>
        <v>OK</v>
      </c>
      <c r="W30" s="25"/>
    </row>
    <row r="31" spans="1:23" ht="16.5" hidden="1">
      <c r="A31" s="428">
        <f>SUBTOTAL(103,B$4:B31)</f>
        <v>10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10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10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11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32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4320</v>
      </c>
      <c r="V35" s="198" t="str">
        <f t="shared" si="0"/>
        <v>OK</v>
      </c>
      <c r="W35" s="25"/>
    </row>
    <row r="36" spans="1:23" ht="16.5" hidden="1">
      <c r="A36" s="428">
        <f>SUBTOTAL(103,B$4:B36)</f>
        <v>11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11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11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 hidden="1">
      <c r="A39" s="21">
        <f>SUBTOTAL(103,B$4:B39)</f>
        <v>11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12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1</v>
      </c>
      <c r="M40" s="31">
        <f>P!T41</f>
        <v>1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150</v>
      </c>
      <c r="V40" s="198" t="str">
        <f t="shared" si="0"/>
        <v>OK</v>
      </c>
      <c r="W40" s="25"/>
    </row>
    <row r="41" spans="1:23" ht="16.5">
      <c r="A41" s="21">
        <f>SUBTOTAL(103,B$4:B41)</f>
        <v>13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45</v>
      </c>
      <c r="V41" s="198" t="str">
        <f t="shared" si="0"/>
        <v>OK</v>
      </c>
      <c r="W41" s="25"/>
    </row>
    <row r="42" spans="1:23" ht="16.5" hidden="1">
      <c r="A42" s="21">
        <f>SUBTOTAL(103,B$4:B42)</f>
        <v>13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13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13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13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 hidden="1">
      <c r="A46" s="21">
        <f>SUBTOTAL(103,B$4:B46)</f>
        <v>13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 hidden="1">
      <c r="A47" s="21">
        <f>SUBTOTAL(103,B$4:B47)</f>
        <v>13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13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13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13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14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2</v>
      </c>
      <c r="M51" s="31">
        <f>P!T52</f>
        <v>2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240</v>
      </c>
      <c r="V51" s="198" t="str">
        <f t="shared" si="0"/>
        <v>OK</v>
      </c>
      <c r="W51" s="25"/>
    </row>
    <row r="52" spans="1:23" ht="16.5" hidden="1">
      <c r="A52" s="428">
        <f>SUBTOTAL(103,B$4:B52)</f>
        <v>14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14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14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15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100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80</v>
      </c>
      <c r="V55" s="198" t="str">
        <f t="shared" si="0"/>
        <v>OK</v>
      </c>
      <c r="W55" s="25"/>
    </row>
    <row r="56" spans="1:23" ht="16.5">
      <c r="A56" s="21">
        <f>SUBTOTAL(103,B$4:B56)</f>
        <v>16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100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25</v>
      </c>
      <c r="V56" s="198" t="str">
        <f t="shared" si="0"/>
        <v>OK</v>
      </c>
      <c r="W56" s="25"/>
    </row>
    <row r="57" spans="1:23" ht="16.5">
      <c r="A57" s="21">
        <f>SUBTOTAL(103,B$4:B57)</f>
        <v>17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0</v>
      </c>
      <c r="G57" s="31">
        <f>P!H58</f>
        <v>8</v>
      </c>
      <c r="H57" s="31">
        <f>P!J58</f>
        <v>10</v>
      </c>
      <c r="I57" s="31">
        <f>P!L58</f>
        <v>0</v>
      </c>
      <c r="J57" s="31">
        <f>P!N58</f>
        <v>6</v>
      </c>
      <c r="K57" s="31">
        <f>P!P58</f>
        <v>6</v>
      </c>
      <c r="L57" s="31">
        <f>P!R58</f>
        <v>10</v>
      </c>
      <c r="M57" s="31">
        <f>P!T58</f>
        <v>8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1080</v>
      </c>
      <c r="V57" s="198" t="str">
        <f t="shared" si="0"/>
        <v>OK</v>
      </c>
      <c r="W57" s="25"/>
    </row>
    <row r="58" spans="1:23" ht="16.5" hidden="1">
      <c r="A58" s="428">
        <f>SUBTOTAL(103,B$4:B58)</f>
        <v>17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17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17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18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5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550</v>
      </c>
      <c r="V61" s="198" t="str">
        <f t="shared" si="0"/>
        <v>OK</v>
      </c>
      <c r="W61" s="25"/>
    </row>
    <row r="62" spans="1:23" ht="16.5">
      <c r="A62" s="21">
        <f>SUBTOTAL(103,B$4:B62)</f>
        <v>19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0.5</v>
      </c>
      <c r="H62" s="31">
        <f>P!J63</f>
        <v>0.5</v>
      </c>
      <c r="I62" s="31">
        <f>P!L63</f>
        <v>0</v>
      </c>
      <c r="J62" s="31">
        <f>P!N63</f>
        <v>0.5</v>
      </c>
      <c r="K62" s="31">
        <f>P!P63</f>
        <v>0.5</v>
      </c>
      <c r="L62" s="31">
        <f>P!R63</f>
        <v>0.5</v>
      </c>
      <c r="M62" s="31">
        <f>P!T63</f>
        <v>0.5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2170</v>
      </c>
      <c r="V62" s="198" t="str">
        <f t="shared" si="0"/>
        <v>OK</v>
      </c>
      <c r="W62" s="25"/>
    </row>
    <row r="63" spans="1:23" ht="16.5">
      <c r="A63" s="21">
        <f>SUBTOTAL(103,B$4:B63)</f>
        <v>20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0.5</v>
      </c>
      <c r="F63" s="31">
        <f>P!F64</f>
        <v>0</v>
      </c>
      <c r="G63" s="31">
        <f>P!H64</f>
        <v>0</v>
      </c>
      <c r="H63" s="31">
        <f>P!J64</f>
        <v>0.5</v>
      </c>
      <c r="I63" s="31">
        <f>P!L64</f>
        <v>0</v>
      </c>
      <c r="J63" s="31">
        <f>P!N64</f>
        <v>0.5</v>
      </c>
      <c r="K63" s="31">
        <f>P!P64</f>
        <v>0.5</v>
      </c>
      <c r="L63" s="31">
        <f>P!R64</f>
        <v>1</v>
      </c>
      <c r="M63" s="31">
        <f>P!T64</f>
        <v>1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2560</v>
      </c>
      <c r="V63" s="198" t="str">
        <f t="shared" si="0"/>
        <v>OK</v>
      </c>
      <c r="W63" s="25"/>
    </row>
    <row r="64" spans="1:23" ht="16.5">
      <c r="A64" s="21">
        <f>SUBTOTAL(103,B$4:B64)</f>
        <v>21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0.1</v>
      </c>
      <c r="K64" s="31">
        <f>P!P65</f>
        <v>0</v>
      </c>
      <c r="L64" s="31">
        <f>P!R65</f>
        <v>0.5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270</v>
      </c>
      <c r="V64" s="198" t="str">
        <f t="shared" si="0"/>
        <v>OK</v>
      </c>
      <c r="W64" s="25"/>
    </row>
    <row r="65" spans="1:23" ht="16.5" hidden="1">
      <c r="A65" s="428">
        <f>SUBTOTAL(103,B$4:B65)</f>
        <v>21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22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0.15</v>
      </c>
      <c r="I66" s="31">
        <f>P!L67</f>
        <v>0</v>
      </c>
      <c r="J66" s="31">
        <f>P!N67</f>
        <v>0.1</v>
      </c>
      <c r="K66" s="31">
        <f>P!P67</f>
        <v>0.1</v>
      </c>
      <c r="L66" s="31">
        <f>P!R67</f>
        <v>0.2</v>
      </c>
      <c r="M66" s="31">
        <f>P!T67</f>
        <v>0.2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620</v>
      </c>
      <c r="V66" s="198" t="str">
        <f t="shared" si="0"/>
        <v>OK</v>
      </c>
      <c r="W66" s="25"/>
    </row>
    <row r="67" spans="1:23" ht="16.5" hidden="1">
      <c r="A67" s="21">
        <f>SUBTOTAL(103,B$4:B67)</f>
        <v>22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0</v>
      </c>
      <c r="V67" s="198" t="str">
        <f t="shared" si="0"/>
        <v>×</v>
      </c>
      <c r="W67" s="25"/>
    </row>
    <row r="68" spans="1:23" ht="16.5" hidden="1">
      <c r="A68" s="21">
        <f>SUBTOTAL(103,B$4:B68)</f>
        <v>22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23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0.1</v>
      </c>
      <c r="I69" s="31">
        <f>P!L70</f>
        <v>0</v>
      </c>
      <c r="J69" s="31">
        <f>P!N70</f>
        <v>0</v>
      </c>
      <c r="K69" s="31">
        <f>P!P70</f>
        <v>0.05</v>
      </c>
      <c r="L69" s="31">
        <f>P!R70</f>
        <v>0.1</v>
      </c>
      <c r="M69" s="31">
        <f>P!T70</f>
        <v>0.1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2290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24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0.5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580</v>
      </c>
      <c r="V70" s="198" t="str">
        <f t="shared" si="1"/>
        <v>OK</v>
      </c>
      <c r="W70" s="25"/>
    </row>
    <row r="71" spans="1:23" ht="16.5">
      <c r="A71" s="21">
        <f>SUBTOTAL(103,B$4:B71)</f>
        <v>25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2.5000000000000001E-2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0.05</v>
      </c>
      <c r="M71" s="31">
        <f>P!T72</f>
        <v>0.05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230</v>
      </c>
      <c r="V71" s="198" t="str">
        <f t="shared" si="1"/>
        <v>OK</v>
      </c>
      <c r="W71" s="25"/>
    </row>
    <row r="72" spans="1:23" ht="16.5">
      <c r="A72" s="21">
        <f>SUBTOTAL(103,B$4:B72)</f>
        <v>26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4</v>
      </c>
      <c r="I72" s="31">
        <f>P!L73</f>
        <v>0</v>
      </c>
      <c r="J72" s="31">
        <f>P!N73</f>
        <v>0</v>
      </c>
      <c r="K72" s="31">
        <f>P!P73</f>
        <v>2</v>
      </c>
      <c r="L72" s="31">
        <f>P!R73</f>
        <v>6</v>
      </c>
      <c r="M72" s="31">
        <f>P!T73</f>
        <v>6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144</v>
      </c>
      <c r="V72" s="198" t="str">
        <f t="shared" si="1"/>
        <v>OK</v>
      </c>
      <c r="W72" s="25"/>
    </row>
    <row r="73" spans="1:23" ht="16.5" hidden="1">
      <c r="A73" s="21">
        <f>SUBTOTAL(103,B$4:B73)</f>
        <v>26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 hidden="1">
      <c r="A74" s="21">
        <f>SUBTOTAL(103,B$4:B74)</f>
        <v>26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26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27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3.7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6270</v>
      </c>
      <c r="V76" s="198" t="str">
        <f t="shared" si="1"/>
        <v>OK</v>
      </c>
      <c r="W76" s="25"/>
    </row>
    <row r="77" spans="1:23" ht="16.5" hidden="1">
      <c r="A77" s="428">
        <f>SUBTOTAL(103,B$4:B77)</f>
        <v>27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28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0.02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0.1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440</v>
      </c>
      <c r="V78" s="198" t="str">
        <f t="shared" si="1"/>
        <v>OK</v>
      </c>
      <c r="W78" s="25"/>
    </row>
    <row r="79" spans="1:23" ht="16.5">
      <c r="A79" s="21">
        <f>SUBTOTAL(103,B$4:B79)</f>
        <v>29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0.1</v>
      </c>
      <c r="H79" s="31">
        <f>P!J80</f>
        <v>0</v>
      </c>
      <c r="I79" s="31">
        <f>P!L80</f>
        <v>0</v>
      </c>
      <c r="J79" s="31">
        <f>P!N80</f>
        <v>0.5</v>
      </c>
      <c r="K79" s="31">
        <f>P!P80</f>
        <v>0</v>
      </c>
      <c r="L79" s="31">
        <f>P!R80</f>
        <v>0.1</v>
      </c>
      <c r="M79" s="31">
        <f>P!T80</f>
        <v>0.1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210</v>
      </c>
      <c r="V79" s="198" t="str">
        <f t="shared" si="1"/>
        <v>OK</v>
      </c>
      <c r="W79" s="25"/>
    </row>
    <row r="80" spans="1:23" ht="16.5" hidden="1">
      <c r="A80" s="428">
        <f>SUBTOTAL(103,B$4:B80)</f>
        <v>29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30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1</v>
      </c>
      <c r="K81" s="31">
        <f>P!P82</f>
        <v>1</v>
      </c>
      <c r="L81" s="31">
        <f>P!R82</f>
        <v>1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540</v>
      </c>
      <c r="V81" s="198" t="str">
        <f t="shared" si="1"/>
        <v>OK</v>
      </c>
      <c r="W81" s="25"/>
    </row>
    <row r="82" spans="1:23" ht="16.5" hidden="1">
      <c r="A82" s="428">
        <f>SUBTOTAL(103,B$4:B82)</f>
        <v>30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30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30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30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 hidden="1">
      <c r="A86" s="21">
        <f>SUBTOTAL(103,B$4:B86)</f>
        <v>30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 hidden="1">
      <c r="A87" s="21">
        <f>SUBTOTAL(103,B$4:B87)</f>
        <v>30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31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24</v>
      </c>
      <c r="G88" s="31">
        <f>P!H89</f>
        <v>0</v>
      </c>
      <c r="H88" s="31">
        <f>P!J89</f>
        <v>24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24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4824</v>
      </c>
      <c r="V88" s="198" t="str">
        <f t="shared" si="1"/>
        <v>OK</v>
      </c>
      <c r="W88" s="25"/>
    </row>
    <row r="89" spans="1:23" ht="16.5">
      <c r="A89" s="21">
        <f>SUBTOTAL(103,B$4:B89)</f>
        <v>32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25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2875</v>
      </c>
      <c r="V89" s="198" t="str">
        <f t="shared" si="1"/>
        <v>OK</v>
      </c>
      <c r="W89" s="25"/>
    </row>
    <row r="90" spans="1:23" ht="16.5">
      <c r="A90" s="21">
        <f>SUBTOTAL(103,B$4:B90)</f>
        <v>33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120</v>
      </c>
      <c r="F90" s="31">
        <f>P!F91</f>
        <v>170</v>
      </c>
      <c r="G90" s="31">
        <f>P!H91</f>
        <v>120</v>
      </c>
      <c r="H90" s="31">
        <f>P!J91</f>
        <v>180</v>
      </c>
      <c r="I90" s="31">
        <f>P!L91</f>
        <v>0</v>
      </c>
      <c r="J90" s="31">
        <f>P!N91</f>
        <v>0</v>
      </c>
      <c r="K90" s="31">
        <f>P!P91</f>
        <v>40</v>
      </c>
      <c r="L90" s="31">
        <f>P!R91</f>
        <v>140</v>
      </c>
      <c r="M90" s="31">
        <f>P!T91</f>
        <v>80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9775</v>
      </c>
      <c r="V90" s="198" t="str">
        <f t="shared" si="1"/>
        <v>OK</v>
      </c>
      <c r="W90" s="25"/>
    </row>
    <row r="91" spans="1:23" ht="16.5" hidden="1">
      <c r="A91" s="428">
        <f>SUBTOTAL(103,B$4:B91)</f>
        <v>33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33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 hidden="1">
      <c r="A93" s="21">
        <f>SUBTOTAL(103,B$4:B93)</f>
        <v>33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33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>
      <c r="A95" s="21">
        <f>SUBTOTAL(103,B$4:B95)</f>
        <v>34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0.5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50</v>
      </c>
      <c r="V95" s="198" t="str">
        <f t="shared" si="1"/>
        <v>OK</v>
      </c>
      <c r="W95" s="25"/>
    </row>
    <row r="96" spans="1:23" ht="16.5">
      <c r="A96" s="21">
        <f>SUBTOTAL(103,B$4:B96)</f>
        <v>35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1</v>
      </c>
      <c r="K96" s="31">
        <f>P!P97</f>
        <v>2</v>
      </c>
      <c r="L96" s="31">
        <f>P!R97</f>
        <v>4</v>
      </c>
      <c r="M96" s="31">
        <f>P!T97</f>
        <v>2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1445</v>
      </c>
      <c r="V96" s="198" t="str">
        <f t="shared" si="1"/>
        <v>OK</v>
      </c>
      <c r="W96" s="25"/>
    </row>
    <row r="97" spans="1:23" ht="16.5" hidden="1">
      <c r="A97" s="428">
        <f>SUBTOTAL(103,B$4:B97)</f>
        <v>35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35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36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1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200</v>
      </c>
      <c r="V99" s="198" t="str">
        <f t="shared" si="1"/>
        <v>OK</v>
      </c>
      <c r="W99" s="25"/>
    </row>
    <row r="100" spans="1:23" ht="16.5">
      <c r="A100" s="428">
        <f>SUBTOTAL(103,B$4:B100)</f>
        <v>37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0.45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270</v>
      </c>
      <c r="V100" s="198" t="str">
        <f t="shared" si="1"/>
        <v>OK</v>
      </c>
      <c r="W100" s="25"/>
    </row>
    <row r="101" spans="1:23" ht="16.5" hidden="1">
      <c r="A101" s="21">
        <f>SUBTOTAL(103,B$4:B101)</f>
        <v>37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0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0</v>
      </c>
      <c r="V101" s="198" t="str">
        <f t="shared" si="1"/>
        <v>×</v>
      </c>
      <c r="W101" s="25"/>
    </row>
    <row r="102" spans="1:23" ht="16.5" hidden="1">
      <c r="A102" s="428">
        <f>SUBTOTAL(103,B$4:B102)</f>
        <v>37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37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 hidden="1">
      <c r="A104" s="21">
        <f>SUBTOTAL(103,B$4:B104)</f>
        <v>37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 hidden="1">
      <c r="A105" s="21">
        <f>SUBTOTAL(103,B$4:B105)</f>
        <v>37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37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customHeight="1">
      <c r="A107" s="21">
        <f>SUBTOTAL(103,B$4:B107)</f>
        <v>38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2</v>
      </c>
      <c r="M107" s="32">
        <f>P!T108</f>
        <v>1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510</v>
      </c>
      <c r="V107" s="198" t="str">
        <f t="shared" si="1"/>
        <v>OK</v>
      </c>
      <c r="W107" s="25"/>
    </row>
    <row r="108" spans="1:23" ht="16.5" hidden="1">
      <c r="A108" s="21">
        <f>SUBTOTAL(103,B$4:B108)</f>
        <v>38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38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 hidden="1">
      <c r="A110" s="21">
        <f>SUBTOTAL(103,B$4:B110)</f>
        <v>38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38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38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39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0.75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0.5</v>
      </c>
      <c r="M113" s="31">
        <f>P!T114</f>
        <v>0.4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4420</v>
      </c>
      <c r="V113" s="198" t="str">
        <f t="shared" si="1"/>
        <v>OK</v>
      </c>
      <c r="W113" s="25"/>
    </row>
    <row r="114" spans="1:23" ht="16.5" hidden="1">
      <c r="A114" s="21">
        <f>SUBTOTAL(103,B$4:B114)</f>
        <v>39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 hidden="1">
      <c r="A115" s="21">
        <f>SUBTOTAL(103,B$4:B115)</f>
        <v>39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 hidden="1">
      <c r="A116" s="21">
        <f>SUBTOTAL(103,B$4:B116)</f>
        <v>39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40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127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1270</v>
      </c>
      <c r="V117" s="198" t="str">
        <f t="shared" si="1"/>
        <v>OK</v>
      </c>
      <c r="W117" s="25"/>
    </row>
    <row r="118" spans="1:23" ht="16.5" hidden="1">
      <c r="A118" s="428">
        <f>SUBTOTAL(103,B$4:B118)</f>
        <v>40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 hidden="1">
      <c r="A119" s="21">
        <f>SUBTOTAL(103,B$4:B119)</f>
        <v>40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40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40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40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40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41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1.05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1207</v>
      </c>
      <c r="V124" s="198" t="str">
        <f t="shared" si="1"/>
        <v>OK</v>
      </c>
      <c r="W124" s="25"/>
    </row>
    <row r="125" spans="1:23" ht="16.5">
      <c r="A125" s="21">
        <f>SUBTOTAL(103,B$4:B125)</f>
        <v>42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21</v>
      </c>
      <c r="F125" s="31">
        <f>P!F126</f>
        <v>55</v>
      </c>
      <c r="G125" s="31">
        <f>P!H126</f>
        <v>25</v>
      </c>
      <c r="H125" s="31">
        <f>P!J126</f>
        <v>72</v>
      </c>
      <c r="I125" s="31">
        <f>P!L126</f>
        <v>29</v>
      </c>
      <c r="J125" s="31">
        <f>P!N126</f>
        <v>25</v>
      </c>
      <c r="K125" s="31">
        <f>P!P126</f>
        <v>35</v>
      </c>
      <c r="L125" s="31">
        <f>P!R126</f>
        <v>25</v>
      </c>
      <c r="M125" s="31">
        <f>P!T126</f>
        <v>23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3100</v>
      </c>
      <c r="V125" s="198" t="str">
        <f t="shared" si="1"/>
        <v>OK</v>
      </c>
      <c r="W125" s="25"/>
    </row>
    <row r="126" spans="1:23" ht="16.5">
      <c r="A126" s="428">
        <f>SUBTOTAL(103,B$4:B126)</f>
        <v>43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0.15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65</v>
      </c>
      <c r="V126" s="198" t="str">
        <f t="shared" si="1"/>
        <v>OK</v>
      </c>
      <c r="W126" s="25"/>
    </row>
    <row r="127" spans="1:23" ht="16.5">
      <c r="A127" s="21">
        <f>SUBTOTAL(103,B$4:B127)</f>
        <v>44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7</v>
      </c>
      <c r="F127" s="31">
        <f>P!F128</f>
        <v>7.8</v>
      </c>
      <c r="G127" s="31">
        <f>P!H128</f>
        <v>10</v>
      </c>
      <c r="H127" s="31">
        <f>P!J128</f>
        <v>7.7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3.24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4031</v>
      </c>
      <c r="V127" s="198" t="str">
        <f t="shared" si="1"/>
        <v>OK</v>
      </c>
      <c r="W127" s="25"/>
    </row>
    <row r="128" spans="1:23" ht="16.5">
      <c r="A128" s="21">
        <f>SUBTOTAL(103,B$4:B128)</f>
        <v>45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4.2279999999999998</v>
      </c>
      <c r="G128" s="31">
        <f>P!H129</f>
        <v>0</v>
      </c>
      <c r="H128" s="31">
        <f>P!J129</f>
        <v>4.3</v>
      </c>
      <c r="I128" s="31">
        <f>P!L129</f>
        <v>0</v>
      </c>
      <c r="J128" s="31">
        <f>P!N129</f>
        <v>0</v>
      </c>
      <c r="K128" s="31">
        <f>P!P129</f>
        <v>3.44</v>
      </c>
      <c r="L128" s="31">
        <f>P!R129</f>
        <v>3.47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5325</v>
      </c>
      <c r="V128" s="198" t="str">
        <f t="shared" si="1"/>
        <v>OK</v>
      </c>
      <c r="W128" s="25"/>
    </row>
    <row r="129" spans="1:23" ht="16.5">
      <c r="A129" s="21">
        <f>SUBTOTAL(103,B$4:B129)</f>
        <v>46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0.2</v>
      </c>
      <c r="G129" s="31">
        <f>P!H130</f>
        <v>0</v>
      </c>
      <c r="H129" s="31">
        <f>P!J130</f>
        <v>2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1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1120</v>
      </c>
      <c r="V129" s="198" t="str">
        <f t="shared" si="1"/>
        <v>OK</v>
      </c>
      <c r="W129" s="25"/>
    </row>
    <row r="130" spans="1:23" ht="16.5" hidden="1">
      <c r="A130" s="428">
        <f>SUBTOTAL(103,B$4:B130)</f>
        <v>46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47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6</v>
      </c>
      <c r="F131" s="31">
        <f>P!F132</f>
        <v>0</v>
      </c>
      <c r="G131" s="31">
        <f>P!H132</f>
        <v>4</v>
      </c>
      <c r="H131" s="31">
        <f>P!J132</f>
        <v>5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1350</v>
      </c>
      <c r="V131" s="198" t="str">
        <f t="shared" si="1"/>
        <v>OK</v>
      </c>
      <c r="W131" s="25"/>
    </row>
    <row r="132" spans="1:23" ht="16.5" hidden="1">
      <c r="A132" s="428">
        <f>SUBTOTAL(103,B$4:B132)</f>
        <v>47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 hidden="1">
      <c r="A133" s="21">
        <f>SUBTOTAL(103,B$4:B133)</f>
        <v>47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 hidden="1">
      <c r="A134" s="21">
        <f>SUBTOTAL(103,B$4:B134)</f>
        <v>47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 hidden="1">
      <c r="A135" s="21">
        <f>SUBTOTAL(103,B$4:B135)</f>
        <v>47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47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48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0.25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115</v>
      </c>
      <c r="V137" s="198" t="str">
        <f t="shared" si="2"/>
        <v>OK</v>
      </c>
      <c r="W137" s="25"/>
    </row>
    <row r="138" spans="1:23" ht="16.5" hidden="1">
      <c r="A138" s="428">
        <f>SUBTOTAL(103,B$4:B138)</f>
        <v>48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48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48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48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 hidden="1">
      <c r="A142" s="21">
        <f>SUBTOTAL(103,B$4:B142)</f>
        <v>48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48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49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0</v>
      </c>
      <c r="H144" s="31">
        <f>P!J145</f>
        <v>11</v>
      </c>
      <c r="I144" s="31">
        <f>P!L145</f>
        <v>0</v>
      </c>
      <c r="J144" s="31">
        <f>P!N145</f>
        <v>0</v>
      </c>
      <c r="K144" s="31">
        <f>P!P145</f>
        <v>5</v>
      </c>
      <c r="L144" s="31">
        <f>P!R145</f>
        <v>32</v>
      </c>
      <c r="M144" s="31">
        <f>P!T145</f>
        <v>25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86900</v>
      </c>
      <c r="V144" s="198" t="str">
        <f t="shared" si="2"/>
        <v>OK</v>
      </c>
      <c r="W144" s="25"/>
    </row>
    <row r="145" spans="1:23" ht="16.5" hidden="1">
      <c r="A145" s="428">
        <f>SUBTOTAL(103,B$4:B145)</f>
        <v>49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0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0</v>
      </c>
      <c r="V145" s="198" t="str">
        <f t="shared" si="2"/>
        <v>×</v>
      </c>
      <c r="W145" s="25"/>
    </row>
    <row r="146" spans="1:23" ht="16.5">
      <c r="A146" s="21">
        <f>SUBTOTAL(103,B$4:B146)</f>
        <v>50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1</v>
      </c>
      <c r="F146" s="31">
        <f>P!F147</f>
        <v>0</v>
      </c>
      <c r="G146" s="31">
        <f>P!H147</f>
        <v>5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0.7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4700</v>
      </c>
      <c r="V146" s="198" t="str">
        <f t="shared" si="2"/>
        <v>OK</v>
      </c>
      <c r="W146" s="25"/>
    </row>
    <row r="147" spans="1:23" ht="16.5" hidden="1">
      <c r="A147" s="428">
        <f>SUBTOTAL(103,B$4:B147)</f>
        <v>50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50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50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50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51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22</v>
      </c>
      <c r="G151" s="31">
        <f>P!H152</f>
        <v>13</v>
      </c>
      <c r="H151" s="31">
        <f>P!J152</f>
        <v>13</v>
      </c>
      <c r="I151" s="31">
        <f>P!L152</f>
        <v>0</v>
      </c>
      <c r="J151" s="31">
        <f>P!N152</f>
        <v>24</v>
      </c>
      <c r="K151" s="31">
        <f>P!P152</f>
        <v>8</v>
      </c>
      <c r="L151" s="31">
        <f>P!R152</f>
        <v>0</v>
      </c>
      <c r="M151" s="31">
        <f>P!T152</f>
        <v>13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23987</v>
      </c>
      <c r="V151" s="198" t="str">
        <f t="shared" si="2"/>
        <v>OK</v>
      </c>
      <c r="W151" s="25"/>
    </row>
    <row r="152" spans="1:23" ht="16.5">
      <c r="A152" s="21">
        <f>SUBTOTAL(103,B$4:B152)</f>
        <v>52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35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2100</v>
      </c>
      <c r="V152" s="198" t="str">
        <f t="shared" si="2"/>
        <v>OK</v>
      </c>
      <c r="W152" s="25"/>
    </row>
    <row r="153" spans="1:23" ht="16.5">
      <c r="A153" s="21">
        <f>SUBTOTAL(103,B$4:B153)</f>
        <v>53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2.1</v>
      </c>
      <c r="F153" s="31">
        <f>P!F154</f>
        <v>2</v>
      </c>
      <c r="G153" s="31">
        <f>P!H154</f>
        <v>0</v>
      </c>
      <c r="H153" s="31">
        <f>P!J154</f>
        <v>11.4</v>
      </c>
      <c r="I153" s="31">
        <f>P!L154</f>
        <v>0</v>
      </c>
      <c r="J153" s="31">
        <f>P!N154</f>
        <v>1.8</v>
      </c>
      <c r="K153" s="31">
        <f>P!P154</f>
        <v>0</v>
      </c>
      <c r="L153" s="31">
        <f>P!R154</f>
        <v>7.2</v>
      </c>
      <c r="M153" s="31">
        <f>P!T154</f>
        <v>6.3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5602</v>
      </c>
      <c r="V153" s="198" t="str">
        <f t="shared" si="2"/>
        <v>OK</v>
      </c>
      <c r="W153" s="25"/>
    </row>
    <row r="154" spans="1:23" ht="16.5">
      <c r="A154" s="21">
        <f>SUBTOTAL(103,B$4:B154)</f>
        <v>54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12</v>
      </c>
      <c r="G154" s="31">
        <f>P!H155</f>
        <v>0</v>
      </c>
      <c r="H154" s="31">
        <f>P!J155</f>
        <v>15.9</v>
      </c>
      <c r="I154" s="31">
        <f>P!L155</f>
        <v>0</v>
      </c>
      <c r="J154" s="31">
        <f>P!N155</f>
        <v>5</v>
      </c>
      <c r="K154" s="31">
        <f>P!P155</f>
        <v>5.2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13666</v>
      </c>
      <c r="V154" s="198" t="str">
        <f t="shared" si="2"/>
        <v>OK</v>
      </c>
      <c r="W154" s="25"/>
    </row>
    <row r="155" spans="1:23" ht="16.5">
      <c r="A155" s="428">
        <f>SUBTOTAL(103,B$4:B155)</f>
        <v>55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38</v>
      </c>
      <c r="M155" s="32">
        <f>P!T156</f>
        <v>25.8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23607</v>
      </c>
      <c r="V155" s="198" t="str">
        <f t="shared" si="2"/>
        <v>OK</v>
      </c>
      <c r="W155" s="25"/>
    </row>
    <row r="156" spans="1:23" ht="16.5" hidden="1">
      <c r="A156" s="21">
        <f>SUBTOTAL(103,B$4:B156)</f>
        <v>55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55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 hidden="1">
      <c r="A159" s="21">
        <f>SUBTOTAL(103,B$4:B159)</f>
        <v>55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56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3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1140</v>
      </c>
      <c r="V160" s="198" t="str">
        <f t="shared" si="2"/>
        <v>OK</v>
      </c>
      <c r="W160" s="25"/>
    </row>
    <row r="161" spans="1:23" ht="16.5" hidden="1">
      <c r="A161" s="428">
        <f>SUBTOTAL(103,B$4:B161)</f>
        <v>56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57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2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2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2600</v>
      </c>
      <c r="V162" s="198" t="str">
        <f t="shared" si="2"/>
        <v>OK</v>
      </c>
      <c r="W162" s="25"/>
    </row>
    <row r="163" spans="1:23" ht="16.5" hidden="1">
      <c r="A163" s="428">
        <f>SUBTOTAL(103,B$4:B163)</f>
        <v>57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57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 hidden="1">
      <c r="A165" s="21">
        <f>SUBTOTAL(103,B$4:B165)</f>
        <v>57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57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57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 hidden="1">
      <c r="A168" s="21">
        <f>SUBTOTAL(103,B$4:B168)</f>
        <v>57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58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8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1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4060</v>
      </c>
      <c r="V169" s="198" t="str">
        <f t="shared" si="2"/>
        <v>OK</v>
      </c>
      <c r="W169" s="25"/>
    </row>
    <row r="170" spans="1:23" ht="16.5">
      <c r="A170" s="21">
        <f>SUBTOTAL(103,B$4:B170)</f>
        <v>59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8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3120</v>
      </c>
      <c r="V170" s="198" t="str">
        <f t="shared" si="2"/>
        <v>OK</v>
      </c>
      <c r="W170" s="25"/>
    </row>
    <row r="171" spans="1:23" ht="16.5">
      <c r="A171" s="428">
        <f>SUBTOTAL(103,B$4:B171)</f>
        <v>60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5</v>
      </c>
      <c r="J171" s="32">
        <f>P!N172</f>
        <v>0</v>
      </c>
      <c r="K171" s="32">
        <f>P!P172</f>
        <v>9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5400</v>
      </c>
      <c r="V171" s="198" t="str">
        <f t="shared" si="2"/>
        <v>OK</v>
      </c>
      <c r="W171" s="25"/>
    </row>
    <row r="172" spans="1:23" ht="16.5" hidden="1">
      <c r="A172" s="21">
        <f>SUBTOTAL(103,B$4:B172)</f>
        <v>60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60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60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60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60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60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61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12</v>
      </c>
      <c r="F178" s="31">
        <f>P!F179</f>
        <v>3</v>
      </c>
      <c r="G178" s="31">
        <f>P!H179</f>
        <v>8</v>
      </c>
      <c r="H178" s="31">
        <f>P!J179</f>
        <v>5</v>
      </c>
      <c r="I178" s="31">
        <f>P!L179</f>
        <v>3</v>
      </c>
      <c r="J178" s="31">
        <f>P!N179</f>
        <v>10</v>
      </c>
      <c r="K178" s="31">
        <f>P!P179</f>
        <v>5</v>
      </c>
      <c r="L178" s="31">
        <f>P!R179</f>
        <v>15</v>
      </c>
      <c r="M178" s="31">
        <f>P!T179</f>
        <v>15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1678</v>
      </c>
      <c r="V178" s="198" t="str">
        <f t="shared" si="2"/>
        <v>OK</v>
      </c>
      <c r="W178" s="25"/>
    </row>
    <row r="179" spans="1:23" ht="16.5">
      <c r="A179" s="21">
        <f>SUBTOTAL(103,B$4:B179)</f>
        <v>62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8</v>
      </c>
      <c r="F179" s="31">
        <f>P!F180</f>
        <v>10</v>
      </c>
      <c r="G179" s="31">
        <f>P!H180</f>
        <v>8</v>
      </c>
      <c r="H179" s="31">
        <f>P!J180</f>
        <v>10</v>
      </c>
      <c r="I179" s="31">
        <f>P!L180</f>
        <v>3</v>
      </c>
      <c r="J179" s="31">
        <f>P!N180</f>
        <v>8</v>
      </c>
      <c r="K179" s="31">
        <f>P!P180</f>
        <v>7</v>
      </c>
      <c r="L179" s="31">
        <f>P!R180</f>
        <v>20</v>
      </c>
      <c r="M179" s="31">
        <f>P!T180</f>
        <v>12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6473</v>
      </c>
      <c r="V179" s="198" t="str">
        <f t="shared" si="2"/>
        <v>OK</v>
      </c>
      <c r="W179" s="25"/>
    </row>
    <row r="180" spans="1:23" ht="16.5">
      <c r="A180" s="21">
        <f>SUBTOTAL(103,B$4:B180)</f>
        <v>63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1</v>
      </c>
      <c r="G180" s="31">
        <f>P!H181</f>
        <v>1</v>
      </c>
      <c r="H180" s="31">
        <f>P!J181</f>
        <v>1.5</v>
      </c>
      <c r="I180" s="31">
        <f>P!L181</f>
        <v>0.5</v>
      </c>
      <c r="J180" s="31">
        <f>P!N181</f>
        <v>1</v>
      </c>
      <c r="K180" s="31">
        <f>P!P181</f>
        <v>1</v>
      </c>
      <c r="L180" s="31">
        <f>P!R181</f>
        <v>2</v>
      </c>
      <c r="M180" s="31">
        <f>P!T181</f>
        <v>1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1980</v>
      </c>
      <c r="V180" s="198" t="str">
        <f t="shared" si="2"/>
        <v>OK</v>
      </c>
      <c r="W180" s="25"/>
    </row>
    <row r="181" spans="1:23" ht="16.5">
      <c r="A181" s="21">
        <f>SUBTOTAL(103,B$4:B181)</f>
        <v>64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1</v>
      </c>
      <c r="I181" s="31">
        <f>P!L182</f>
        <v>0.5</v>
      </c>
      <c r="J181" s="31">
        <f>P!N182</f>
        <v>1</v>
      </c>
      <c r="K181" s="31">
        <f>P!P182</f>
        <v>1</v>
      </c>
      <c r="L181" s="31">
        <f>P!R182</f>
        <v>1</v>
      </c>
      <c r="M181" s="31">
        <f>P!T182</f>
        <v>1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1120</v>
      </c>
      <c r="V181" s="198" t="str">
        <f t="shared" si="2"/>
        <v>OK</v>
      </c>
      <c r="W181" s="25"/>
    </row>
    <row r="182" spans="1:23" ht="16.5">
      <c r="A182" s="21">
        <f>SUBTOTAL(103,B$4:B182)</f>
        <v>65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3</v>
      </c>
      <c r="I182" s="31">
        <f>P!L183</f>
        <v>0.25</v>
      </c>
      <c r="J182" s="31">
        <f>P!N183</f>
        <v>1</v>
      </c>
      <c r="K182" s="31">
        <f>P!P183</f>
        <v>1.5</v>
      </c>
      <c r="L182" s="31">
        <f>P!R183</f>
        <v>2.5</v>
      </c>
      <c r="M182" s="31">
        <f>P!T183</f>
        <v>2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2770</v>
      </c>
      <c r="V182" s="198" t="str">
        <f t="shared" si="2"/>
        <v>OK</v>
      </c>
      <c r="W182" s="25"/>
    </row>
    <row r="183" spans="1:23" ht="16.5">
      <c r="A183" s="21">
        <f>SUBTOTAL(103,B$4:B183)</f>
        <v>66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20</v>
      </c>
      <c r="G183" s="31">
        <f>P!H184</f>
        <v>25</v>
      </c>
      <c r="H183" s="31">
        <f>P!J184</f>
        <v>32</v>
      </c>
      <c r="I183" s="31">
        <f>P!L184</f>
        <v>10</v>
      </c>
      <c r="J183" s="31">
        <f>P!N184</f>
        <v>25</v>
      </c>
      <c r="K183" s="31">
        <f>P!P184</f>
        <v>20</v>
      </c>
      <c r="L183" s="31">
        <f>P!R184</f>
        <v>40</v>
      </c>
      <c r="M183" s="31">
        <f>P!T184</f>
        <v>50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1622</v>
      </c>
      <c r="V183" s="198" t="str">
        <f t="shared" si="2"/>
        <v>OK</v>
      </c>
      <c r="W183" s="25"/>
    </row>
    <row r="184" spans="1:23" ht="16.5">
      <c r="A184" s="21">
        <f>SUBTOTAL(103,B$4:B184)</f>
        <v>67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4</v>
      </c>
      <c r="F184" s="31">
        <f>P!F185</f>
        <v>5</v>
      </c>
      <c r="G184" s="31">
        <f>P!H185</f>
        <v>4</v>
      </c>
      <c r="H184" s="31">
        <f>P!J185</f>
        <v>5</v>
      </c>
      <c r="I184" s="31">
        <f>P!L185</f>
        <v>1</v>
      </c>
      <c r="J184" s="31">
        <f>P!N185</f>
        <v>5</v>
      </c>
      <c r="K184" s="31">
        <f>P!P185</f>
        <v>4</v>
      </c>
      <c r="L184" s="31">
        <f>P!R185</f>
        <v>10</v>
      </c>
      <c r="M184" s="31">
        <f>P!T185</f>
        <v>10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2545</v>
      </c>
      <c r="V184" s="198" t="str">
        <f t="shared" si="2"/>
        <v>OK</v>
      </c>
      <c r="W184" s="25"/>
    </row>
    <row r="185" spans="1:23" ht="16.5">
      <c r="A185" s="21">
        <f>SUBTOTAL(103,B$4:B185)</f>
        <v>68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</v>
      </c>
      <c r="F185" s="31">
        <f>P!F186</f>
        <v>1</v>
      </c>
      <c r="G185" s="31">
        <f>P!H186</f>
        <v>1.5</v>
      </c>
      <c r="H185" s="31">
        <f>P!J186</f>
        <v>1</v>
      </c>
      <c r="I185" s="31">
        <f>P!L186</f>
        <v>1</v>
      </c>
      <c r="J185" s="31">
        <f>P!N186</f>
        <v>1</v>
      </c>
      <c r="K185" s="31">
        <f>P!P186</f>
        <v>2</v>
      </c>
      <c r="L185" s="31">
        <f>P!R186</f>
        <v>4</v>
      </c>
      <c r="M185" s="31">
        <f>P!T186</f>
        <v>5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1710</v>
      </c>
      <c r="V185" s="198" t="str">
        <f t="shared" si="2"/>
        <v>OK</v>
      </c>
      <c r="W185" s="25"/>
    </row>
    <row r="186" spans="1:23" ht="16.5">
      <c r="A186" s="21">
        <f>SUBTOTAL(103,B$4:B186)</f>
        <v>69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5</v>
      </c>
      <c r="H186" s="31">
        <f>P!J187</f>
        <v>1</v>
      </c>
      <c r="I186" s="31">
        <f>P!L187</f>
        <v>0.5</v>
      </c>
      <c r="J186" s="31">
        <f>P!N187</f>
        <v>0</v>
      </c>
      <c r="K186" s="31">
        <f>P!P187</f>
        <v>1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730</v>
      </c>
      <c r="V186" s="198" t="str">
        <f t="shared" si="2"/>
        <v>OK</v>
      </c>
      <c r="W186" s="25"/>
    </row>
    <row r="187" spans="1:23" ht="16.5">
      <c r="A187" s="428">
        <f>SUBTOTAL(103,B$4:B187)</f>
        <v>70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5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5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900</v>
      </c>
      <c r="V187" s="198" t="str">
        <f t="shared" si="2"/>
        <v>OK</v>
      </c>
      <c r="W187" s="25"/>
    </row>
    <row r="188" spans="1:23" ht="16.5">
      <c r="A188" s="21">
        <f>SUBTOTAL(103,B$4:B188)</f>
        <v>71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15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900</v>
      </c>
      <c r="V188" s="198" t="str">
        <f t="shared" si="2"/>
        <v>OK</v>
      </c>
      <c r="W188" s="25"/>
    </row>
    <row r="189" spans="1:23" ht="16.5">
      <c r="A189" s="21">
        <f>SUBTOTAL(103,B$4:B189)</f>
        <v>72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72</v>
      </c>
      <c r="F189" s="31">
        <f>P!F190</f>
        <v>0</v>
      </c>
      <c r="G189" s="31">
        <f>P!H190</f>
        <v>0</v>
      </c>
      <c r="H189" s="31">
        <f>P!J190</f>
        <v>100</v>
      </c>
      <c r="I189" s="31">
        <f>P!L190</f>
        <v>0</v>
      </c>
      <c r="J189" s="31">
        <f>P!N190</f>
        <v>0</v>
      </c>
      <c r="K189" s="31">
        <f>P!P190</f>
        <v>60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1232</v>
      </c>
      <c r="V189" s="198" t="str">
        <f t="shared" si="2"/>
        <v>OK</v>
      </c>
      <c r="W189" s="25"/>
    </row>
    <row r="190" spans="1:23" ht="16.5" hidden="1">
      <c r="A190" s="428">
        <f>SUBTOTAL(103,B$4:B190)</f>
        <v>72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73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30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420</v>
      </c>
      <c r="V191" s="198" t="str">
        <f t="shared" si="2"/>
        <v>OK</v>
      </c>
      <c r="W191" s="25"/>
    </row>
    <row r="192" spans="1:23" ht="16.5" hidden="1">
      <c r="A192" s="21">
        <f>SUBTOTAL(103,B$4:B192)</f>
        <v>73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73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74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10</v>
      </c>
      <c r="I194" s="31">
        <f>P!L195</f>
        <v>0</v>
      </c>
      <c r="J194" s="31">
        <f>P!N195</f>
        <v>0</v>
      </c>
      <c r="K194" s="31">
        <f>P!P195</f>
        <v>8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840</v>
      </c>
      <c r="V194" s="198" t="str">
        <f t="shared" si="2"/>
        <v>OK</v>
      </c>
      <c r="W194" s="25"/>
    </row>
    <row r="195" spans="1:23" ht="16.5">
      <c r="A195" s="21">
        <f>SUBTOTAL(103,B$4:B195)</f>
        <v>75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4.5999999999999996</v>
      </c>
      <c r="F195" s="31">
        <f>P!F196</f>
        <v>25.7</v>
      </c>
      <c r="G195" s="31">
        <f>P!H196</f>
        <v>0</v>
      </c>
      <c r="H195" s="31">
        <f>P!J196</f>
        <v>5.8</v>
      </c>
      <c r="I195" s="31">
        <f>P!L196</f>
        <v>0</v>
      </c>
      <c r="J195" s="31">
        <f>P!N196</f>
        <v>0</v>
      </c>
      <c r="K195" s="31">
        <f>P!P196</f>
        <v>5</v>
      </c>
      <c r="L195" s="31">
        <f>P!R196</f>
        <v>14.7</v>
      </c>
      <c r="M195" s="31">
        <f>P!T196</f>
        <v>13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2539</v>
      </c>
      <c r="V195" s="198" t="str">
        <f t="shared" si="2"/>
        <v>OK</v>
      </c>
      <c r="W195" s="25"/>
    </row>
    <row r="196" spans="1:23" ht="16.5">
      <c r="A196" s="21">
        <f>SUBTOTAL(103,B$4:B196)</f>
        <v>76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3</v>
      </c>
      <c r="H196" s="31">
        <f>P!J197</f>
        <v>15</v>
      </c>
      <c r="I196" s="31">
        <f>P!L197</f>
        <v>3</v>
      </c>
      <c r="J196" s="31">
        <f>P!N197</f>
        <v>0</v>
      </c>
      <c r="K196" s="31">
        <f>P!P197</f>
        <v>10</v>
      </c>
      <c r="L196" s="31">
        <f>P!R197</f>
        <v>20</v>
      </c>
      <c r="M196" s="31">
        <f>P!T197</f>
        <v>20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1590</v>
      </c>
      <c r="V196" s="198" t="str">
        <f t="shared" si="2"/>
        <v>OK</v>
      </c>
      <c r="W196" s="25"/>
    </row>
    <row r="197" spans="1:23" ht="16.5" hidden="1">
      <c r="A197" s="21">
        <f>SUBTOTAL(103,B$4:B197)</f>
        <v>76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77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2</v>
      </c>
      <c r="I198" s="31">
        <f>P!L199</f>
        <v>1</v>
      </c>
      <c r="J198" s="31">
        <f>P!N199</f>
        <v>1</v>
      </c>
      <c r="K198" s="31">
        <f>P!P199</f>
        <v>2</v>
      </c>
      <c r="L198" s="31">
        <f>P!R199</f>
        <v>3</v>
      </c>
      <c r="M198" s="31">
        <f>P!T199</f>
        <v>4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2160</v>
      </c>
      <c r="V198" s="198" t="str">
        <f t="shared" si="3"/>
        <v>OK</v>
      </c>
      <c r="W198" s="25"/>
    </row>
    <row r="199" spans="1:23" ht="16.5">
      <c r="A199" s="21">
        <f>SUBTOTAL(103,B$4:B199)</f>
        <v>78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1</v>
      </c>
      <c r="H199" s="31">
        <f>P!J200</f>
        <v>1</v>
      </c>
      <c r="I199" s="31">
        <f>P!L200</f>
        <v>0.5</v>
      </c>
      <c r="J199" s="31">
        <f>P!N200</f>
        <v>1</v>
      </c>
      <c r="K199" s="31">
        <f>P!P200</f>
        <v>1</v>
      </c>
      <c r="L199" s="31">
        <f>P!R200</f>
        <v>2</v>
      </c>
      <c r="M199" s="31">
        <f>P!T200</f>
        <v>1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1010</v>
      </c>
      <c r="V199" s="198" t="str">
        <f t="shared" si="3"/>
        <v>OK</v>
      </c>
      <c r="W199" s="25"/>
    </row>
    <row r="200" spans="1:23" ht="16.5" hidden="1">
      <c r="A200" s="21">
        <f>SUBTOTAL(103,B$4:B200)</f>
        <v>78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78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78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78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79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15</v>
      </c>
      <c r="H204" s="31">
        <f>P!J205</f>
        <v>0</v>
      </c>
      <c r="I204" s="31">
        <f>P!L205</f>
        <v>3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1080</v>
      </c>
      <c r="V204" s="198" t="str">
        <f t="shared" si="3"/>
        <v>OK</v>
      </c>
      <c r="W204" s="25"/>
    </row>
    <row r="205" spans="1:23" ht="16.5">
      <c r="A205" s="21">
        <f>SUBTOTAL(103,B$4:B205)</f>
        <v>80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8</v>
      </c>
      <c r="M205" s="31">
        <f>P!T206</f>
        <v>7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750</v>
      </c>
      <c r="V205" s="198" t="str">
        <f t="shared" si="3"/>
        <v>OK</v>
      </c>
      <c r="W205" s="25"/>
    </row>
    <row r="206" spans="1:23" ht="16.5" hidden="1">
      <c r="A206" s="21">
        <f>SUBTOTAL(103,B$4:B206)</f>
        <v>80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81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10</v>
      </c>
      <c r="I207" s="31">
        <f>P!L208</f>
        <v>5</v>
      </c>
      <c r="J207" s="31">
        <f>P!N208</f>
        <v>0</v>
      </c>
      <c r="K207" s="31">
        <f>P!P208</f>
        <v>5</v>
      </c>
      <c r="L207" s="31">
        <f>P!R208</f>
        <v>20</v>
      </c>
      <c r="M207" s="31">
        <f>P!T208</f>
        <v>15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2350</v>
      </c>
      <c r="V207" s="198" t="str">
        <f t="shared" si="3"/>
        <v>OK</v>
      </c>
      <c r="W207" s="25"/>
    </row>
    <row r="208" spans="1:23" ht="16.5">
      <c r="A208" s="21">
        <f>SUBTOTAL(103,B$4:B208)</f>
        <v>82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4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5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670</v>
      </c>
      <c r="V208" s="198" t="str">
        <f t="shared" si="3"/>
        <v>OK</v>
      </c>
      <c r="W208" s="25"/>
    </row>
    <row r="209" spans="1:23" ht="16.5" hidden="1">
      <c r="A209" s="428">
        <f>SUBTOTAL(103,B$4:B209)</f>
        <v>82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83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3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3</v>
      </c>
      <c r="K210" s="31">
        <f>P!P211</f>
        <v>0</v>
      </c>
      <c r="L210" s="31">
        <f>P!R211</f>
        <v>0</v>
      </c>
      <c r="M210" s="31">
        <f>P!T211</f>
        <v>3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390</v>
      </c>
      <c r="V210" s="198" t="str">
        <f t="shared" si="3"/>
        <v>OK</v>
      </c>
      <c r="W210" s="25"/>
    </row>
    <row r="211" spans="1:23" ht="16.5" hidden="1">
      <c r="A211" s="428">
        <f>SUBTOTAL(103,B$4:B211)</f>
        <v>83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84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8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560</v>
      </c>
      <c r="V212" s="198" t="str">
        <f t="shared" si="3"/>
        <v>OK</v>
      </c>
      <c r="W212" s="25"/>
    </row>
    <row r="213" spans="1:23" ht="16.5" hidden="1">
      <c r="A213" s="428">
        <f>SUBTOTAL(103,B$4:B213)</f>
        <v>84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84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85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4</v>
      </c>
      <c r="F215" s="31">
        <f>P!F216</f>
        <v>2</v>
      </c>
      <c r="G215" s="31">
        <f>P!H216</f>
        <v>7</v>
      </c>
      <c r="H215" s="31">
        <f>P!J216</f>
        <v>12</v>
      </c>
      <c r="I215" s="31">
        <f>P!L216</f>
        <v>2</v>
      </c>
      <c r="J215" s="31">
        <f>P!N216</f>
        <v>0</v>
      </c>
      <c r="K215" s="31">
        <f>P!P216</f>
        <v>1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2240</v>
      </c>
      <c r="V215" s="198" t="str">
        <f t="shared" si="3"/>
        <v>OK</v>
      </c>
      <c r="W215" s="25"/>
    </row>
    <row r="216" spans="1:23" ht="16.5" hidden="1">
      <c r="A216" s="428">
        <f>SUBTOTAL(103,B$4:B216)</f>
        <v>85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85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85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85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85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85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85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85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85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85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85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85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85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>
      <c r="A229" s="21">
        <f>SUBTOTAL(103,B$4:B229)</f>
        <v>86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2.5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1250</v>
      </c>
      <c r="V229" s="198" t="str">
        <f t="shared" si="3"/>
        <v>OK</v>
      </c>
      <c r="W229" s="25"/>
    </row>
    <row r="230" spans="1:23" ht="16.5">
      <c r="A230" s="21">
        <f>SUBTOTAL(103,B$4:B230)</f>
        <v>87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</v>
      </c>
      <c r="F230" s="31">
        <f>P!F231</f>
        <v>4.4000000000000004</v>
      </c>
      <c r="G230" s="31">
        <f>P!H231</f>
        <v>0</v>
      </c>
      <c r="H230" s="31">
        <f>P!J231</f>
        <v>3.4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12</v>
      </c>
      <c r="M230" s="31">
        <f>P!T231</f>
        <v>9.6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22712</v>
      </c>
      <c r="V230" s="198" t="str">
        <f t="shared" si="3"/>
        <v>OK</v>
      </c>
      <c r="W230" s="25"/>
    </row>
    <row r="231" spans="1:23" ht="16.5">
      <c r="A231" s="21">
        <f>SUBTOTAL(103,B$4:B231)</f>
        <v>88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40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33200</v>
      </c>
      <c r="V231" s="198" t="str">
        <f t="shared" si="3"/>
        <v>OK</v>
      </c>
      <c r="W231" s="25"/>
    </row>
    <row r="232" spans="1:23" ht="16.5">
      <c r="A232" s="21">
        <f>SUBTOTAL(103,B$4:B232)</f>
        <v>89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3000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4200</v>
      </c>
      <c r="V232" s="198" t="str">
        <f t="shared" si="3"/>
        <v>OK</v>
      </c>
      <c r="W232" s="25"/>
    </row>
    <row r="233" spans="1:23" ht="16.5">
      <c r="A233" s="21">
        <f>SUBTOTAL(103,B$4:B233)</f>
        <v>90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0</v>
      </c>
      <c r="G233" s="31">
        <f>P!H234</f>
        <v>90</v>
      </c>
      <c r="H233" s="31">
        <f>P!J234</f>
        <v>90</v>
      </c>
      <c r="I233" s="31">
        <f>P!L234</f>
        <v>0</v>
      </c>
      <c r="J233" s="31">
        <f>P!N234</f>
        <v>90</v>
      </c>
      <c r="K233" s="31">
        <f>P!P234</f>
        <v>0</v>
      </c>
      <c r="L233" s="31">
        <f>P!R234</f>
        <v>216</v>
      </c>
      <c r="M233" s="31">
        <f>P!T234</f>
        <v>180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18900</v>
      </c>
      <c r="V233" s="198" t="str">
        <f t="shared" si="3"/>
        <v>OK</v>
      </c>
      <c r="W233" s="25"/>
    </row>
    <row r="234" spans="1:23" ht="16.5" hidden="1">
      <c r="A234" s="428">
        <f>SUBTOTAL(103,B$4:B234)</f>
        <v>90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 hidden="1">
      <c r="A235" s="21">
        <f>SUBTOTAL(103,B$4:B235)</f>
        <v>90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90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90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90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90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 hidden="1">
      <c r="A240" s="21">
        <f>SUBTOTAL(103,B$4:B240)</f>
        <v>90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90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90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90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91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137</v>
      </c>
      <c r="F244" s="31">
        <f>P!F245</f>
        <v>144</v>
      </c>
      <c r="G244" s="31">
        <f>P!H245</f>
        <v>144</v>
      </c>
      <c r="H244" s="31">
        <f>P!J245</f>
        <v>150</v>
      </c>
      <c r="I244" s="31">
        <f>P!L245</f>
        <v>0</v>
      </c>
      <c r="J244" s="31">
        <f>P!N245</f>
        <v>68</v>
      </c>
      <c r="K244" s="31">
        <f>P!P245</f>
        <v>98</v>
      </c>
      <c r="L244" s="31">
        <f>P!R245</f>
        <v>80</v>
      </c>
      <c r="M244" s="31">
        <f>P!T245</f>
        <v>55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8206</v>
      </c>
      <c r="V244" s="198" t="str">
        <f t="shared" si="3"/>
        <v>OK</v>
      </c>
      <c r="W244" s="25"/>
    </row>
    <row r="245" spans="1:25" ht="16.5" hidden="1">
      <c r="A245" s="428">
        <f>SUBTOTAL(103,B$4:B245)</f>
        <v>91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 hidden="1">
      <c r="A246" s="21">
        <f>SUBTOTAL(103,B$4:B246)</f>
        <v>91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 hidden="1">
      <c r="A247" s="21">
        <f>SUBTOTAL(103,B$4:B247)</f>
        <v>91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92</v>
      </c>
      <c r="B248" s="21">
        <f>P!A249</f>
        <v>245</v>
      </c>
      <c r="C248" s="423" t="str">
        <f>P!B249</f>
        <v>বিবিধ (টেবিল কভার সেলাই,পলিথিন, ভ্যান মেরামত, ঝালমুড়ি, ব্রাশ,কাকরোল, সিলিন্ডার গ্যাস...)</v>
      </c>
      <c r="D248" s="11" t="str">
        <f>P!C249</f>
        <v>টাকা</v>
      </c>
      <c r="E248" s="31">
        <f>P!D249</f>
        <v>2800</v>
      </c>
      <c r="F248" s="31">
        <f>P!F249</f>
        <v>0</v>
      </c>
      <c r="G248" s="31">
        <f>P!H249</f>
        <v>660</v>
      </c>
      <c r="H248" s="31">
        <f>P!J249</f>
        <v>700</v>
      </c>
      <c r="I248" s="31">
        <f>P!L249</f>
        <v>0</v>
      </c>
      <c r="J248" s="31">
        <f>P!N249</f>
        <v>350</v>
      </c>
      <c r="K248" s="31">
        <f>P!P249</f>
        <v>7600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12110</v>
      </c>
      <c r="V248" s="198" t="str">
        <f t="shared" si="3"/>
        <v>OK</v>
      </c>
      <c r="W248" s="25"/>
    </row>
    <row r="249" spans="1:25" ht="16.5">
      <c r="A249" s="21">
        <f>SUBTOTAL(103,B$4:B249)</f>
        <v>93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60</v>
      </c>
      <c r="G249" s="31">
        <f>P!H250</f>
        <v>60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60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180</v>
      </c>
      <c r="V249" s="198" t="str">
        <f t="shared" si="3"/>
        <v>OK</v>
      </c>
      <c r="W249" s="25"/>
    </row>
    <row r="250" spans="1:25" ht="16.5" hidden="1">
      <c r="A250" s="21">
        <f>SUBTOTAL(103,B$4:B250)</f>
        <v>93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94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120</v>
      </c>
      <c r="G251" s="31">
        <f>P!H252</f>
        <v>160</v>
      </c>
      <c r="H251" s="31">
        <f>P!J252</f>
        <v>160</v>
      </c>
      <c r="I251" s="31">
        <f>P!L252</f>
        <v>50</v>
      </c>
      <c r="J251" s="31">
        <f>P!N252</f>
        <v>50</v>
      </c>
      <c r="K251" s="31">
        <f>P!P252</f>
        <v>0</v>
      </c>
      <c r="L251" s="31">
        <f>P!R252</f>
        <v>400</v>
      </c>
      <c r="M251" s="31">
        <f>P!T252</f>
        <v>280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1380</v>
      </c>
      <c r="V251" s="198" t="str">
        <f t="shared" si="3"/>
        <v>OK</v>
      </c>
      <c r="W251" s="25"/>
    </row>
    <row r="252" spans="1:25" ht="16.5">
      <c r="A252" s="21">
        <f>SUBTOTAL(103,B$4:B252)</f>
        <v>95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300</v>
      </c>
      <c r="F252" s="31">
        <f>P!F253</f>
        <v>620</v>
      </c>
      <c r="G252" s="31">
        <f>P!H253</f>
        <v>500</v>
      </c>
      <c r="H252" s="31">
        <f>P!J253</f>
        <v>720</v>
      </c>
      <c r="I252" s="31">
        <f>P!L253</f>
        <v>180</v>
      </c>
      <c r="J252" s="31">
        <f>P!N253</f>
        <v>440</v>
      </c>
      <c r="K252" s="31">
        <f>P!P253</f>
        <v>400</v>
      </c>
      <c r="L252" s="31">
        <f>P!R253</f>
        <v>880</v>
      </c>
      <c r="M252" s="31">
        <f>P!T253</f>
        <v>650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4690</v>
      </c>
      <c r="V252" s="198" t="str">
        <f t="shared" si="3"/>
        <v>OK</v>
      </c>
      <c r="W252" s="25"/>
    </row>
    <row r="253" spans="1:25" ht="19.5">
      <c r="A253" s="21">
        <f>SUBTOTAL(103,B$4:B253)</f>
        <v>96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3100</v>
      </c>
      <c r="F253" s="31">
        <f>P!F254</f>
        <v>4400</v>
      </c>
      <c r="G253" s="31">
        <f>P!H254</f>
        <v>3400</v>
      </c>
      <c r="H253" s="31">
        <f>P!J254</f>
        <v>3800</v>
      </c>
      <c r="I253" s="31">
        <f>P!L254</f>
        <v>2000</v>
      </c>
      <c r="J253" s="31">
        <f>P!N254</f>
        <v>1700</v>
      </c>
      <c r="K253" s="31">
        <f>P!P254</f>
        <v>3200</v>
      </c>
      <c r="L253" s="31">
        <f>P!R254</f>
        <v>8500</v>
      </c>
      <c r="M253" s="31">
        <f>P!T254</f>
        <v>7400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37500</v>
      </c>
      <c r="V253" s="198" t="str">
        <f t="shared" si="3"/>
        <v>OK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8">
        <f>SUM(U4:U253)</f>
        <v>493340</v>
      </c>
      <c r="U254" s="459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1"/>
      <c r="K255" s="451"/>
      <c r="L255" s="451"/>
      <c r="M255" s="451"/>
      <c r="N255" s="451"/>
      <c r="O255" s="451"/>
      <c r="P255" s="451"/>
      <c r="Q255" s="451"/>
      <c r="R255" s="451"/>
      <c r="S255" s="451"/>
      <c r="T255" s="454"/>
      <c r="U255" s="451"/>
      <c r="V255"/>
      <c r="W255" s="25"/>
      <c r="X255" s="368" t="b">
        <f>T254=TS!D20</f>
        <v>1</v>
      </c>
      <c r="Y255" s="368" t="s">
        <v>377</v>
      </c>
    </row>
    <row r="256" spans="1:25" ht="16.5">
      <c r="I256" s="452"/>
      <c r="J256" s="452"/>
      <c r="K256" s="452"/>
      <c r="L256" s="452"/>
      <c r="M256" s="452"/>
      <c r="N256" s="452"/>
      <c r="O256" s="452"/>
      <c r="P256" s="452"/>
      <c r="Q256" s="452"/>
      <c r="R256" s="452"/>
      <c r="S256" s="452"/>
      <c r="T256" s="452"/>
      <c r="U256" s="452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502" priority="7" operator="equal">
      <formula>"NZ"</formula>
    </cfRule>
    <cfRule type="cellIs" dxfId="501" priority="8" operator="equal">
      <formula>"OK"</formula>
    </cfRule>
  </conditionalFormatting>
  <conditionalFormatting sqref="W255 V4:W253">
    <cfRule type="cellIs" dxfId="500" priority="3" operator="equal">
      <formula>"NZ"</formula>
    </cfRule>
    <cfRule type="cellIs" dxfId="499" priority="4" operator="equal">
      <formula>"OK"</formula>
    </cfRule>
  </conditionalFormatting>
  <conditionalFormatting sqref="W7">
    <cfRule type="cellIs" dxfId="498" priority="2" operator="equal">
      <formula>"×"</formula>
    </cfRule>
  </conditionalFormatting>
  <conditionalFormatting sqref="V1:V2 V4:V253 V257:V1048576">
    <cfRule type="cellIs" dxfId="497" priority="1" operator="equal">
      <formula>"×"</formula>
    </cfRule>
  </conditionalFormatting>
  <pageMargins left="0.5" right="0.5" top="0.3" bottom="1" header="0" footer="0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151" activePane="bottomRight" state="frozen"/>
      <selection pane="topRight" activeCell="D1" sqref="D1"/>
      <selection pane="bottomLeft" activeCell="A5" sqref="A5"/>
      <selection pane="bottomRight" activeCell="G161" sqref="G161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6" style="124" customWidth="1"/>
    <col min="7" max="11" width="15" style="124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26294</v>
      </c>
      <c r="F1" s="96" t="str">
        <f>IF(G1='2'!C51,"ঠিক","×")</f>
        <v>ঠিক</v>
      </c>
      <c r="G1" s="98">
        <f>SUM(G5:G254)</f>
        <v>50709</v>
      </c>
      <c r="H1" s="96" t="str">
        <f>IF(I1='3'!C51,"ঠিক","×")</f>
        <v>ঠিক</v>
      </c>
      <c r="I1" s="99">
        <f>SUM(I5:I254)</f>
        <v>40640</v>
      </c>
      <c r="J1" s="96" t="str">
        <f>IF(K1='4'!C51,"ঠিক","×")</f>
        <v>ঠিক</v>
      </c>
      <c r="K1" s="98">
        <f>SUM(K5:K254)</f>
        <v>71091</v>
      </c>
      <c r="L1" s="96" t="str">
        <f>IF(M1='5'!C51,"ঠিক","×")</f>
        <v>ঠিক</v>
      </c>
      <c r="M1" s="99">
        <f>SUM(M5:M254)</f>
        <v>6306</v>
      </c>
      <c r="N1" s="96" t="str">
        <f>IF(O1='6'!C51,"ঠিক","×")</f>
        <v>ঠিক</v>
      </c>
      <c r="O1" s="98">
        <f>SUM(O5:O254)</f>
        <v>32972</v>
      </c>
      <c r="P1" s="96" t="str">
        <f>IF(Q1='7'!C51,"ঠিক","×")</f>
        <v>ঠিক</v>
      </c>
      <c r="Q1" s="100">
        <f>SUM(Q5:Q254)</f>
        <v>35040</v>
      </c>
      <c r="R1" s="249" t="str">
        <f>IF(S1='8'!C51,"ঠিক","×")</f>
        <v>ঠিক</v>
      </c>
      <c r="S1" s="250">
        <f>SUM(S5:S254)</f>
        <v>153508</v>
      </c>
      <c r="T1" s="249" t="str">
        <f>IF(U1='9'!C51,"ঠিক","×")</f>
        <v>ঠিক</v>
      </c>
      <c r="U1" s="273">
        <f>SUM(U5:U254)</f>
        <v>76780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417</v>
      </c>
      <c r="AC2" s="482"/>
      <c r="AD2" s="490" t="s">
        <v>418</v>
      </c>
      <c r="AE2" s="480"/>
      <c r="AF2" s="473" t="s">
        <v>419</v>
      </c>
      <c r="AG2" s="480"/>
      <c r="AH2" s="473" t="s">
        <v>429</v>
      </c>
      <c r="AI2" s="480"/>
      <c r="AJ2" s="483" t="s">
        <v>12</v>
      </c>
      <c r="AK2" s="485" t="s">
        <v>261</v>
      </c>
      <c r="AL2" s="470" t="s">
        <v>14</v>
      </c>
      <c r="AM2" s="103">
        <f>AL256</f>
        <v>493340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86"/>
      <c r="B3" s="486"/>
      <c r="C3" s="486"/>
      <c r="D3" s="474">
        <f>H!C7</f>
        <v>45922</v>
      </c>
      <c r="E3" s="475"/>
      <c r="F3" s="476">
        <f>D3+1</f>
        <v>45923</v>
      </c>
      <c r="G3" s="492"/>
      <c r="H3" s="464">
        <f>F3+1</f>
        <v>45924</v>
      </c>
      <c r="I3" s="475"/>
      <c r="J3" s="476">
        <f>H3+1</f>
        <v>45925</v>
      </c>
      <c r="K3" s="469"/>
      <c r="L3" s="464">
        <f>J3+1</f>
        <v>45926</v>
      </c>
      <c r="M3" s="475"/>
      <c r="N3" s="476">
        <f>L3+1</f>
        <v>45927</v>
      </c>
      <c r="O3" s="469"/>
      <c r="P3" s="464">
        <f>N3+1</f>
        <v>45928</v>
      </c>
      <c r="Q3" s="465"/>
      <c r="R3" s="468">
        <f>P3+1</f>
        <v>45929</v>
      </c>
      <c r="S3" s="469"/>
      <c r="T3" s="474">
        <f>R3+1</f>
        <v>45930</v>
      </c>
      <c r="U3" s="475"/>
      <c r="V3" s="476">
        <f>T3+1</f>
        <v>45931</v>
      </c>
      <c r="W3" s="469"/>
      <c r="X3" s="474">
        <f>V3+1</f>
        <v>45932</v>
      </c>
      <c r="Y3" s="477"/>
      <c r="Z3" s="474">
        <f>X3+1</f>
        <v>45933</v>
      </c>
      <c r="AA3" s="477"/>
      <c r="AB3" s="474">
        <f>Z3+1</f>
        <v>45934</v>
      </c>
      <c r="AC3" s="491"/>
      <c r="AD3" s="481">
        <f>AB3+1</f>
        <v>45935</v>
      </c>
      <c r="AE3" s="477"/>
      <c r="AF3" s="481">
        <f>AD3+1</f>
        <v>45936</v>
      </c>
      <c r="AG3" s="477"/>
      <c r="AH3" s="481">
        <f>AF3+1</f>
        <v>45937</v>
      </c>
      <c r="AI3" s="477"/>
      <c r="AJ3" s="484"/>
      <c r="AK3" s="486"/>
      <c r="AL3" s="471"/>
      <c r="AM3" s="105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84"/>
      <c r="AK4" s="486"/>
      <c r="AL4" s="471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>
        <v>50</v>
      </c>
      <c r="I7" s="109">
        <v>6700</v>
      </c>
      <c r="J7" s="108"/>
      <c r="K7" s="109"/>
      <c r="L7" s="110"/>
      <c r="M7" s="109"/>
      <c r="N7" s="108">
        <v>50</v>
      </c>
      <c r="O7" s="109">
        <v>6700</v>
      </c>
      <c r="P7" s="110"/>
      <c r="Q7" s="111"/>
      <c r="R7" s="110">
        <v>50</v>
      </c>
      <c r="S7" s="252">
        <v>6700</v>
      </c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150</v>
      </c>
      <c r="AK7" s="355">
        <f>IF(ISERR(AL7/AJ7),S!D5,(AL7/AJ7))</f>
        <v>134</v>
      </c>
      <c r="AL7" s="114">
        <f t="shared" si="1"/>
        <v>20100</v>
      </c>
    </row>
    <row r="8" spans="1:43">
      <c r="A8" s="106">
        <v>4</v>
      </c>
      <c r="B8" s="107" t="s">
        <v>449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>
        <v>25</v>
      </c>
      <c r="K10" s="109">
        <v>3375</v>
      </c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135</v>
      </c>
      <c r="AL10" s="114">
        <f t="shared" si="1"/>
        <v>3375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>
        <v>30</v>
      </c>
      <c r="O11" s="109">
        <v>4800</v>
      </c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30</v>
      </c>
      <c r="AK11" s="355">
        <f>IF(ISERR(AL11/AJ11),S!D9,(AL11/AJ11))</f>
        <v>160</v>
      </c>
      <c r="AL11" s="114">
        <f>E11+G11+I11+K11+M11+O11+Q11+S11+U11+W11+Y11+AA11+AC11+AE11+AG11+AI11</f>
        <v>4800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>
        <v>10</v>
      </c>
      <c r="E15" s="113">
        <v>1800</v>
      </c>
      <c r="F15" s="287">
        <v>15</v>
      </c>
      <c r="G15" s="109">
        <v>2700</v>
      </c>
      <c r="H15" s="110">
        <v>15</v>
      </c>
      <c r="I15" s="109">
        <v>2700</v>
      </c>
      <c r="J15" s="108">
        <v>20</v>
      </c>
      <c r="K15" s="109">
        <v>3600</v>
      </c>
      <c r="L15" s="110"/>
      <c r="M15" s="109"/>
      <c r="N15" s="108">
        <v>10</v>
      </c>
      <c r="O15" s="109">
        <v>1800</v>
      </c>
      <c r="P15" s="110">
        <v>10</v>
      </c>
      <c r="Q15" s="111">
        <v>1800</v>
      </c>
      <c r="R15" s="110">
        <v>25</v>
      </c>
      <c r="S15" s="252">
        <v>4500</v>
      </c>
      <c r="T15" s="242">
        <v>15</v>
      </c>
      <c r="U15" s="252">
        <v>2700</v>
      </c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120</v>
      </c>
      <c r="AK15" s="355">
        <f>IF(ISERR(AL15/AJ15),S!D13,(AL15/AJ15))</f>
        <v>180</v>
      </c>
      <c r="AL15" s="114">
        <f t="shared" si="1"/>
        <v>21600</v>
      </c>
    </row>
    <row r="16" spans="1:43">
      <c r="A16" s="106">
        <v>12</v>
      </c>
      <c r="B16" s="107" t="s">
        <v>27</v>
      </c>
      <c r="C16" s="115" t="s">
        <v>26</v>
      </c>
      <c r="D16" s="287">
        <v>2</v>
      </c>
      <c r="E16" s="113">
        <v>620</v>
      </c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>
        <v>2</v>
      </c>
      <c r="S16" s="252">
        <v>640</v>
      </c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4</v>
      </c>
      <c r="AK16" s="355">
        <f>IF(ISERR(AL16/AJ16),S!D14,(AL16/AJ16))</f>
        <v>315</v>
      </c>
      <c r="AL16" s="114">
        <f t="shared" si="1"/>
        <v>1260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>
        <v>0.1</v>
      </c>
      <c r="Q19" s="111">
        <v>50</v>
      </c>
      <c r="R19" s="110">
        <v>0.2</v>
      </c>
      <c r="S19" s="252">
        <v>100</v>
      </c>
      <c r="T19" s="242">
        <v>0.2</v>
      </c>
      <c r="U19" s="252">
        <v>100</v>
      </c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0.5</v>
      </c>
      <c r="AK19" s="355">
        <f>IF(ISERR(AL19/AJ19),S!D17,(AL19/AJ19))</f>
        <v>500</v>
      </c>
      <c r="AL19" s="114">
        <f t="shared" si="1"/>
        <v>250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>
        <v>63</v>
      </c>
      <c r="S21" s="252">
        <v>3780</v>
      </c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126</v>
      </c>
      <c r="AK21" s="355">
        <f>IF(ISERR(AL21/AJ21),S!D19,(AL21/AJ21))</f>
        <v>60</v>
      </c>
      <c r="AL21" s="114">
        <f t="shared" si="1"/>
        <v>7560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2</v>
      </c>
      <c r="G22" s="109">
        <v>1840</v>
      </c>
      <c r="H22" s="110"/>
      <c r="I22" s="109"/>
      <c r="J22" s="108">
        <v>1</v>
      </c>
      <c r="K22" s="109">
        <v>920</v>
      </c>
      <c r="L22" s="110"/>
      <c r="M22" s="109"/>
      <c r="N22" s="108"/>
      <c r="O22" s="109"/>
      <c r="P22" s="110">
        <v>0.5</v>
      </c>
      <c r="Q22" s="111">
        <v>460</v>
      </c>
      <c r="R22" s="110">
        <v>1</v>
      </c>
      <c r="S22" s="252">
        <v>920</v>
      </c>
      <c r="T22" s="242">
        <v>1</v>
      </c>
      <c r="U22" s="252">
        <v>920</v>
      </c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5.5</v>
      </c>
      <c r="AK22" s="355">
        <f>IF(ISERR(AL22/AJ22),S!D20,(AL22/AJ22))</f>
        <v>920</v>
      </c>
      <c r="AL22" s="114">
        <f t="shared" si="1"/>
        <v>5060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>
        <v>1000</v>
      </c>
      <c r="K24" s="109">
        <v>2800</v>
      </c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1000</v>
      </c>
      <c r="AK24" s="355">
        <f>IF(ISERR(AL24/AJ24),S!D22,(AL24/AJ24))</f>
        <v>2.8</v>
      </c>
      <c r="AL24" s="114">
        <f t="shared" si="1"/>
        <v>2800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>
        <v>1E-3</v>
      </c>
      <c r="G31" s="109">
        <v>300</v>
      </c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1E-3</v>
      </c>
      <c r="AK31" s="355">
        <f>IF(ISERR(AL31/AJ31),S!D29,(AL31/AJ31))</f>
        <v>300000</v>
      </c>
      <c r="AL31" s="114">
        <f t="shared" si="1"/>
        <v>300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>
        <v>32</v>
      </c>
      <c r="K36" s="109">
        <v>4320</v>
      </c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32</v>
      </c>
      <c r="AK36" s="355">
        <f>IF(ISERR(AL36/AJ36),S!D34,(AL36/AJ36))</f>
        <v>135</v>
      </c>
      <c r="AL36" s="114">
        <f t="shared" si="1"/>
        <v>4320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>
        <v>1</v>
      </c>
      <c r="S41" s="252">
        <v>75</v>
      </c>
      <c r="T41" s="242">
        <v>1</v>
      </c>
      <c r="U41" s="252">
        <v>75</v>
      </c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2</v>
      </c>
      <c r="AK41" s="355">
        <f>IF(ISERR(AL41/AJ41),S!D39,(AL41/AJ41))</f>
        <v>75</v>
      </c>
      <c r="AL41" s="114">
        <f t="shared" si="1"/>
        <v>150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>
        <v>1</v>
      </c>
      <c r="I42" s="109">
        <v>45</v>
      </c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1</v>
      </c>
      <c r="AK42" s="355">
        <f>IF(ISERR(AL42/AJ42),S!D40,(AL42/AJ42))</f>
        <v>45</v>
      </c>
      <c r="AL42" s="114">
        <f t="shared" si="1"/>
        <v>45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>
        <v>2</v>
      </c>
      <c r="S52" s="252">
        <v>120</v>
      </c>
      <c r="T52" s="242">
        <v>2</v>
      </c>
      <c r="U52" s="252">
        <v>120</v>
      </c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4</v>
      </c>
      <c r="AK52" s="355">
        <f>IF(ISERR(AL52/AJ52),S!D50,(AL52/AJ52))</f>
        <v>60</v>
      </c>
      <c r="AL52" s="114">
        <f t="shared" si="1"/>
        <v>240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>
        <v>100</v>
      </c>
      <c r="G56" s="109">
        <v>80</v>
      </c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100</v>
      </c>
      <c r="AK56" s="355">
        <f>IF(ISERR(AL56/AJ56),S!D54,(AL56/AJ56))</f>
        <v>0.8</v>
      </c>
      <c r="AL56" s="114">
        <f t="shared" si="1"/>
        <v>80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>
        <v>100</v>
      </c>
      <c r="G57" s="109">
        <v>25</v>
      </c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100</v>
      </c>
      <c r="AK57" s="355">
        <f>IF(ISERR(AL57/AJ57),S!D55,(AL57/AJ57))</f>
        <v>0.25</v>
      </c>
      <c r="AL57" s="114">
        <f t="shared" si="1"/>
        <v>25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/>
      <c r="G58" s="109"/>
      <c r="H58" s="110">
        <v>8</v>
      </c>
      <c r="I58" s="109">
        <v>160</v>
      </c>
      <c r="J58" s="108">
        <v>10</v>
      </c>
      <c r="K58" s="109">
        <v>200</v>
      </c>
      <c r="L58" s="110"/>
      <c r="M58" s="109"/>
      <c r="N58" s="108">
        <v>6</v>
      </c>
      <c r="O58" s="109">
        <v>120</v>
      </c>
      <c r="P58" s="110">
        <v>6</v>
      </c>
      <c r="Q58" s="111">
        <v>120</v>
      </c>
      <c r="R58" s="110">
        <v>10</v>
      </c>
      <c r="S58" s="252">
        <v>200</v>
      </c>
      <c r="T58" s="242">
        <v>8</v>
      </c>
      <c r="U58" s="252">
        <v>160</v>
      </c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54</v>
      </c>
      <c r="AK58" s="355">
        <f>IF(ISERR(AL58/AJ58),S!D56,(AL58/AJ58))</f>
        <v>20</v>
      </c>
      <c r="AL58" s="114">
        <f t="shared" si="1"/>
        <v>1080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>
        <v>5</v>
      </c>
      <c r="U62" s="252">
        <v>550</v>
      </c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5</v>
      </c>
      <c r="AK62" s="355">
        <f>IF(ISERR(AL62/AJ62),S!D60,(AL62/AJ62))</f>
        <v>110</v>
      </c>
      <c r="AL62" s="114">
        <f t="shared" si="1"/>
        <v>550</v>
      </c>
    </row>
    <row r="63" spans="1:38">
      <c r="A63" s="106">
        <v>59</v>
      </c>
      <c r="B63" s="107" t="s">
        <v>70</v>
      </c>
      <c r="C63" s="115" t="s">
        <v>9</v>
      </c>
      <c r="D63" s="287">
        <v>0.5</v>
      </c>
      <c r="E63" s="113">
        <v>310</v>
      </c>
      <c r="F63" s="287"/>
      <c r="G63" s="109"/>
      <c r="H63" s="110">
        <v>0.5</v>
      </c>
      <c r="I63" s="109">
        <v>310</v>
      </c>
      <c r="J63" s="108">
        <v>0.5</v>
      </c>
      <c r="K63" s="109">
        <v>310</v>
      </c>
      <c r="L63" s="110"/>
      <c r="M63" s="109"/>
      <c r="N63" s="108">
        <v>0.5</v>
      </c>
      <c r="O63" s="109">
        <v>310</v>
      </c>
      <c r="P63" s="110">
        <v>0.5</v>
      </c>
      <c r="Q63" s="111">
        <v>310</v>
      </c>
      <c r="R63" s="110">
        <v>0.5</v>
      </c>
      <c r="S63" s="252">
        <v>310</v>
      </c>
      <c r="T63" s="242">
        <v>0.5</v>
      </c>
      <c r="U63" s="252">
        <v>310</v>
      </c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3.5</v>
      </c>
      <c r="AK63" s="355">
        <f>IF(ISERR(AL63/AJ63),S!D61,(AL63/AJ63))</f>
        <v>620</v>
      </c>
      <c r="AL63" s="114">
        <f t="shared" si="1"/>
        <v>2170</v>
      </c>
    </row>
    <row r="64" spans="1:38">
      <c r="A64" s="106">
        <v>60</v>
      </c>
      <c r="B64" s="107" t="s">
        <v>71</v>
      </c>
      <c r="C64" s="115" t="s">
        <v>9</v>
      </c>
      <c r="D64" s="287">
        <v>0.5</v>
      </c>
      <c r="E64" s="113">
        <v>320</v>
      </c>
      <c r="F64" s="287"/>
      <c r="G64" s="109"/>
      <c r="H64" s="110"/>
      <c r="I64" s="109"/>
      <c r="J64" s="108">
        <v>0.5</v>
      </c>
      <c r="K64" s="109">
        <v>320</v>
      </c>
      <c r="L64" s="110"/>
      <c r="M64" s="109"/>
      <c r="N64" s="108">
        <v>0.5</v>
      </c>
      <c r="O64" s="109">
        <v>320</v>
      </c>
      <c r="P64" s="110">
        <v>0.5</v>
      </c>
      <c r="Q64" s="111">
        <v>320</v>
      </c>
      <c r="R64" s="110">
        <v>1</v>
      </c>
      <c r="S64" s="252">
        <v>640</v>
      </c>
      <c r="T64" s="242">
        <v>1</v>
      </c>
      <c r="U64" s="252">
        <v>640</v>
      </c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4</v>
      </c>
      <c r="AK64" s="355">
        <f>IF(ISERR(AL64/AJ64),S!D62,(AL64/AJ64))</f>
        <v>640</v>
      </c>
      <c r="AL64" s="114">
        <f t="shared" si="1"/>
        <v>2560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>
        <v>0.1</v>
      </c>
      <c r="O65" s="109">
        <v>50</v>
      </c>
      <c r="P65" s="110"/>
      <c r="Q65" s="111"/>
      <c r="R65" s="110">
        <v>0.5</v>
      </c>
      <c r="S65" s="252">
        <v>180</v>
      </c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0.7</v>
      </c>
      <c r="AK65" s="355">
        <f>IF(ISERR(AL65/AJ65),S!D63,(AL65/AJ65))</f>
        <v>385.71428571428572</v>
      </c>
      <c r="AL65" s="114">
        <f t="shared" si="1"/>
        <v>270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0.15</v>
      </c>
      <c r="K67" s="109">
        <v>120</v>
      </c>
      <c r="L67" s="110"/>
      <c r="M67" s="109"/>
      <c r="N67" s="108">
        <v>0.1</v>
      </c>
      <c r="O67" s="109">
        <v>90</v>
      </c>
      <c r="P67" s="110">
        <v>0.1</v>
      </c>
      <c r="Q67" s="111">
        <v>90</v>
      </c>
      <c r="R67" s="110">
        <v>0.2</v>
      </c>
      <c r="S67" s="252">
        <v>160</v>
      </c>
      <c r="T67" s="242">
        <v>0.2</v>
      </c>
      <c r="U67" s="252">
        <v>160</v>
      </c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0.75</v>
      </c>
      <c r="AK67" s="355">
        <f>IF(ISERR(AL67/AJ67),S!D65,(AL67/AJ67))</f>
        <v>826.66666666666663</v>
      </c>
      <c r="AL67" s="114">
        <f t="shared" si="1"/>
        <v>620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/>
      <c r="K68" s="109"/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</v>
      </c>
      <c r="AK68" s="355">
        <f>IF(ISERR(AL68/AJ68),S!D66,(AL68/AJ68))</f>
        <v>18</v>
      </c>
      <c r="AL68" s="114">
        <f t="shared" si="1"/>
        <v>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>
        <v>0.1</v>
      </c>
      <c r="K70" s="109">
        <v>590</v>
      </c>
      <c r="L70" s="110"/>
      <c r="M70" s="109"/>
      <c r="N70" s="108"/>
      <c r="O70" s="109"/>
      <c r="P70" s="110">
        <v>0.05</v>
      </c>
      <c r="Q70" s="111">
        <v>290</v>
      </c>
      <c r="R70" s="110">
        <v>0.1</v>
      </c>
      <c r="S70" s="252">
        <v>560</v>
      </c>
      <c r="T70" s="242">
        <v>0.1</v>
      </c>
      <c r="U70" s="252">
        <v>560</v>
      </c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0.4</v>
      </c>
      <c r="AK70" s="355">
        <f>IF(ISERR(AL70/AJ70),S!D68,(AL70/AJ70))</f>
        <v>5725</v>
      </c>
      <c r="AL70" s="114">
        <f t="shared" ref="AL70:AL133" si="3">E70+G70+I70+K70+M70+O70+Q70+S70+U70+W70+Y70+AA70+AC70+AE70+AG70+AI70</f>
        <v>2290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/>
      <c r="Q71" s="111"/>
      <c r="R71" s="110">
        <v>0.5</v>
      </c>
      <c r="S71" s="252">
        <v>290</v>
      </c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1</v>
      </c>
      <c r="AK71" s="355">
        <f>IF(ISERR(AL71/AJ71),S!D69,(AL71/AJ71))</f>
        <v>580</v>
      </c>
      <c r="AL71" s="114">
        <f t="shared" si="3"/>
        <v>580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>
        <v>2.5000000000000001E-2</v>
      </c>
      <c r="K72" s="109">
        <v>50</v>
      </c>
      <c r="L72" s="110"/>
      <c r="M72" s="109"/>
      <c r="N72" s="108"/>
      <c r="O72" s="109"/>
      <c r="P72" s="110"/>
      <c r="Q72" s="111"/>
      <c r="R72" s="110">
        <v>0.05</v>
      </c>
      <c r="S72" s="252">
        <v>90</v>
      </c>
      <c r="T72" s="242">
        <v>0.05</v>
      </c>
      <c r="U72" s="252">
        <v>90</v>
      </c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0.125</v>
      </c>
      <c r="AK72" s="355">
        <f>IF(ISERR(AL72/AJ72),S!D70,(AL72/AJ72))</f>
        <v>1840</v>
      </c>
      <c r="AL72" s="114">
        <f t="shared" si="3"/>
        <v>230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>
        <v>4</v>
      </c>
      <c r="K73" s="109">
        <v>32</v>
      </c>
      <c r="L73" s="110"/>
      <c r="M73" s="109"/>
      <c r="N73" s="108"/>
      <c r="O73" s="109"/>
      <c r="P73" s="110">
        <v>2</v>
      </c>
      <c r="Q73" s="111">
        <v>16</v>
      </c>
      <c r="R73" s="110">
        <v>6</v>
      </c>
      <c r="S73" s="252">
        <v>48</v>
      </c>
      <c r="T73" s="242">
        <v>6</v>
      </c>
      <c r="U73" s="252">
        <v>48</v>
      </c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18</v>
      </c>
      <c r="AK73" s="355">
        <f>IF(ISERR(AL73/AJ73),S!D71,(AL73/AJ73))</f>
        <v>8</v>
      </c>
      <c r="AL73" s="114">
        <f t="shared" si="3"/>
        <v>144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457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>
        <v>3.7</v>
      </c>
      <c r="S77" s="252">
        <v>6270</v>
      </c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3.7</v>
      </c>
      <c r="AK77" s="355">
        <f>IF(ISERR(AL77/AJ77),S!D75,(AL77/AJ77))</f>
        <v>1694.5945945945946</v>
      </c>
      <c r="AL77" s="114">
        <f t="shared" si="3"/>
        <v>6270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>
        <v>0.02</v>
      </c>
      <c r="K79" s="109">
        <v>80</v>
      </c>
      <c r="L79" s="116"/>
      <c r="M79" s="109"/>
      <c r="N79" s="117"/>
      <c r="O79" s="109"/>
      <c r="P79" s="116"/>
      <c r="Q79" s="111"/>
      <c r="R79" s="110">
        <v>0.1</v>
      </c>
      <c r="S79" s="252">
        <v>360</v>
      </c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0.12000000000000001</v>
      </c>
      <c r="AK79" s="355">
        <f>IF(ISERR(AL79/AJ79),S!D77,(AL79/AJ79))</f>
        <v>3666.6666666666665</v>
      </c>
      <c r="AL79" s="114">
        <f t="shared" si="3"/>
        <v>440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>
        <v>0.1</v>
      </c>
      <c r="I80" s="109">
        <v>60</v>
      </c>
      <c r="J80" s="108"/>
      <c r="K80" s="109"/>
      <c r="L80" s="110"/>
      <c r="M80" s="109"/>
      <c r="N80" s="108">
        <v>0.5</v>
      </c>
      <c r="O80" s="109">
        <v>30</v>
      </c>
      <c r="P80" s="110"/>
      <c r="Q80" s="111"/>
      <c r="R80" s="110">
        <v>0.1</v>
      </c>
      <c r="S80" s="252">
        <v>60</v>
      </c>
      <c r="T80" s="242">
        <v>0.1</v>
      </c>
      <c r="U80" s="252">
        <v>60</v>
      </c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0.79999999999999993</v>
      </c>
      <c r="AK80" s="355">
        <f>IF(ISERR(AL80/AJ80),S!D78,(AL80/AJ80))</f>
        <v>262.5</v>
      </c>
      <c r="AL80" s="114">
        <f t="shared" si="3"/>
        <v>210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>
        <v>1</v>
      </c>
      <c r="O82" s="109">
        <v>180</v>
      </c>
      <c r="P82" s="110">
        <v>1</v>
      </c>
      <c r="Q82" s="111">
        <v>180</v>
      </c>
      <c r="R82" s="110">
        <v>1</v>
      </c>
      <c r="S82" s="252">
        <v>180</v>
      </c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3</v>
      </c>
      <c r="AK82" s="355">
        <f>IF(ISERR(AL82/AJ82),S!D80,(AL82/AJ82))</f>
        <v>180</v>
      </c>
      <c r="AL82" s="114">
        <f t="shared" si="3"/>
        <v>540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24</v>
      </c>
      <c r="G89" s="109">
        <v>1608</v>
      </c>
      <c r="H89" s="110"/>
      <c r="I89" s="109"/>
      <c r="J89" s="108">
        <v>24</v>
      </c>
      <c r="K89" s="109">
        <v>1608</v>
      </c>
      <c r="L89" s="110"/>
      <c r="M89" s="109"/>
      <c r="N89" s="108"/>
      <c r="O89" s="109"/>
      <c r="P89" s="110"/>
      <c r="Q89" s="111"/>
      <c r="R89" s="110">
        <v>24</v>
      </c>
      <c r="S89" s="252">
        <v>1608</v>
      </c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72</v>
      </c>
      <c r="AK89" s="355">
        <f>IF(ISERR(AL89/AJ89),S!D87,(AL89/AJ89))</f>
        <v>67</v>
      </c>
      <c r="AL89" s="114">
        <f t="shared" si="3"/>
        <v>4824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>
        <v>25</v>
      </c>
      <c r="K90" s="109">
        <v>2875</v>
      </c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25</v>
      </c>
      <c r="AK90" s="355">
        <f>IF(ISERR(AL90/AJ90),S!D88,(AL90/AJ90))</f>
        <v>115</v>
      </c>
      <c r="AL90" s="114">
        <f t="shared" si="3"/>
        <v>2875</v>
      </c>
    </row>
    <row r="91" spans="1:38">
      <c r="A91" s="106">
        <v>87</v>
      </c>
      <c r="B91" s="107" t="s">
        <v>94</v>
      </c>
      <c r="C91" s="115" t="s">
        <v>31</v>
      </c>
      <c r="D91" s="287">
        <v>120</v>
      </c>
      <c r="E91" s="113">
        <v>1380</v>
      </c>
      <c r="F91" s="287">
        <v>170</v>
      </c>
      <c r="G91" s="109">
        <v>1955</v>
      </c>
      <c r="H91" s="110">
        <v>120</v>
      </c>
      <c r="I91" s="109">
        <v>1380</v>
      </c>
      <c r="J91" s="108">
        <v>180</v>
      </c>
      <c r="K91" s="109">
        <v>2070</v>
      </c>
      <c r="L91" s="110"/>
      <c r="M91" s="109"/>
      <c r="N91" s="108"/>
      <c r="O91" s="109"/>
      <c r="P91" s="110">
        <v>40</v>
      </c>
      <c r="Q91" s="111">
        <v>460</v>
      </c>
      <c r="R91" s="110">
        <v>140</v>
      </c>
      <c r="S91" s="252">
        <v>1610</v>
      </c>
      <c r="T91" s="242">
        <v>80</v>
      </c>
      <c r="U91" s="252">
        <v>920</v>
      </c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850</v>
      </c>
      <c r="AK91" s="355">
        <f>IF(ISERR(AL91/AJ91),S!D89,(AL91/AJ91))</f>
        <v>11.5</v>
      </c>
      <c r="AL91" s="114">
        <f t="shared" si="3"/>
        <v>9775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>
        <v>0.5</v>
      </c>
      <c r="G96" s="109">
        <v>50</v>
      </c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0.5</v>
      </c>
      <c r="AK96" s="355">
        <f>IF(ISERR(AL96/AJ96),S!D94,(AL96/AJ96))</f>
        <v>100</v>
      </c>
      <c r="AL96" s="114">
        <f t="shared" si="3"/>
        <v>50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>
        <v>1</v>
      </c>
      <c r="O97" s="109">
        <v>85</v>
      </c>
      <c r="P97" s="110">
        <v>2</v>
      </c>
      <c r="Q97" s="111">
        <v>170</v>
      </c>
      <c r="R97" s="110">
        <v>4</v>
      </c>
      <c r="S97" s="252">
        <v>340</v>
      </c>
      <c r="T97" s="242">
        <v>2</v>
      </c>
      <c r="U97" s="252">
        <v>170</v>
      </c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17</v>
      </c>
      <c r="AK97" s="355">
        <f>IF(ISERR(AL97/AJ97),S!D95,(AL97/AJ97))</f>
        <v>85</v>
      </c>
      <c r="AL97" s="114">
        <f t="shared" si="3"/>
        <v>1445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>
        <v>1</v>
      </c>
      <c r="G100" s="109">
        <v>200</v>
      </c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1</v>
      </c>
      <c r="AK100" s="355">
        <f>IF(ISERR(AL100/AJ100),S!D98,(AL100/AJ100))</f>
        <v>200</v>
      </c>
      <c r="AL100" s="114">
        <f t="shared" si="3"/>
        <v>200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>
        <v>0.45</v>
      </c>
      <c r="S101" s="252">
        <v>270</v>
      </c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0.45</v>
      </c>
      <c r="AK101" s="355">
        <f>IF(ISERR(AL101/AJ101),S!D99,(AL101/AJ101))</f>
        <v>600</v>
      </c>
      <c r="AL101" s="114">
        <f t="shared" si="3"/>
        <v>270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/>
      <c r="K102" s="109"/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0</v>
      </c>
      <c r="AK102" s="355">
        <f>IF(ISERR(AL102/AJ102),S!D100,(AL102/AJ102))</f>
        <v>175</v>
      </c>
      <c r="AL102" s="114">
        <f t="shared" si="3"/>
        <v>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>
        <v>2</v>
      </c>
      <c r="S108" s="252">
        <v>340</v>
      </c>
      <c r="T108" s="242">
        <v>1</v>
      </c>
      <c r="U108" s="252">
        <v>170</v>
      </c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3</v>
      </c>
      <c r="AK108" s="355">
        <f>IF(ISERR(AL108/AJ108),S!D106,(AL108/AJ108))</f>
        <v>170</v>
      </c>
      <c r="AL108" s="114">
        <f t="shared" si="3"/>
        <v>510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405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>
        <v>0.75</v>
      </c>
      <c r="K114" s="109">
        <v>2850</v>
      </c>
      <c r="L114" s="110"/>
      <c r="M114" s="109"/>
      <c r="N114" s="108"/>
      <c r="O114" s="109"/>
      <c r="P114" s="110"/>
      <c r="Q114" s="111"/>
      <c r="R114" s="110">
        <v>0.5</v>
      </c>
      <c r="S114" s="252">
        <v>850</v>
      </c>
      <c r="T114" s="242">
        <v>0.4</v>
      </c>
      <c r="U114" s="252">
        <v>720</v>
      </c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1.65</v>
      </c>
      <c r="AK114" s="355">
        <f>IF(ISERR(AL114/AJ114),S!D112,(AL114/AJ114))</f>
        <v>2678.787878787879</v>
      </c>
      <c r="AL114" s="114">
        <f t="shared" si="3"/>
        <v>4420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>
        <v>127</v>
      </c>
      <c r="S118" s="252">
        <v>1270</v>
      </c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127</v>
      </c>
      <c r="AK118" s="355">
        <f>IF(ISERR(AL118/AJ118),S!D116,(AL118/AJ118))</f>
        <v>10</v>
      </c>
      <c r="AL118" s="114">
        <f t="shared" si="3"/>
        <v>1270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441</v>
      </c>
      <c r="C125" s="115" t="s">
        <v>31</v>
      </c>
      <c r="D125" s="287"/>
      <c r="E125" s="113"/>
      <c r="F125" s="287">
        <v>1.05</v>
      </c>
      <c r="G125" s="109">
        <v>1207</v>
      </c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1.05</v>
      </c>
      <c r="AK125" s="355">
        <f>IF(ISERR(AL125/AJ125),S!D123,(AL125/AJ125))</f>
        <v>1149.5238095238094</v>
      </c>
      <c r="AL125" s="114">
        <f t="shared" si="3"/>
        <v>1207</v>
      </c>
    </row>
    <row r="126" spans="1:38">
      <c r="A126" s="106">
        <v>122</v>
      </c>
      <c r="B126" s="107" t="s">
        <v>123</v>
      </c>
      <c r="C126" s="115" t="s">
        <v>31</v>
      </c>
      <c r="D126" s="287">
        <v>21</v>
      </c>
      <c r="E126" s="113">
        <v>210</v>
      </c>
      <c r="F126" s="287">
        <v>55</v>
      </c>
      <c r="G126" s="109">
        <v>550</v>
      </c>
      <c r="H126" s="110">
        <v>25</v>
      </c>
      <c r="I126" s="109">
        <v>250</v>
      </c>
      <c r="J126" s="108">
        <v>72</v>
      </c>
      <c r="K126" s="109">
        <v>720</v>
      </c>
      <c r="L126" s="110">
        <v>29</v>
      </c>
      <c r="M126" s="109">
        <v>290</v>
      </c>
      <c r="N126" s="108">
        <v>25</v>
      </c>
      <c r="O126" s="109">
        <v>250</v>
      </c>
      <c r="P126" s="110">
        <v>35</v>
      </c>
      <c r="Q126" s="111">
        <v>350</v>
      </c>
      <c r="R126" s="110">
        <v>25</v>
      </c>
      <c r="S126" s="252">
        <v>250</v>
      </c>
      <c r="T126" s="242">
        <v>23</v>
      </c>
      <c r="U126" s="252">
        <v>230</v>
      </c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310</v>
      </c>
      <c r="AK126" s="355">
        <f>IF(ISERR(AL126/AJ126),S!D124,(AL126/AJ126))</f>
        <v>10</v>
      </c>
      <c r="AL126" s="114">
        <f t="shared" si="3"/>
        <v>3100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>
        <v>0.15</v>
      </c>
      <c r="G127" s="109">
        <v>65</v>
      </c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0.15</v>
      </c>
      <c r="AK127" s="355">
        <f>IF(ISERR(AL127/AJ127),S!D125,(AL127/AJ127))</f>
        <v>433.33333333333337</v>
      </c>
      <c r="AL127" s="114">
        <f t="shared" si="3"/>
        <v>65</v>
      </c>
    </row>
    <row r="128" spans="1:38">
      <c r="A128" s="106">
        <v>124</v>
      </c>
      <c r="B128" s="107" t="s">
        <v>324</v>
      </c>
      <c r="C128" s="115" t="s">
        <v>9</v>
      </c>
      <c r="D128" s="287">
        <v>7</v>
      </c>
      <c r="E128" s="113">
        <v>770</v>
      </c>
      <c r="F128" s="287">
        <v>7.8</v>
      </c>
      <c r="G128" s="109">
        <v>858</v>
      </c>
      <c r="H128" s="110">
        <v>10</v>
      </c>
      <c r="I128" s="109">
        <v>1200</v>
      </c>
      <c r="J128" s="108">
        <v>7.7</v>
      </c>
      <c r="K128" s="109">
        <v>847</v>
      </c>
      <c r="L128" s="110"/>
      <c r="M128" s="109"/>
      <c r="N128" s="108"/>
      <c r="O128" s="109"/>
      <c r="P128" s="110"/>
      <c r="Q128" s="111"/>
      <c r="R128" s="110">
        <v>3.24</v>
      </c>
      <c r="S128" s="252">
        <v>356</v>
      </c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35.74</v>
      </c>
      <c r="AK128" s="355">
        <f>IF(ISERR(AL128/AJ128),S!D126,(AL128/AJ128))</f>
        <v>112.78679350867375</v>
      </c>
      <c r="AL128" s="114">
        <f t="shared" si="3"/>
        <v>4031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>
        <v>4.2279999999999998</v>
      </c>
      <c r="G129" s="109">
        <v>1437</v>
      </c>
      <c r="H129" s="110"/>
      <c r="I129" s="109"/>
      <c r="J129" s="108">
        <v>4.3</v>
      </c>
      <c r="K129" s="109">
        <v>1505</v>
      </c>
      <c r="L129" s="110"/>
      <c r="M129" s="109"/>
      <c r="N129" s="108"/>
      <c r="O129" s="109"/>
      <c r="P129" s="110">
        <v>3.44</v>
      </c>
      <c r="Q129" s="111">
        <v>1169</v>
      </c>
      <c r="R129" s="110">
        <v>3.47</v>
      </c>
      <c r="S129" s="252">
        <v>1214</v>
      </c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15.438000000000001</v>
      </c>
      <c r="AK129" s="355">
        <f>IF(ISERR(AL129/AJ129),S!D127,(AL129/AJ129))</f>
        <v>344.92809949475321</v>
      </c>
      <c r="AL129" s="114">
        <f t="shared" si="3"/>
        <v>5325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>
        <v>0.2</v>
      </c>
      <c r="G130" s="109">
        <v>70</v>
      </c>
      <c r="H130" s="110"/>
      <c r="I130" s="109"/>
      <c r="J130" s="108">
        <v>2</v>
      </c>
      <c r="K130" s="109">
        <v>700</v>
      </c>
      <c r="L130" s="120"/>
      <c r="M130" s="109"/>
      <c r="N130" s="121"/>
      <c r="O130" s="109"/>
      <c r="P130" s="120"/>
      <c r="Q130" s="111"/>
      <c r="R130" s="110"/>
      <c r="S130" s="252"/>
      <c r="T130" s="242">
        <v>1</v>
      </c>
      <c r="U130" s="252">
        <v>350</v>
      </c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3.2</v>
      </c>
      <c r="AK130" s="355">
        <f>IF(ISERR(AL130/AJ130),S!D128,(AL130/AJ130))</f>
        <v>350</v>
      </c>
      <c r="AL130" s="114">
        <f t="shared" si="3"/>
        <v>1120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>
        <v>6</v>
      </c>
      <c r="E132" s="113">
        <v>540</v>
      </c>
      <c r="F132" s="287"/>
      <c r="G132" s="109"/>
      <c r="H132" s="110">
        <v>4</v>
      </c>
      <c r="I132" s="109">
        <v>360</v>
      </c>
      <c r="J132" s="108">
        <v>5</v>
      </c>
      <c r="K132" s="109">
        <v>450</v>
      </c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15</v>
      </c>
      <c r="AK132" s="355">
        <f>IF(ISERR(AL132/AJ132),S!D130,(AL132/AJ132))</f>
        <v>90</v>
      </c>
      <c r="AL132" s="114">
        <f t="shared" si="3"/>
        <v>1350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408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>
        <v>0.25</v>
      </c>
      <c r="G138" s="109">
        <v>115</v>
      </c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0.25</v>
      </c>
      <c r="AK138" s="355">
        <f>IF(ISERR(AL138/AJ138),S!D136,(AL138/AJ138))</f>
        <v>460</v>
      </c>
      <c r="AL138" s="114">
        <f t="shared" si="5"/>
        <v>115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404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>
        <v>6</v>
      </c>
      <c r="G145" s="109">
        <v>6600</v>
      </c>
      <c r="H145" s="110"/>
      <c r="I145" s="109"/>
      <c r="J145" s="108">
        <v>11</v>
      </c>
      <c r="K145" s="109">
        <v>12100</v>
      </c>
      <c r="L145" s="110"/>
      <c r="M145" s="109"/>
      <c r="N145" s="108"/>
      <c r="O145" s="109"/>
      <c r="P145" s="110">
        <v>5</v>
      </c>
      <c r="Q145" s="111">
        <v>5500</v>
      </c>
      <c r="R145" s="110">
        <v>32</v>
      </c>
      <c r="S145" s="252">
        <v>35200</v>
      </c>
      <c r="T145" s="242">
        <v>25</v>
      </c>
      <c r="U145" s="252">
        <v>27500</v>
      </c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79</v>
      </c>
      <c r="AK145" s="355">
        <f>IF(ISERR(AL145/AJ145),S!D143,(AL145/AJ145))</f>
        <v>1100</v>
      </c>
      <c r="AL145" s="114">
        <f t="shared" si="5"/>
        <v>86900</v>
      </c>
    </row>
    <row r="146" spans="1:38">
      <c r="A146" s="106">
        <v>142</v>
      </c>
      <c r="B146" s="107" t="s">
        <v>437</v>
      </c>
      <c r="C146" s="115" t="s">
        <v>9</v>
      </c>
      <c r="D146" s="287"/>
      <c r="E146" s="113"/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0</v>
      </c>
      <c r="AK146" s="355">
        <f>IF(ISERR(AL146/AJ146),S!D144,(AL146/AJ146))</f>
        <v>35</v>
      </c>
      <c r="AL146" s="114">
        <f t="shared" si="5"/>
        <v>0</v>
      </c>
    </row>
    <row r="147" spans="1:38">
      <c r="A147" s="106">
        <v>143</v>
      </c>
      <c r="B147" s="107" t="s">
        <v>132</v>
      </c>
      <c r="C147" s="115" t="s">
        <v>9</v>
      </c>
      <c r="D147" s="287">
        <v>1</v>
      </c>
      <c r="E147" s="113">
        <v>700</v>
      </c>
      <c r="F147" s="287"/>
      <c r="G147" s="109"/>
      <c r="H147" s="110">
        <v>5</v>
      </c>
      <c r="I147" s="109">
        <v>3500</v>
      </c>
      <c r="J147" s="108"/>
      <c r="K147" s="109"/>
      <c r="L147" s="110"/>
      <c r="M147" s="109"/>
      <c r="N147" s="108"/>
      <c r="O147" s="109"/>
      <c r="P147" s="110">
        <v>0.7</v>
      </c>
      <c r="Q147" s="111">
        <v>500</v>
      </c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6.7</v>
      </c>
      <c r="AK147" s="355">
        <f>IF(ISERR(AL147/AJ147),S!D145,(AL147/AJ147))</f>
        <v>701.49253731343276</v>
      </c>
      <c r="AL147" s="114">
        <f t="shared" si="5"/>
        <v>4700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435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>
        <v>22</v>
      </c>
      <c r="G152" s="109">
        <v>5835</v>
      </c>
      <c r="H152" s="110">
        <v>13</v>
      </c>
      <c r="I152" s="109">
        <v>3450</v>
      </c>
      <c r="J152" s="108">
        <v>13</v>
      </c>
      <c r="K152" s="109">
        <v>3240</v>
      </c>
      <c r="L152" s="110"/>
      <c r="M152" s="109"/>
      <c r="N152" s="108">
        <v>24</v>
      </c>
      <c r="O152" s="109">
        <v>6240</v>
      </c>
      <c r="P152" s="110">
        <v>8</v>
      </c>
      <c r="Q152" s="111">
        <v>2030</v>
      </c>
      <c r="R152" s="110"/>
      <c r="S152" s="252"/>
      <c r="T152" s="242">
        <v>13</v>
      </c>
      <c r="U152" s="252">
        <v>3192</v>
      </c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93</v>
      </c>
      <c r="AK152" s="355">
        <f>IF(ISERR(AL152/AJ152),S!D150,(AL152/AJ152))</f>
        <v>257.92473118279571</v>
      </c>
      <c r="AL152" s="114">
        <f t="shared" si="5"/>
        <v>23987</v>
      </c>
    </row>
    <row r="153" spans="1:38">
      <c r="A153" s="106">
        <v>149</v>
      </c>
      <c r="B153" s="107" t="s">
        <v>454</v>
      </c>
      <c r="C153" s="115" t="s">
        <v>9</v>
      </c>
      <c r="D153" s="287"/>
      <c r="E153" s="113"/>
      <c r="F153" s="287"/>
      <c r="G153" s="109"/>
      <c r="H153" s="110">
        <v>35</v>
      </c>
      <c r="I153" s="109">
        <v>2100</v>
      </c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35</v>
      </c>
      <c r="AK153" s="355">
        <f>IF(ISERR(AL153/AJ153),S!D151,(AL153/AJ153))</f>
        <v>60</v>
      </c>
      <c r="AL153" s="114">
        <f t="shared" si="5"/>
        <v>2100</v>
      </c>
    </row>
    <row r="154" spans="1:38">
      <c r="A154" s="106">
        <v>150</v>
      </c>
      <c r="B154" s="107" t="s">
        <v>341</v>
      </c>
      <c r="C154" s="115" t="s">
        <v>9</v>
      </c>
      <c r="D154" s="287">
        <v>2.1</v>
      </c>
      <c r="E154" s="113">
        <v>357</v>
      </c>
      <c r="F154" s="287">
        <v>2</v>
      </c>
      <c r="G154" s="109">
        <v>697</v>
      </c>
      <c r="H154" s="110"/>
      <c r="I154" s="109"/>
      <c r="J154" s="108">
        <v>11.4</v>
      </c>
      <c r="K154" s="109">
        <v>1938</v>
      </c>
      <c r="L154" s="110"/>
      <c r="M154" s="109"/>
      <c r="N154" s="108">
        <v>1.8</v>
      </c>
      <c r="O154" s="109">
        <v>315</v>
      </c>
      <c r="P154" s="110"/>
      <c r="Q154" s="111"/>
      <c r="R154" s="110">
        <v>7.2</v>
      </c>
      <c r="S154" s="252">
        <v>1224</v>
      </c>
      <c r="T154" s="242">
        <v>6.3</v>
      </c>
      <c r="U154" s="252">
        <v>1071</v>
      </c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30.8</v>
      </c>
      <c r="AK154" s="355">
        <f>IF(ISERR(AL154/AJ154),S!D152,(AL154/AJ154))</f>
        <v>181.88311688311688</v>
      </c>
      <c r="AL154" s="114">
        <f t="shared" si="5"/>
        <v>5602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>
        <v>12</v>
      </c>
      <c r="G155" s="109">
        <v>4320</v>
      </c>
      <c r="H155" s="110"/>
      <c r="I155" s="109"/>
      <c r="J155" s="108">
        <v>15.9</v>
      </c>
      <c r="K155" s="109">
        <v>5724</v>
      </c>
      <c r="L155" s="110"/>
      <c r="M155" s="109"/>
      <c r="N155" s="108">
        <v>5</v>
      </c>
      <c r="O155" s="109">
        <v>1750</v>
      </c>
      <c r="P155" s="110">
        <v>5.2</v>
      </c>
      <c r="Q155" s="111">
        <v>1872</v>
      </c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38.1</v>
      </c>
      <c r="AK155" s="355">
        <f>IF(ISERR(AL155/AJ155),S!D153,(AL155/AJ155))</f>
        <v>358.68766404199476</v>
      </c>
      <c r="AL155" s="114">
        <f t="shared" si="5"/>
        <v>13666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>
        <v>38</v>
      </c>
      <c r="S156" s="252">
        <v>14319</v>
      </c>
      <c r="T156" s="242">
        <v>25.8</v>
      </c>
      <c r="U156" s="252">
        <v>9288</v>
      </c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63.8</v>
      </c>
      <c r="AK156" s="355">
        <f>IF(ISERR(AL156/AJ156),S!D154,(AL156/AJ156))</f>
        <v>370.01567398119124</v>
      </c>
      <c r="AL156" s="114">
        <f t="shared" si="5"/>
        <v>23607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452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>
        <v>3</v>
      </c>
      <c r="G161" s="109">
        <v>1140</v>
      </c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3</v>
      </c>
      <c r="AK161" s="355">
        <f>IF(ISERR(AL161/AJ161),S!D159,(AL161/AJ161))</f>
        <v>380</v>
      </c>
      <c r="AL161" s="114">
        <f t="shared" si="5"/>
        <v>1140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>
        <v>2</v>
      </c>
      <c r="G163" s="109">
        <v>1300</v>
      </c>
      <c r="H163" s="110"/>
      <c r="I163" s="109"/>
      <c r="J163" s="108"/>
      <c r="K163" s="109"/>
      <c r="L163" s="110"/>
      <c r="M163" s="109"/>
      <c r="N163" s="108">
        <v>2</v>
      </c>
      <c r="O163" s="109">
        <v>1300</v>
      </c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4</v>
      </c>
      <c r="AK163" s="355">
        <f>IF(ISERR(AL163/AJ163),S!D161,(AL163/AJ163))</f>
        <v>650</v>
      </c>
      <c r="AL163" s="114">
        <f t="shared" si="5"/>
        <v>2600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451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>
        <v>8</v>
      </c>
      <c r="I170" s="109">
        <v>3600</v>
      </c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>
        <v>1</v>
      </c>
      <c r="U170" s="252">
        <v>460</v>
      </c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9</v>
      </c>
      <c r="AK170" s="355">
        <f>IF(ISERR(AL170/AJ170),S!D168,(AL170/AJ170))</f>
        <v>451.11111111111109</v>
      </c>
      <c r="AL170" s="114">
        <f t="shared" si="5"/>
        <v>4060</v>
      </c>
    </row>
    <row r="171" spans="1:38">
      <c r="A171" s="106">
        <v>167</v>
      </c>
      <c r="B171" s="107" t="s">
        <v>4</v>
      </c>
      <c r="C171" s="115" t="s">
        <v>9</v>
      </c>
      <c r="D171" s="287">
        <v>8</v>
      </c>
      <c r="E171" s="113">
        <v>3120</v>
      </c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8</v>
      </c>
      <c r="AK171" s="355">
        <f>IF(ISERR(AL171/AJ171),S!D169,(AL171/AJ171))</f>
        <v>390</v>
      </c>
      <c r="AL171" s="114">
        <f t="shared" si="5"/>
        <v>3120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>
        <v>5</v>
      </c>
      <c r="M172" s="109">
        <v>1800</v>
      </c>
      <c r="N172" s="108"/>
      <c r="O172" s="109"/>
      <c r="P172" s="110">
        <v>9</v>
      </c>
      <c r="Q172" s="111">
        <v>3600</v>
      </c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14</v>
      </c>
      <c r="AK172" s="355">
        <f>IF(ISERR(AL172/AJ172),S!D170,(AL172/AJ172))</f>
        <v>385.71428571428572</v>
      </c>
      <c r="AL172" s="114">
        <f t="shared" si="5"/>
        <v>5400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12</v>
      </c>
      <c r="E179" s="113">
        <v>264</v>
      </c>
      <c r="F179" s="287">
        <v>3</v>
      </c>
      <c r="G179" s="109">
        <v>72</v>
      </c>
      <c r="H179" s="110">
        <v>8</v>
      </c>
      <c r="I179" s="109">
        <v>176</v>
      </c>
      <c r="J179" s="108">
        <v>5</v>
      </c>
      <c r="K179" s="109">
        <v>110</v>
      </c>
      <c r="L179" s="110">
        <v>3</v>
      </c>
      <c r="M179" s="109">
        <v>66</v>
      </c>
      <c r="N179" s="108">
        <v>10</v>
      </c>
      <c r="O179" s="109">
        <v>220</v>
      </c>
      <c r="P179" s="110">
        <v>5</v>
      </c>
      <c r="Q179" s="111">
        <v>110</v>
      </c>
      <c r="R179" s="110">
        <v>15</v>
      </c>
      <c r="S179" s="252">
        <v>330</v>
      </c>
      <c r="T179" s="242">
        <v>15</v>
      </c>
      <c r="U179" s="252">
        <v>330</v>
      </c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76</v>
      </c>
      <c r="AK179" s="355">
        <f>IF(ISERR(AL179/AJ179),S!D177,(AL179/AJ179))</f>
        <v>22.078947368421051</v>
      </c>
      <c r="AL179" s="114">
        <f t="shared" si="5"/>
        <v>1678</v>
      </c>
    </row>
    <row r="180" spans="1:38">
      <c r="A180" s="106">
        <v>176</v>
      </c>
      <c r="B180" s="107" t="s">
        <v>322</v>
      </c>
      <c r="C180" s="115" t="s">
        <v>9</v>
      </c>
      <c r="D180" s="287">
        <v>8</v>
      </c>
      <c r="E180" s="113">
        <v>624</v>
      </c>
      <c r="F180" s="287">
        <v>10</v>
      </c>
      <c r="G180" s="109">
        <v>780</v>
      </c>
      <c r="H180" s="110">
        <v>8</v>
      </c>
      <c r="I180" s="109">
        <v>608</v>
      </c>
      <c r="J180" s="108">
        <v>10</v>
      </c>
      <c r="K180" s="109">
        <v>750</v>
      </c>
      <c r="L180" s="110">
        <v>3</v>
      </c>
      <c r="M180" s="109">
        <v>225</v>
      </c>
      <c r="N180" s="108">
        <v>8</v>
      </c>
      <c r="O180" s="109">
        <v>600</v>
      </c>
      <c r="P180" s="110">
        <v>7</v>
      </c>
      <c r="Q180" s="111">
        <v>518</v>
      </c>
      <c r="R180" s="110">
        <v>20</v>
      </c>
      <c r="S180" s="252">
        <v>1480</v>
      </c>
      <c r="T180" s="242">
        <v>12</v>
      </c>
      <c r="U180" s="252">
        <v>888</v>
      </c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86</v>
      </c>
      <c r="AK180" s="355">
        <f>IF(ISERR(AL180/AJ180),S!D178,(AL180/AJ180))</f>
        <v>75.267441860465112</v>
      </c>
      <c r="AL180" s="114">
        <f t="shared" si="5"/>
        <v>6473</v>
      </c>
    </row>
    <row r="181" spans="1:38">
      <c r="A181" s="106">
        <v>177</v>
      </c>
      <c r="B181" s="107" t="s">
        <v>157</v>
      </c>
      <c r="C181" s="115" t="s">
        <v>9</v>
      </c>
      <c r="D181" s="287">
        <v>1</v>
      </c>
      <c r="E181" s="113">
        <v>180</v>
      </c>
      <c r="F181" s="287">
        <v>1</v>
      </c>
      <c r="G181" s="109">
        <v>180</v>
      </c>
      <c r="H181" s="110">
        <v>1</v>
      </c>
      <c r="I181" s="109">
        <v>270</v>
      </c>
      <c r="J181" s="108">
        <v>1.5</v>
      </c>
      <c r="K181" s="109">
        <v>270</v>
      </c>
      <c r="L181" s="110">
        <v>0.5</v>
      </c>
      <c r="M181" s="109">
        <v>90</v>
      </c>
      <c r="N181" s="108">
        <v>1</v>
      </c>
      <c r="O181" s="109">
        <v>180</v>
      </c>
      <c r="P181" s="110">
        <v>1</v>
      </c>
      <c r="Q181" s="111">
        <v>180</v>
      </c>
      <c r="R181" s="110">
        <v>2</v>
      </c>
      <c r="S181" s="252">
        <v>360</v>
      </c>
      <c r="T181" s="242">
        <v>1</v>
      </c>
      <c r="U181" s="252">
        <v>270</v>
      </c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10</v>
      </c>
      <c r="AK181" s="355">
        <f>IF(ISERR(AL181/AJ181),S!D179,(AL181/AJ181))</f>
        <v>198</v>
      </c>
      <c r="AL181" s="114">
        <f t="shared" si="5"/>
        <v>1980</v>
      </c>
    </row>
    <row r="182" spans="1:38">
      <c r="A182" s="106">
        <v>178</v>
      </c>
      <c r="B182" s="107" t="s">
        <v>409</v>
      </c>
      <c r="C182" s="115" t="s">
        <v>9</v>
      </c>
      <c r="D182" s="287">
        <v>1</v>
      </c>
      <c r="E182" s="113">
        <v>140</v>
      </c>
      <c r="F182" s="287">
        <v>0.5</v>
      </c>
      <c r="G182" s="109">
        <v>70</v>
      </c>
      <c r="H182" s="110">
        <v>1</v>
      </c>
      <c r="I182" s="109">
        <v>140</v>
      </c>
      <c r="J182" s="108">
        <v>1</v>
      </c>
      <c r="K182" s="109">
        <v>140</v>
      </c>
      <c r="L182" s="110">
        <v>0.5</v>
      </c>
      <c r="M182" s="109">
        <v>70</v>
      </c>
      <c r="N182" s="108">
        <v>1</v>
      </c>
      <c r="O182" s="109">
        <v>140</v>
      </c>
      <c r="P182" s="110">
        <v>1</v>
      </c>
      <c r="Q182" s="111">
        <v>140</v>
      </c>
      <c r="R182" s="110">
        <v>1</v>
      </c>
      <c r="S182" s="252">
        <v>140</v>
      </c>
      <c r="T182" s="242">
        <v>1</v>
      </c>
      <c r="U182" s="252">
        <v>140</v>
      </c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8</v>
      </c>
      <c r="AK182" s="355">
        <f>IF(ISERR(AL182/AJ182),S!D180,(AL182/AJ182))</f>
        <v>140</v>
      </c>
      <c r="AL182" s="114">
        <f t="shared" si="5"/>
        <v>1120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300</v>
      </c>
      <c r="F183" s="287">
        <v>1</v>
      </c>
      <c r="G183" s="109">
        <v>140</v>
      </c>
      <c r="H183" s="110">
        <v>2</v>
      </c>
      <c r="I183" s="109">
        <v>260</v>
      </c>
      <c r="J183" s="108">
        <v>3</v>
      </c>
      <c r="K183" s="109">
        <v>390</v>
      </c>
      <c r="L183" s="110">
        <v>0.25</v>
      </c>
      <c r="M183" s="109">
        <v>60</v>
      </c>
      <c r="N183" s="108">
        <v>1</v>
      </c>
      <c r="O183" s="109">
        <v>300</v>
      </c>
      <c r="P183" s="110">
        <v>1.5</v>
      </c>
      <c r="Q183" s="111">
        <v>330</v>
      </c>
      <c r="R183" s="110">
        <v>2.5</v>
      </c>
      <c r="S183" s="252">
        <v>550</v>
      </c>
      <c r="T183" s="242">
        <v>2</v>
      </c>
      <c r="U183" s="252">
        <v>440</v>
      </c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15.25</v>
      </c>
      <c r="AK183" s="355">
        <f>IF(ISERR(AL183/AJ183),S!D181,(AL183/AJ183))</f>
        <v>181.63934426229508</v>
      </c>
      <c r="AL183" s="114">
        <f t="shared" si="5"/>
        <v>2770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150</v>
      </c>
      <c r="F184" s="287">
        <v>20</v>
      </c>
      <c r="G184" s="109">
        <v>120</v>
      </c>
      <c r="H184" s="110">
        <v>25</v>
      </c>
      <c r="I184" s="109">
        <v>150</v>
      </c>
      <c r="J184" s="108">
        <v>32</v>
      </c>
      <c r="K184" s="109">
        <v>192</v>
      </c>
      <c r="L184" s="110">
        <v>10</v>
      </c>
      <c r="M184" s="109">
        <v>70</v>
      </c>
      <c r="N184" s="108">
        <v>25</v>
      </c>
      <c r="O184" s="109">
        <v>150</v>
      </c>
      <c r="P184" s="110">
        <v>20</v>
      </c>
      <c r="Q184" s="111">
        <v>160</v>
      </c>
      <c r="R184" s="110">
        <v>40</v>
      </c>
      <c r="S184" s="252">
        <v>280</v>
      </c>
      <c r="T184" s="242">
        <v>50</v>
      </c>
      <c r="U184" s="252">
        <v>350</v>
      </c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247</v>
      </c>
      <c r="AK184" s="355">
        <f>IF(ISERR(AL184/AJ184),S!D182,(AL184/AJ184))</f>
        <v>6.566801619433198</v>
      </c>
      <c r="AL184" s="114">
        <f t="shared" si="5"/>
        <v>1622</v>
      </c>
    </row>
    <row r="185" spans="1:38">
      <c r="A185" s="106">
        <v>181</v>
      </c>
      <c r="B185" s="107" t="s">
        <v>160</v>
      </c>
      <c r="C185" s="115" t="s">
        <v>9</v>
      </c>
      <c r="D185" s="287">
        <v>4</v>
      </c>
      <c r="E185" s="113">
        <v>240</v>
      </c>
      <c r="F185" s="287">
        <v>5</v>
      </c>
      <c r="G185" s="109">
        <v>300</v>
      </c>
      <c r="H185" s="110">
        <v>4</v>
      </c>
      <c r="I185" s="109">
        <v>240</v>
      </c>
      <c r="J185" s="108">
        <v>5</v>
      </c>
      <c r="K185" s="109">
        <v>300</v>
      </c>
      <c r="L185" s="110">
        <v>1</v>
      </c>
      <c r="M185" s="109">
        <v>65</v>
      </c>
      <c r="N185" s="108">
        <v>5</v>
      </c>
      <c r="O185" s="109">
        <v>300</v>
      </c>
      <c r="P185" s="110">
        <v>4</v>
      </c>
      <c r="Q185" s="111">
        <v>200</v>
      </c>
      <c r="R185" s="110">
        <v>10</v>
      </c>
      <c r="S185" s="252">
        <v>500</v>
      </c>
      <c r="T185" s="242">
        <v>10</v>
      </c>
      <c r="U185" s="252">
        <v>400</v>
      </c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48</v>
      </c>
      <c r="AK185" s="355">
        <f>IF(ISERR(AL185/AJ185),S!D183,(AL185/AJ185))</f>
        <v>53.020833333333336</v>
      </c>
      <c r="AL185" s="114">
        <f t="shared" si="5"/>
        <v>2545</v>
      </c>
    </row>
    <row r="186" spans="1:38">
      <c r="A186" s="106">
        <v>182</v>
      </c>
      <c r="B186" s="107" t="s">
        <v>161</v>
      </c>
      <c r="C186" s="115" t="s">
        <v>9</v>
      </c>
      <c r="D186" s="287">
        <v>1</v>
      </c>
      <c r="E186" s="113">
        <v>70</v>
      </c>
      <c r="F186" s="287">
        <v>1</v>
      </c>
      <c r="G186" s="109">
        <v>65</v>
      </c>
      <c r="H186" s="110">
        <v>1.5</v>
      </c>
      <c r="I186" s="109">
        <v>135</v>
      </c>
      <c r="J186" s="108">
        <v>1</v>
      </c>
      <c r="K186" s="109">
        <v>300</v>
      </c>
      <c r="L186" s="110">
        <v>1</v>
      </c>
      <c r="M186" s="109">
        <v>100</v>
      </c>
      <c r="N186" s="108">
        <v>1</v>
      </c>
      <c r="O186" s="109">
        <v>100</v>
      </c>
      <c r="P186" s="110">
        <v>2</v>
      </c>
      <c r="Q186" s="111">
        <v>240</v>
      </c>
      <c r="R186" s="110">
        <v>4</v>
      </c>
      <c r="S186" s="252">
        <v>400</v>
      </c>
      <c r="T186" s="242">
        <v>5</v>
      </c>
      <c r="U186" s="252">
        <v>300</v>
      </c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17.5</v>
      </c>
      <c r="AK186" s="355">
        <f>IF(ISERR(AL186/AJ186),S!D184,(AL186/AJ186))</f>
        <v>97.714285714285708</v>
      </c>
      <c r="AL186" s="114">
        <f t="shared" si="5"/>
        <v>1710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>
        <v>5</v>
      </c>
      <c r="I187" s="109">
        <v>500</v>
      </c>
      <c r="J187" s="108">
        <v>1</v>
      </c>
      <c r="K187" s="109">
        <v>100</v>
      </c>
      <c r="L187" s="110">
        <v>0.5</v>
      </c>
      <c r="M187" s="109">
        <v>50</v>
      </c>
      <c r="N187" s="108"/>
      <c r="O187" s="109"/>
      <c r="P187" s="110">
        <v>1</v>
      </c>
      <c r="Q187" s="111">
        <v>80</v>
      </c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7.5</v>
      </c>
      <c r="AK187" s="355">
        <f>IF(ISERR(AL187/AJ187),S!D185,(AL187/AJ187))</f>
        <v>97.333333333333329</v>
      </c>
      <c r="AL187" s="114">
        <f t="shared" si="5"/>
        <v>730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>
        <v>5</v>
      </c>
      <c r="G188" s="109">
        <v>450</v>
      </c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>
        <v>5</v>
      </c>
      <c r="U188" s="252">
        <v>450</v>
      </c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10</v>
      </c>
      <c r="AK188" s="355">
        <f>IF(ISERR(AL188/AJ188),S!D186,(AL188/AJ188))</f>
        <v>90</v>
      </c>
      <c r="AL188" s="114">
        <f t="shared" si="5"/>
        <v>900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>
        <v>15</v>
      </c>
      <c r="O189" s="109">
        <v>900</v>
      </c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15</v>
      </c>
      <c r="AK189" s="355">
        <f>IF(ISERR(AL189/AJ189),S!D187,(AL189/AJ189))</f>
        <v>60</v>
      </c>
      <c r="AL189" s="114">
        <f t="shared" si="5"/>
        <v>900</v>
      </c>
    </row>
    <row r="190" spans="1:38">
      <c r="A190" s="106">
        <v>186</v>
      </c>
      <c r="B190" s="107" t="s">
        <v>330</v>
      </c>
      <c r="C190" s="115" t="s">
        <v>31</v>
      </c>
      <c r="D190" s="287">
        <v>72</v>
      </c>
      <c r="E190" s="113">
        <v>432</v>
      </c>
      <c r="F190" s="287"/>
      <c r="G190" s="109"/>
      <c r="H190" s="110"/>
      <c r="I190" s="109"/>
      <c r="J190" s="108">
        <v>100</v>
      </c>
      <c r="K190" s="109">
        <v>500</v>
      </c>
      <c r="L190" s="110"/>
      <c r="M190" s="109"/>
      <c r="N190" s="108"/>
      <c r="O190" s="109"/>
      <c r="P190" s="110">
        <v>60</v>
      </c>
      <c r="Q190" s="111">
        <v>300</v>
      </c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232</v>
      </c>
      <c r="AK190" s="355">
        <f>IF(ISERR(AL190/AJ190),S!D188,(AL190/AJ190))</f>
        <v>5.3103448275862073</v>
      </c>
      <c r="AL190" s="114">
        <f t="shared" si="5"/>
        <v>1232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>
        <v>30</v>
      </c>
      <c r="M192" s="109">
        <v>420</v>
      </c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30</v>
      </c>
      <c r="AK192" s="355">
        <f>IF(ISERR(AL192/AJ192),S!D190,(AL192/AJ192))</f>
        <v>14</v>
      </c>
      <c r="AL192" s="114">
        <f t="shared" si="5"/>
        <v>420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>
        <v>10</v>
      </c>
      <c r="K195" s="109">
        <v>520</v>
      </c>
      <c r="L195" s="110"/>
      <c r="M195" s="109"/>
      <c r="N195" s="108"/>
      <c r="O195" s="109"/>
      <c r="P195" s="110">
        <v>8</v>
      </c>
      <c r="Q195" s="111">
        <v>320</v>
      </c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18</v>
      </c>
      <c r="AK195" s="355">
        <f>IF(ISERR(AL195/AJ195),S!D193,(AL195/AJ195))</f>
        <v>46.666666666666664</v>
      </c>
      <c r="AL195" s="114">
        <f t="shared" si="5"/>
        <v>840</v>
      </c>
    </row>
    <row r="196" spans="1:38">
      <c r="A196" s="106">
        <v>192</v>
      </c>
      <c r="B196" s="107" t="s">
        <v>169</v>
      </c>
      <c r="C196" s="115" t="s">
        <v>9</v>
      </c>
      <c r="D196" s="287">
        <v>4.5999999999999996</v>
      </c>
      <c r="E196" s="113">
        <v>174</v>
      </c>
      <c r="F196" s="287">
        <v>25.7</v>
      </c>
      <c r="G196" s="109">
        <v>1028</v>
      </c>
      <c r="H196" s="110"/>
      <c r="I196" s="109"/>
      <c r="J196" s="108">
        <v>5.8</v>
      </c>
      <c r="K196" s="109">
        <v>203</v>
      </c>
      <c r="L196" s="110"/>
      <c r="M196" s="109"/>
      <c r="N196" s="108"/>
      <c r="O196" s="109"/>
      <c r="P196" s="110">
        <v>5</v>
      </c>
      <c r="Q196" s="111">
        <v>175</v>
      </c>
      <c r="R196" s="110">
        <v>14.7</v>
      </c>
      <c r="S196" s="252">
        <v>514</v>
      </c>
      <c r="T196" s="242">
        <v>13</v>
      </c>
      <c r="U196" s="252">
        <v>445</v>
      </c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68.800000000000011</v>
      </c>
      <c r="AK196" s="355">
        <f>IF(ISERR(AL196/AJ196),S!D194,(AL196/AJ196))</f>
        <v>36.904069767441854</v>
      </c>
      <c r="AL196" s="114">
        <f t="shared" si="5"/>
        <v>2539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250</v>
      </c>
      <c r="F197" s="287"/>
      <c r="G197" s="109"/>
      <c r="H197" s="110">
        <v>3</v>
      </c>
      <c r="I197" s="109">
        <v>60</v>
      </c>
      <c r="J197" s="108">
        <v>15</v>
      </c>
      <c r="K197" s="109">
        <v>300</v>
      </c>
      <c r="L197" s="110">
        <v>3</v>
      </c>
      <c r="M197" s="109">
        <v>60</v>
      </c>
      <c r="N197" s="108"/>
      <c r="O197" s="109"/>
      <c r="P197" s="110">
        <v>10</v>
      </c>
      <c r="Q197" s="111">
        <v>200</v>
      </c>
      <c r="R197" s="110">
        <v>20</v>
      </c>
      <c r="S197" s="252">
        <v>360</v>
      </c>
      <c r="T197" s="242">
        <v>20</v>
      </c>
      <c r="U197" s="252">
        <v>360</v>
      </c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81</v>
      </c>
      <c r="AK197" s="355">
        <f>IF(ISERR(AL197/AJ197),S!D195,(AL197/AJ197))</f>
        <v>19.62962962962963</v>
      </c>
      <c r="AL197" s="114">
        <f t="shared" si="5"/>
        <v>1590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240</v>
      </c>
      <c r="J199" s="108">
        <v>2</v>
      </c>
      <c r="K199" s="109">
        <v>240</v>
      </c>
      <c r="L199" s="110">
        <v>1</v>
      </c>
      <c r="M199" s="109">
        <v>120</v>
      </c>
      <c r="N199" s="108">
        <v>1</v>
      </c>
      <c r="O199" s="109">
        <v>120</v>
      </c>
      <c r="P199" s="110">
        <v>2</v>
      </c>
      <c r="Q199" s="111">
        <v>240</v>
      </c>
      <c r="R199" s="110">
        <v>3</v>
      </c>
      <c r="S199" s="252">
        <v>360</v>
      </c>
      <c r="T199" s="242">
        <v>4</v>
      </c>
      <c r="U199" s="252">
        <v>480</v>
      </c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18</v>
      </c>
      <c r="AK199" s="355">
        <f>IF(ISERR(AL199/AJ199),S!D197,(AL199/AJ199))</f>
        <v>120</v>
      </c>
      <c r="AL199" s="114">
        <f t="shared" si="7"/>
        <v>2160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100</v>
      </c>
      <c r="F200" s="287">
        <v>0.5</v>
      </c>
      <c r="G200" s="109">
        <v>50</v>
      </c>
      <c r="H200" s="110">
        <v>1</v>
      </c>
      <c r="I200" s="109">
        <v>120</v>
      </c>
      <c r="J200" s="108">
        <v>1</v>
      </c>
      <c r="K200" s="109">
        <v>100</v>
      </c>
      <c r="L200" s="110">
        <v>0.5</v>
      </c>
      <c r="M200" s="109">
        <v>50</v>
      </c>
      <c r="N200" s="108">
        <v>1</v>
      </c>
      <c r="O200" s="109">
        <v>100</v>
      </c>
      <c r="P200" s="110">
        <v>1</v>
      </c>
      <c r="Q200" s="111">
        <v>100</v>
      </c>
      <c r="R200" s="110">
        <v>2</v>
      </c>
      <c r="S200" s="252">
        <v>300</v>
      </c>
      <c r="T200" s="242">
        <v>1</v>
      </c>
      <c r="U200" s="252">
        <v>90</v>
      </c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9</v>
      </c>
      <c r="AK200" s="355">
        <f>IF(ISERR(AL200/AJ200),S!D198,(AL200/AJ200))</f>
        <v>112.22222222222223</v>
      </c>
      <c r="AL200" s="114">
        <f t="shared" si="7"/>
        <v>1010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>
        <v>15</v>
      </c>
      <c r="I205" s="109">
        <v>900</v>
      </c>
      <c r="J205" s="108"/>
      <c r="K205" s="109"/>
      <c r="L205" s="110">
        <v>3</v>
      </c>
      <c r="M205" s="109">
        <v>180</v>
      </c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18</v>
      </c>
      <c r="AK205" s="355">
        <f>IF(ISERR(AL205/AJ205),S!D203,(AL205/AJ205))</f>
        <v>60</v>
      </c>
      <c r="AL205" s="114">
        <f t="shared" si="7"/>
        <v>1080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>
        <v>8</v>
      </c>
      <c r="S206" s="252">
        <v>400</v>
      </c>
      <c r="T206" s="242">
        <v>7</v>
      </c>
      <c r="U206" s="252">
        <v>350</v>
      </c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15</v>
      </c>
      <c r="AK206" s="355">
        <f>IF(ISERR(AL206/AJ206),S!D204,(AL206/AJ206))</f>
        <v>50</v>
      </c>
      <c r="AL206" s="114">
        <f t="shared" si="7"/>
        <v>750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>
        <v>10</v>
      </c>
      <c r="K208" s="109">
        <v>450</v>
      </c>
      <c r="L208" s="110">
        <v>5</v>
      </c>
      <c r="M208" s="109">
        <v>200</v>
      </c>
      <c r="N208" s="108"/>
      <c r="O208" s="109"/>
      <c r="P208" s="110">
        <v>5</v>
      </c>
      <c r="Q208" s="111">
        <v>200</v>
      </c>
      <c r="R208" s="110">
        <v>20</v>
      </c>
      <c r="S208" s="252">
        <v>900</v>
      </c>
      <c r="T208" s="242">
        <v>15</v>
      </c>
      <c r="U208" s="252">
        <v>600</v>
      </c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55</v>
      </c>
      <c r="AK208" s="355">
        <f>IF(ISERR(AL208/AJ208),S!D206,(AL208/AJ208))</f>
        <v>42.727272727272727</v>
      </c>
      <c r="AL208" s="114">
        <f t="shared" si="7"/>
        <v>2350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>
        <v>4</v>
      </c>
      <c r="G209" s="109">
        <v>320</v>
      </c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>
        <v>5</v>
      </c>
      <c r="U209" s="252">
        <v>350</v>
      </c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9</v>
      </c>
      <c r="AK209" s="355">
        <f>IF(ISERR(AL209/AJ209),S!D207,(AL209/AJ209))</f>
        <v>74.444444444444443</v>
      </c>
      <c r="AL209" s="114">
        <f t="shared" si="7"/>
        <v>670</v>
      </c>
    </row>
    <row r="210" spans="1:38">
      <c r="A210" s="106">
        <v>206</v>
      </c>
      <c r="B210" s="107" t="s">
        <v>410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3</v>
      </c>
      <c r="G211" s="109">
        <v>150</v>
      </c>
      <c r="H211" s="110"/>
      <c r="I211" s="109"/>
      <c r="J211" s="108"/>
      <c r="K211" s="109"/>
      <c r="L211" s="110"/>
      <c r="M211" s="109"/>
      <c r="N211" s="108">
        <v>3</v>
      </c>
      <c r="O211" s="109">
        <v>120</v>
      </c>
      <c r="P211" s="110"/>
      <c r="Q211" s="111"/>
      <c r="R211" s="110"/>
      <c r="S211" s="252"/>
      <c r="T211" s="242">
        <v>3</v>
      </c>
      <c r="U211" s="252">
        <v>120</v>
      </c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9</v>
      </c>
      <c r="AK211" s="355">
        <f>IF(ISERR(AL211/AJ211),S!D209,(AL211/AJ211))</f>
        <v>43.333333333333336</v>
      </c>
      <c r="AL211" s="114">
        <f t="shared" si="7"/>
        <v>390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>
        <v>8</v>
      </c>
      <c r="I213" s="109">
        <v>560</v>
      </c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8</v>
      </c>
      <c r="AK213" s="355">
        <f>IF(ISERR(AL213/AJ213),S!D211,(AL213/AJ213))</f>
        <v>70</v>
      </c>
      <c r="AL213" s="114">
        <f t="shared" si="7"/>
        <v>560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>
        <v>4</v>
      </c>
      <c r="E216" s="113">
        <v>320</v>
      </c>
      <c r="F216" s="287">
        <v>2</v>
      </c>
      <c r="G216" s="109">
        <v>160</v>
      </c>
      <c r="H216" s="110">
        <v>7</v>
      </c>
      <c r="I216" s="109">
        <v>560</v>
      </c>
      <c r="J216" s="108">
        <v>12</v>
      </c>
      <c r="K216" s="109">
        <v>960</v>
      </c>
      <c r="L216" s="110">
        <v>2</v>
      </c>
      <c r="M216" s="109">
        <v>160</v>
      </c>
      <c r="N216" s="108"/>
      <c r="O216" s="109"/>
      <c r="P216" s="110">
        <v>1</v>
      </c>
      <c r="Q216" s="111">
        <v>80</v>
      </c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28</v>
      </c>
      <c r="AK216" s="355">
        <f>IF(ISERR(AL216/AJ216),S!D214,(AL216/AJ216))</f>
        <v>80</v>
      </c>
      <c r="AL216" s="114">
        <f t="shared" si="7"/>
        <v>2240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>
        <v>2.5</v>
      </c>
      <c r="I230" s="109">
        <v>1250</v>
      </c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2.5</v>
      </c>
      <c r="AK230" s="355">
        <f>IF(ISERR(AL230/AJ230),S!D228,(AL230/AJ230))</f>
        <v>500</v>
      </c>
      <c r="AL230" s="114">
        <f t="shared" si="7"/>
        <v>1250</v>
      </c>
    </row>
    <row r="231" spans="1:38">
      <c r="A231" s="106">
        <v>227</v>
      </c>
      <c r="B231" s="107" t="s">
        <v>289</v>
      </c>
      <c r="C231" s="115" t="s">
        <v>9</v>
      </c>
      <c r="D231" s="287">
        <v>4</v>
      </c>
      <c r="E231" s="113">
        <v>2720</v>
      </c>
      <c r="F231" s="287">
        <v>4.4000000000000004</v>
      </c>
      <c r="G231" s="109">
        <v>2992</v>
      </c>
      <c r="H231" s="110"/>
      <c r="I231" s="109"/>
      <c r="J231" s="108">
        <v>3.4</v>
      </c>
      <c r="K231" s="109">
        <v>2312</v>
      </c>
      <c r="L231" s="110"/>
      <c r="M231" s="109"/>
      <c r="N231" s="108"/>
      <c r="O231" s="109"/>
      <c r="P231" s="110"/>
      <c r="Q231" s="111"/>
      <c r="R231" s="110">
        <v>12</v>
      </c>
      <c r="S231" s="252">
        <v>8160</v>
      </c>
      <c r="T231" s="242">
        <v>9.6</v>
      </c>
      <c r="U231" s="252">
        <v>6528</v>
      </c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33.4</v>
      </c>
      <c r="AK231" s="355">
        <f>IF(ISERR(AL231/AJ231),S!D229,(AL231/AJ231))</f>
        <v>680</v>
      </c>
      <c r="AL231" s="114">
        <f t="shared" si="7"/>
        <v>22712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>
        <v>40</v>
      </c>
      <c r="S232" s="252">
        <v>33200</v>
      </c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40</v>
      </c>
      <c r="AK232" s="355">
        <f>IF(ISERR(AL232/AJ232),S!D230,(AL232/AJ232))</f>
        <v>830</v>
      </c>
      <c r="AL232" s="114">
        <f t="shared" si="7"/>
        <v>33200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>
        <v>3000</v>
      </c>
      <c r="S233" s="252">
        <v>4200</v>
      </c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3000</v>
      </c>
      <c r="AK233" s="355">
        <f>IF(ISERR(AL233/AJ233),S!D231,(AL233/AJ233))</f>
        <v>1.4</v>
      </c>
      <c r="AL233" s="114">
        <f t="shared" si="7"/>
        <v>4200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/>
      <c r="G234" s="109"/>
      <c r="H234" s="110">
        <v>90</v>
      </c>
      <c r="I234" s="109">
        <v>2250</v>
      </c>
      <c r="J234" s="108">
        <v>90</v>
      </c>
      <c r="K234" s="109">
        <v>2250</v>
      </c>
      <c r="L234" s="110"/>
      <c r="M234" s="109"/>
      <c r="N234" s="108">
        <v>90</v>
      </c>
      <c r="O234" s="109">
        <v>2250</v>
      </c>
      <c r="P234" s="110"/>
      <c r="Q234" s="111"/>
      <c r="R234" s="110">
        <v>216</v>
      </c>
      <c r="S234" s="252">
        <v>5400</v>
      </c>
      <c r="T234" s="242">
        <v>180</v>
      </c>
      <c r="U234" s="252">
        <v>4500</v>
      </c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756</v>
      </c>
      <c r="AK234" s="355">
        <f>IF(ISERR(AL234/AJ234),S!D232,(AL234/AJ234))</f>
        <v>25</v>
      </c>
      <c r="AL234" s="114">
        <f t="shared" si="7"/>
        <v>18900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438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407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137</v>
      </c>
      <c r="E245" s="113">
        <v>1233</v>
      </c>
      <c r="F245" s="287">
        <v>144</v>
      </c>
      <c r="G245" s="109">
        <v>1440</v>
      </c>
      <c r="H245" s="110">
        <v>144</v>
      </c>
      <c r="I245" s="109">
        <v>1296</v>
      </c>
      <c r="J245" s="108">
        <v>150</v>
      </c>
      <c r="K245" s="109">
        <v>1350</v>
      </c>
      <c r="L245" s="110"/>
      <c r="M245" s="109"/>
      <c r="N245" s="108">
        <v>68</v>
      </c>
      <c r="O245" s="109">
        <v>612</v>
      </c>
      <c r="P245" s="110">
        <v>98</v>
      </c>
      <c r="Q245" s="111">
        <v>980</v>
      </c>
      <c r="R245" s="110">
        <v>80</v>
      </c>
      <c r="S245" s="252">
        <v>800</v>
      </c>
      <c r="T245" s="242">
        <v>55</v>
      </c>
      <c r="U245" s="252">
        <v>495</v>
      </c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876</v>
      </c>
      <c r="AK245" s="355">
        <f>IF(ISERR(AL245/AJ245),S!D243,(AL245/AJ245))</f>
        <v>9.3675799086757987</v>
      </c>
      <c r="AL245" s="114">
        <f t="shared" si="7"/>
        <v>8206</v>
      </c>
    </row>
    <row r="246" spans="1:41">
      <c r="A246" s="106">
        <v>242</v>
      </c>
      <c r="B246" s="107" t="s">
        <v>406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(টেবিল কভার সেলাই,পলিথিন, ভ্যান মেরামত, ঝালমুড়ি, ব্রাশ,কাকরোল, সিলিন্ডার গ্যাস...)</v>
      </c>
      <c r="C249" s="372" t="s">
        <v>10</v>
      </c>
      <c r="D249" s="374">
        <f>M!C11</f>
        <v>2800</v>
      </c>
      <c r="E249" s="375">
        <f>D249</f>
        <v>2800</v>
      </c>
      <c r="F249" s="374">
        <f>M!C23</f>
        <v>0</v>
      </c>
      <c r="G249" s="375">
        <f>F249</f>
        <v>0</v>
      </c>
      <c r="H249" s="374">
        <f>M!C34</f>
        <v>660</v>
      </c>
      <c r="I249" s="375">
        <f>H249</f>
        <v>660</v>
      </c>
      <c r="J249" s="374">
        <f>M!C47</f>
        <v>700</v>
      </c>
      <c r="K249" s="375">
        <f>J249</f>
        <v>700</v>
      </c>
      <c r="L249" s="374">
        <f>M!C58</f>
        <v>0</v>
      </c>
      <c r="M249" s="375">
        <f>M!C58</f>
        <v>0</v>
      </c>
      <c r="N249" s="374">
        <f>M!C69</f>
        <v>350</v>
      </c>
      <c r="O249" s="375">
        <f>N249</f>
        <v>350</v>
      </c>
      <c r="P249" s="374">
        <f>M!C83</f>
        <v>7600</v>
      </c>
      <c r="Q249" s="375">
        <f>P249</f>
        <v>7600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12110</v>
      </c>
      <c r="AK249" s="375">
        <f>IF(ISERR(AL249/AJ249),S!D247,(AL249/AJ249))</f>
        <v>1</v>
      </c>
      <c r="AL249" s="376">
        <f t="shared" si="7"/>
        <v>12110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>
        <v>60</v>
      </c>
      <c r="G250" s="109">
        <v>60</v>
      </c>
      <c r="H250" s="110">
        <v>60</v>
      </c>
      <c r="I250" s="109">
        <v>60</v>
      </c>
      <c r="J250" s="108"/>
      <c r="K250" s="109"/>
      <c r="L250" s="110"/>
      <c r="M250" s="109"/>
      <c r="N250" s="108"/>
      <c r="O250" s="109"/>
      <c r="P250" s="110"/>
      <c r="Q250" s="111"/>
      <c r="R250" s="110">
        <v>60</v>
      </c>
      <c r="S250" s="252">
        <v>60</v>
      </c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180</v>
      </c>
      <c r="AK250" s="355">
        <f>IF(ISERR(AL250/AJ250),S!D248,(AL250/AJ250))</f>
        <v>1</v>
      </c>
      <c r="AL250" s="114">
        <f t="shared" si="7"/>
        <v>180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120</v>
      </c>
      <c r="G252" s="109">
        <v>120</v>
      </c>
      <c r="H252" s="110">
        <v>160</v>
      </c>
      <c r="I252" s="109">
        <v>160</v>
      </c>
      <c r="J252" s="108">
        <v>160</v>
      </c>
      <c r="K252" s="109">
        <v>160</v>
      </c>
      <c r="L252" s="110">
        <v>50</v>
      </c>
      <c r="M252" s="109">
        <v>50</v>
      </c>
      <c r="N252" s="108">
        <v>50</v>
      </c>
      <c r="O252" s="109">
        <v>50</v>
      </c>
      <c r="P252" s="110"/>
      <c r="Q252" s="111"/>
      <c r="R252" s="110">
        <v>400</v>
      </c>
      <c r="S252" s="252">
        <v>400</v>
      </c>
      <c r="T252" s="242">
        <v>280</v>
      </c>
      <c r="U252" s="252">
        <v>280</v>
      </c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1380</v>
      </c>
      <c r="AK252" s="355">
        <f>IF(ISERR(AL252/AJ252),S!D250,(AL252/AJ252))</f>
        <v>1</v>
      </c>
      <c r="AL252" s="114">
        <f t="shared" si="7"/>
        <v>1380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300</v>
      </c>
      <c r="E253" s="113">
        <v>300</v>
      </c>
      <c r="F253" s="287">
        <v>620</v>
      </c>
      <c r="G253" s="109">
        <v>620</v>
      </c>
      <c r="H253" s="110">
        <v>500</v>
      </c>
      <c r="I253" s="109">
        <v>500</v>
      </c>
      <c r="J253" s="108">
        <v>720</v>
      </c>
      <c r="K253" s="109">
        <v>720</v>
      </c>
      <c r="L253" s="110">
        <v>180</v>
      </c>
      <c r="M253" s="109">
        <v>180</v>
      </c>
      <c r="N253" s="108">
        <v>440</v>
      </c>
      <c r="O253" s="109">
        <v>440</v>
      </c>
      <c r="P253" s="110">
        <v>400</v>
      </c>
      <c r="Q253" s="111">
        <v>400</v>
      </c>
      <c r="R253" s="110">
        <v>880</v>
      </c>
      <c r="S253" s="252">
        <v>880</v>
      </c>
      <c r="T253" s="242">
        <v>650</v>
      </c>
      <c r="U253" s="252">
        <v>650</v>
      </c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4690</v>
      </c>
      <c r="AK253" s="355">
        <f>IF(ISERR(AL253/AJ253),S!D251,(AL253/AJ253))</f>
        <v>1</v>
      </c>
      <c r="AL253" s="114">
        <f t="shared" si="7"/>
        <v>4690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>
        <v>3100</v>
      </c>
      <c r="E254" s="128">
        <v>3100</v>
      </c>
      <c r="F254" s="287">
        <v>4400</v>
      </c>
      <c r="G254" s="109">
        <v>4400</v>
      </c>
      <c r="H254" s="110">
        <v>3400</v>
      </c>
      <c r="I254" s="109">
        <v>3400</v>
      </c>
      <c r="J254" s="108">
        <v>3800</v>
      </c>
      <c r="K254" s="109">
        <v>3800</v>
      </c>
      <c r="L254" s="110">
        <v>2000</v>
      </c>
      <c r="M254" s="109">
        <v>2000</v>
      </c>
      <c r="N254" s="108">
        <v>1700</v>
      </c>
      <c r="O254" s="109">
        <v>1700</v>
      </c>
      <c r="P254" s="110">
        <v>3200</v>
      </c>
      <c r="Q254" s="111">
        <v>3200</v>
      </c>
      <c r="R254" s="255">
        <v>8500</v>
      </c>
      <c r="S254" s="254">
        <v>8500</v>
      </c>
      <c r="T254" s="251">
        <v>7400</v>
      </c>
      <c r="U254" s="253">
        <v>7400</v>
      </c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37500</v>
      </c>
      <c r="AK254" s="355">
        <f>IF(ISERR(AL254/AJ254),S!D252,(AL254/AJ254))</f>
        <v>1</v>
      </c>
      <c r="AL254" s="114">
        <f t="shared" si="7"/>
        <v>37500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493340</v>
      </c>
      <c r="AM256" s="125"/>
      <c r="AN256" s="125"/>
      <c r="AO256" s="115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448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96" priority="59" operator="equal">
      <formula>"ঠিক"</formula>
    </cfRule>
    <cfRule type="cellIs" dxfId="495" priority="60" operator="equal">
      <formula>"×"</formula>
    </cfRule>
    <cfRule type="cellIs" dxfId="494" priority="61" operator="equal">
      <formula>"OK"</formula>
    </cfRule>
  </conditionalFormatting>
  <conditionalFormatting sqref="F1">
    <cfRule type="cellIs" dxfId="493" priority="56" operator="equal">
      <formula>"ঠিক"</formula>
    </cfRule>
    <cfRule type="cellIs" dxfId="492" priority="57" operator="equal">
      <formula>"×"</formula>
    </cfRule>
    <cfRule type="cellIs" dxfId="491" priority="58" operator="equal">
      <formula>"OK"</formula>
    </cfRule>
  </conditionalFormatting>
  <conditionalFormatting sqref="H1">
    <cfRule type="cellIs" dxfId="490" priority="53" operator="equal">
      <formula>"ঠিক"</formula>
    </cfRule>
    <cfRule type="cellIs" dxfId="489" priority="54" operator="equal">
      <formula>"×"</formula>
    </cfRule>
    <cfRule type="cellIs" dxfId="488" priority="55" operator="equal">
      <formula>"OK"</formula>
    </cfRule>
  </conditionalFormatting>
  <conditionalFormatting sqref="L1">
    <cfRule type="cellIs" dxfId="487" priority="47" operator="equal">
      <formula>"ঠিক"</formula>
    </cfRule>
    <cfRule type="cellIs" dxfId="486" priority="48" operator="equal">
      <formula>"×"</formula>
    </cfRule>
    <cfRule type="cellIs" dxfId="485" priority="49" operator="equal">
      <formula>"OK"</formula>
    </cfRule>
  </conditionalFormatting>
  <conditionalFormatting sqref="N1">
    <cfRule type="cellIs" dxfId="484" priority="44" operator="equal">
      <formula>"ঠিক"</formula>
    </cfRule>
    <cfRule type="cellIs" dxfId="483" priority="45" operator="equal">
      <formula>"×"</formula>
    </cfRule>
    <cfRule type="cellIs" dxfId="482" priority="46" operator="equal">
      <formula>"OK"</formula>
    </cfRule>
  </conditionalFormatting>
  <conditionalFormatting sqref="P1">
    <cfRule type="cellIs" dxfId="481" priority="41" operator="equal">
      <formula>"ঠিক"</formula>
    </cfRule>
    <cfRule type="cellIs" dxfId="480" priority="42" operator="equal">
      <formula>"×"</formula>
    </cfRule>
    <cfRule type="cellIs" dxfId="479" priority="43" operator="equal">
      <formula>"OK"</formula>
    </cfRule>
  </conditionalFormatting>
  <conditionalFormatting sqref="R1">
    <cfRule type="cellIs" dxfId="478" priority="38" operator="equal">
      <formula>"ঠিক"</formula>
    </cfRule>
    <cfRule type="cellIs" dxfId="477" priority="39" operator="equal">
      <formula>"×"</formula>
    </cfRule>
    <cfRule type="cellIs" dxfId="476" priority="40" operator="equal">
      <formula>"OK"</formula>
    </cfRule>
  </conditionalFormatting>
  <conditionalFormatting sqref="AM3">
    <cfRule type="cellIs" dxfId="475" priority="62" operator="equal">
      <formula>"ঠিক আছে"</formula>
    </cfRule>
    <cfRule type="cellIs" dxfId="474" priority="63" operator="equal">
      <formula>"ভুল"</formula>
    </cfRule>
    <cfRule type="cellIs" dxfId="473" priority="64" operator="equal">
      <formula>"ভুল"</formula>
    </cfRule>
    <cfRule type="cellIs" dxfId="472" priority="65" operator="equal">
      <formula>"ভুল"</formula>
    </cfRule>
    <cfRule type="cellIs" dxfId="471" priority="66" operator="equal">
      <formula>"ঠিক"</formula>
    </cfRule>
  </conditionalFormatting>
  <conditionalFormatting sqref="J1">
    <cfRule type="cellIs" dxfId="470" priority="35" operator="equal">
      <formula>"ঠিক"</formula>
    </cfRule>
    <cfRule type="cellIs" dxfId="469" priority="36" operator="equal">
      <formula>"×"</formula>
    </cfRule>
    <cfRule type="cellIs" dxfId="468" priority="37" operator="equal">
      <formula>"OK"</formula>
    </cfRule>
  </conditionalFormatting>
  <conditionalFormatting sqref="T1">
    <cfRule type="cellIs" dxfId="467" priority="32" operator="equal">
      <formula>"ঠিক"</formula>
    </cfRule>
    <cfRule type="cellIs" dxfId="466" priority="33" operator="equal">
      <formula>"×"</formula>
    </cfRule>
    <cfRule type="cellIs" dxfId="465" priority="34" operator="equal">
      <formula>"OK"</formula>
    </cfRule>
  </conditionalFormatting>
  <conditionalFormatting sqref="V1">
    <cfRule type="cellIs" dxfId="464" priority="29" operator="equal">
      <formula>"ঠিক"</formula>
    </cfRule>
    <cfRule type="cellIs" dxfId="463" priority="30" operator="equal">
      <formula>"×"</formula>
    </cfRule>
    <cfRule type="cellIs" dxfId="462" priority="31" operator="equal">
      <formula>"OK"</formula>
    </cfRule>
  </conditionalFormatting>
  <conditionalFormatting sqref="X1">
    <cfRule type="cellIs" dxfId="461" priority="26" operator="equal">
      <formula>"ঠিক"</formula>
    </cfRule>
    <cfRule type="cellIs" dxfId="460" priority="27" operator="equal">
      <formula>"×"</formula>
    </cfRule>
    <cfRule type="cellIs" dxfId="459" priority="28" operator="equal">
      <formula>"OK"</formula>
    </cfRule>
  </conditionalFormatting>
  <conditionalFormatting sqref="Z1">
    <cfRule type="cellIs" dxfId="458" priority="20" operator="equal">
      <formula>"ঠিক"</formula>
    </cfRule>
    <cfRule type="cellIs" dxfId="457" priority="21" operator="equal">
      <formula>"×"</formula>
    </cfRule>
    <cfRule type="cellIs" dxfId="456" priority="22" operator="equal">
      <formula>"OK"</formula>
    </cfRule>
  </conditionalFormatting>
  <conditionalFormatting sqref="AB1">
    <cfRule type="cellIs" dxfId="455" priority="17" operator="equal">
      <formula>"ঠিক"</formula>
    </cfRule>
    <cfRule type="cellIs" dxfId="454" priority="18" operator="equal">
      <formula>"×"</formula>
    </cfRule>
    <cfRule type="cellIs" dxfId="453" priority="19" operator="equal">
      <formula>"OK"</formula>
    </cfRule>
  </conditionalFormatting>
  <conditionalFormatting sqref="AD1">
    <cfRule type="cellIs" dxfId="452" priority="14" operator="equal">
      <formula>"ঠিক"</formula>
    </cfRule>
    <cfRule type="cellIs" dxfId="451" priority="15" operator="equal">
      <formula>"×"</formula>
    </cfRule>
    <cfRule type="cellIs" dxfId="450" priority="16" operator="equal">
      <formula>"OK"</formula>
    </cfRule>
  </conditionalFormatting>
  <conditionalFormatting sqref="AH1">
    <cfRule type="cellIs" dxfId="449" priority="2" operator="equal">
      <formula>"ঠিক"</formula>
    </cfRule>
    <cfRule type="cellIs" dxfId="448" priority="3" operator="equal">
      <formula>"×"</formula>
    </cfRule>
    <cfRule type="cellIs" dxfId="447" priority="4" operator="equal">
      <formula>"OK"</formula>
    </cfRule>
  </conditionalFormatting>
  <conditionalFormatting sqref="AF1">
    <cfRule type="cellIs" dxfId="446" priority="5" operator="equal">
      <formula>"ঠিক"</formula>
    </cfRule>
    <cfRule type="cellIs" dxfId="445" priority="6" operator="equal">
      <formula>"×"</formula>
    </cfRule>
    <cfRule type="cellIs" dxfId="444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130" zoomScaleNormal="130" workbookViewId="0">
      <pane xSplit="3" ySplit="2" topLeftCell="U249" activePane="bottomRight" state="frozen"/>
      <selection pane="topRight" activeCell="D1" sqref="D1"/>
      <selection pane="bottomLeft" activeCell="A3" sqref="A3"/>
      <selection pane="bottomRight" activeCell="AP252" sqref="AP252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28515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6.85546875" style="90" hidden="1" customWidth="1"/>
    <col min="27" max="27" width="7.140625" style="92" hidden="1" customWidth="1"/>
    <col min="28" max="28" width="7.140625" style="90" hidden="1" customWidth="1"/>
    <col min="29" max="29" width="7.140625" style="92" hidden="1" customWidth="1"/>
    <col min="30" max="30" width="7.140625" style="90" hidden="1" customWidth="1"/>
    <col min="31" max="31" width="7.140625" style="92" hidden="1" customWidth="1"/>
    <col min="32" max="32" width="7.140625" style="90" hidden="1" customWidth="1"/>
    <col min="33" max="33" width="7.140625" style="92" hidden="1" customWidth="1"/>
    <col min="34" max="34" width="7.140625" style="90" hidden="1" customWidth="1"/>
    <col min="35" max="35" width="4.5703125" style="92" hidden="1" customWidth="1"/>
    <col min="36" max="36" width="4.5703125" style="90" hidden="1" customWidth="1"/>
    <col min="37" max="39" width="4.5703125" style="92" hidden="1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6">
        <f>I1</f>
        <v>45922</v>
      </c>
      <c r="I1" s="246">
        <f>H!C7</f>
        <v>45922</v>
      </c>
      <c r="J1" s="256">
        <f>K1</f>
        <v>45923</v>
      </c>
      <c r="K1" s="246">
        <f>I1+1</f>
        <v>45923</v>
      </c>
      <c r="L1" s="256">
        <f>M1</f>
        <v>45924</v>
      </c>
      <c r="M1" s="246">
        <f t="shared" ref="M1:W1" si="0">K1+1</f>
        <v>45924</v>
      </c>
      <c r="N1" s="256">
        <f>O1</f>
        <v>45925</v>
      </c>
      <c r="O1" s="246">
        <f t="shared" si="0"/>
        <v>45925</v>
      </c>
      <c r="P1" s="256">
        <f>Q1</f>
        <v>45926</v>
      </c>
      <c r="Q1" s="246">
        <f>O1+1</f>
        <v>45926</v>
      </c>
      <c r="R1" s="256">
        <f>S1</f>
        <v>45927</v>
      </c>
      <c r="S1" s="246">
        <f t="shared" si="0"/>
        <v>45927</v>
      </c>
      <c r="T1" s="256">
        <f>U1</f>
        <v>45928</v>
      </c>
      <c r="U1" s="246">
        <f t="shared" si="0"/>
        <v>45928</v>
      </c>
      <c r="V1" s="256">
        <f>W1</f>
        <v>45929</v>
      </c>
      <c r="W1" s="244">
        <f t="shared" si="0"/>
        <v>45929</v>
      </c>
      <c r="X1" s="256">
        <f>Y1</f>
        <v>45930</v>
      </c>
      <c r="Y1" s="244">
        <f t="shared" ref="Y1" si="1">W1+1</f>
        <v>45930</v>
      </c>
      <c r="Z1" s="256">
        <f>AA1</f>
        <v>45931</v>
      </c>
      <c r="AA1" s="244">
        <f t="shared" ref="AA1" si="2">Y1+1</f>
        <v>45931</v>
      </c>
      <c r="AB1" s="256">
        <f>AC1</f>
        <v>45932</v>
      </c>
      <c r="AC1" s="244">
        <f>AA1+1</f>
        <v>45932</v>
      </c>
      <c r="AD1" s="256">
        <f>AE1</f>
        <v>45933</v>
      </c>
      <c r="AE1" s="244">
        <f>AC1+1</f>
        <v>45933</v>
      </c>
      <c r="AF1" s="256">
        <f>AG1</f>
        <v>45934</v>
      </c>
      <c r="AG1" s="244">
        <f>AE1+1</f>
        <v>45934</v>
      </c>
      <c r="AH1" s="256">
        <f>AI1</f>
        <v>45935</v>
      </c>
      <c r="AI1" s="244">
        <f>AG1+1</f>
        <v>45935</v>
      </c>
      <c r="AJ1" s="256">
        <f>AH1+1</f>
        <v>45936</v>
      </c>
      <c r="AK1" s="244">
        <f>AI1+1</f>
        <v>45936</v>
      </c>
      <c r="AL1" s="256">
        <f>AJ1+1</f>
        <v>45937</v>
      </c>
      <c r="AM1" s="244">
        <f>AK1+1</f>
        <v>45937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502"/>
      <c r="B2" s="502"/>
      <c r="C2" s="502"/>
      <c r="D2" s="503"/>
      <c r="E2" s="504"/>
      <c r="F2" s="494"/>
      <c r="G2" s="494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0"/>
      <c r="AO2" s="496"/>
      <c r="AP2" s="498"/>
      <c r="AQ2" s="501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150</v>
      </c>
      <c r="G5" s="259">
        <f t="shared" si="3"/>
        <v>247.51000000000005</v>
      </c>
      <c r="H5" s="291">
        <v>20</v>
      </c>
      <c r="I5" s="292">
        <v>20</v>
      </c>
      <c r="J5" s="291">
        <v>28</v>
      </c>
      <c r="K5" s="292">
        <v>25.5</v>
      </c>
      <c r="L5" s="319">
        <v>22</v>
      </c>
      <c r="M5" s="320">
        <v>19.5</v>
      </c>
      <c r="N5" s="319">
        <v>27</v>
      </c>
      <c r="O5" s="320">
        <v>23.2</v>
      </c>
      <c r="P5" s="319">
        <v>10</v>
      </c>
      <c r="Q5" s="320">
        <v>9.5</v>
      </c>
      <c r="R5" s="319">
        <v>20</v>
      </c>
      <c r="S5" s="320">
        <v>15.5</v>
      </c>
      <c r="T5" s="319">
        <v>19</v>
      </c>
      <c r="U5" s="320">
        <v>18.3</v>
      </c>
      <c r="V5" s="319">
        <v>48</v>
      </c>
      <c r="W5" s="320">
        <v>48</v>
      </c>
      <c r="X5" s="319">
        <v>40</v>
      </c>
      <c r="Y5" s="320">
        <v>39</v>
      </c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218.5</v>
      </c>
      <c r="AO5" s="267">
        <f>P!AK7</f>
        <v>134</v>
      </c>
      <c r="AP5" s="268">
        <f t="shared" si="5"/>
        <v>29.010000000000048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>
        <v>1</v>
      </c>
      <c r="K6" s="292">
        <v>1.1000000000000001</v>
      </c>
      <c r="L6" s="319"/>
      <c r="M6" s="320"/>
      <c r="N6" s="319"/>
      <c r="O6" s="320"/>
      <c r="P6" s="319">
        <v>3</v>
      </c>
      <c r="Q6" s="320">
        <v>2.75</v>
      </c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3.85</v>
      </c>
      <c r="AO6" s="267">
        <f>P!AK8</f>
        <v>120.44014362268886</v>
      </c>
      <c r="AP6" s="268">
        <f t="shared" si="5"/>
        <v>27.550000000000004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25</v>
      </c>
      <c r="G8" s="259">
        <f t="shared" si="3"/>
        <v>42.27000000000001</v>
      </c>
      <c r="H8" s="291">
        <v>3</v>
      </c>
      <c r="I8" s="292">
        <v>3.6</v>
      </c>
      <c r="J8" s="291">
        <v>4</v>
      </c>
      <c r="K8" s="292">
        <v>4.55</v>
      </c>
      <c r="L8" s="319">
        <v>4</v>
      </c>
      <c r="M8" s="320">
        <v>2.5</v>
      </c>
      <c r="N8" s="319">
        <v>6</v>
      </c>
      <c r="O8" s="320"/>
      <c r="P8" s="319">
        <v>2</v>
      </c>
      <c r="Q8" s="320">
        <v>2.5</v>
      </c>
      <c r="R8" s="319">
        <v>3</v>
      </c>
      <c r="S8" s="320">
        <v>3</v>
      </c>
      <c r="T8" s="319">
        <v>4</v>
      </c>
      <c r="U8" s="320">
        <v>4</v>
      </c>
      <c r="V8" s="319">
        <v>7</v>
      </c>
      <c r="W8" s="320">
        <v>7</v>
      </c>
      <c r="X8" s="319">
        <v>5</v>
      </c>
      <c r="Y8" s="320">
        <v>6</v>
      </c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33.15</v>
      </c>
      <c r="AO8" s="267">
        <f>P!AK10</f>
        <v>135</v>
      </c>
      <c r="AP8" s="268">
        <f t="shared" si="5"/>
        <v>9.1200000000000117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30</v>
      </c>
      <c r="G9" s="259">
        <f t="shared" si="3"/>
        <v>66.02</v>
      </c>
      <c r="H9" s="291"/>
      <c r="I9" s="292"/>
      <c r="J9" s="291">
        <v>4</v>
      </c>
      <c r="K9" s="292">
        <v>5</v>
      </c>
      <c r="L9" s="319"/>
      <c r="M9" s="320"/>
      <c r="N9" s="319"/>
      <c r="O9" s="320"/>
      <c r="P9" s="319">
        <v>1.5</v>
      </c>
      <c r="Q9" s="320">
        <v>1.7</v>
      </c>
      <c r="R9" s="319">
        <v>3</v>
      </c>
      <c r="S9" s="320">
        <v>3.6</v>
      </c>
      <c r="T9" s="319"/>
      <c r="U9" s="320"/>
      <c r="V9" s="319"/>
      <c r="W9" s="320"/>
      <c r="X9" s="319">
        <v>3</v>
      </c>
      <c r="Y9" s="320">
        <v>3.4</v>
      </c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13.700000000000001</v>
      </c>
      <c r="AO9" s="267">
        <f>P!AK11</f>
        <v>160</v>
      </c>
      <c r="AP9" s="268">
        <f t="shared" si="5"/>
        <v>52.319999999999993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>
        <v>4</v>
      </c>
      <c r="I10" s="292">
        <v>3</v>
      </c>
      <c r="J10" s="291"/>
      <c r="K10" s="292"/>
      <c r="L10" s="319">
        <v>4</v>
      </c>
      <c r="M10" s="320">
        <v>3</v>
      </c>
      <c r="N10" s="319">
        <v>4</v>
      </c>
      <c r="O10" s="320">
        <v>3</v>
      </c>
      <c r="P10" s="319"/>
      <c r="Q10" s="320"/>
      <c r="R10" s="319"/>
      <c r="S10" s="320"/>
      <c r="T10" s="319">
        <v>2</v>
      </c>
      <c r="U10" s="320">
        <v>1.5</v>
      </c>
      <c r="V10" s="319">
        <v>2</v>
      </c>
      <c r="W10" s="320">
        <v>2</v>
      </c>
      <c r="X10" s="319"/>
      <c r="Y10" s="320">
        <v>1.5</v>
      </c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14</v>
      </c>
      <c r="AO10" s="267">
        <f>P!AK12</f>
        <v>130.47539030515557</v>
      </c>
      <c r="AP10" s="268">
        <f t="shared" si="5"/>
        <v>6.9500000000000028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120</v>
      </c>
      <c r="G13" s="259">
        <f>E13+F13</f>
        <v>121.5</v>
      </c>
      <c r="H13" s="291">
        <v>10</v>
      </c>
      <c r="I13" s="292">
        <v>8</v>
      </c>
      <c r="J13" s="291">
        <v>13</v>
      </c>
      <c r="K13" s="292">
        <v>10</v>
      </c>
      <c r="L13" s="319">
        <v>15</v>
      </c>
      <c r="M13" s="320">
        <v>18</v>
      </c>
      <c r="N13" s="319">
        <v>20</v>
      </c>
      <c r="O13" s="320">
        <v>19</v>
      </c>
      <c r="P13" s="319">
        <v>5</v>
      </c>
      <c r="Q13" s="320">
        <v>7</v>
      </c>
      <c r="R13" s="319">
        <v>7</v>
      </c>
      <c r="S13" s="320">
        <v>7.5</v>
      </c>
      <c r="T13" s="319">
        <v>9</v>
      </c>
      <c r="U13" s="320">
        <v>7</v>
      </c>
      <c r="V13" s="319">
        <v>25</v>
      </c>
      <c r="W13" s="320">
        <v>23.5</v>
      </c>
      <c r="X13" s="319">
        <v>16</v>
      </c>
      <c r="Y13" s="320">
        <v>11.5</v>
      </c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111.5</v>
      </c>
      <c r="AO13" s="267">
        <f>P!AK15</f>
        <v>180</v>
      </c>
      <c r="AP13" s="268">
        <f t="shared" si="5"/>
        <v>10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4</v>
      </c>
      <c r="G14" s="259">
        <f t="shared" si="3"/>
        <v>6.8199999999999985</v>
      </c>
      <c r="H14" s="291">
        <v>0.5</v>
      </c>
      <c r="I14" s="292">
        <v>0.5</v>
      </c>
      <c r="J14" s="291">
        <v>0.2</v>
      </c>
      <c r="K14" s="292">
        <v>0.2</v>
      </c>
      <c r="L14" s="319">
        <v>0.3</v>
      </c>
      <c r="M14" s="320">
        <v>0.5</v>
      </c>
      <c r="N14" s="319">
        <v>1</v>
      </c>
      <c r="O14" s="320">
        <v>1</v>
      </c>
      <c r="P14" s="319">
        <v>0.2</v>
      </c>
      <c r="Q14" s="320">
        <v>0.2</v>
      </c>
      <c r="R14" s="319">
        <v>0.3</v>
      </c>
      <c r="S14" s="320">
        <v>0.5</v>
      </c>
      <c r="T14" s="319">
        <v>0.3</v>
      </c>
      <c r="U14" s="320">
        <v>0.3</v>
      </c>
      <c r="V14" s="319">
        <v>2</v>
      </c>
      <c r="W14" s="320">
        <v>1</v>
      </c>
      <c r="X14" s="319">
        <v>1</v>
      </c>
      <c r="Y14" s="320">
        <v>0.6</v>
      </c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4.8</v>
      </c>
      <c r="AO14" s="267">
        <f>P!AK16</f>
        <v>315</v>
      </c>
      <c r="AP14" s="268">
        <f t="shared" si="5"/>
        <v>2.0199999999999987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>
        <v>2</v>
      </c>
      <c r="I15" s="292">
        <v>2</v>
      </c>
      <c r="J15" s="291">
        <v>2</v>
      </c>
      <c r="K15" s="292">
        <v>2</v>
      </c>
      <c r="L15" s="319">
        <v>2</v>
      </c>
      <c r="M15" s="320"/>
      <c r="N15" s="319">
        <v>3</v>
      </c>
      <c r="O15" s="320">
        <v>2</v>
      </c>
      <c r="P15" s="319">
        <v>1</v>
      </c>
      <c r="Q15" s="320">
        <v>1</v>
      </c>
      <c r="R15" s="319">
        <v>1</v>
      </c>
      <c r="S15" s="320">
        <v>1</v>
      </c>
      <c r="T15" s="319">
        <v>2</v>
      </c>
      <c r="U15" s="320">
        <v>2</v>
      </c>
      <c r="V15" s="319">
        <v>4</v>
      </c>
      <c r="W15" s="320"/>
      <c r="X15" s="319">
        <v>4</v>
      </c>
      <c r="Y15" s="320">
        <v>1</v>
      </c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11</v>
      </c>
      <c r="AO15" s="267">
        <f>P!AK17</f>
        <v>39.999996914454016</v>
      </c>
      <c r="AP15" s="268">
        <f t="shared" si="5"/>
        <v>12.8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0.5</v>
      </c>
      <c r="G17" s="259">
        <f t="shared" si="3"/>
        <v>0.5</v>
      </c>
      <c r="H17" s="291"/>
      <c r="I17" s="292"/>
      <c r="J17" s="291"/>
      <c r="K17" s="292"/>
      <c r="L17" s="319"/>
      <c r="M17" s="320"/>
      <c r="N17" s="319">
        <v>0.1</v>
      </c>
      <c r="O17" s="320">
        <v>0.1</v>
      </c>
      <c r="P17" s="319"/>
      <c r="Q17" s="320"/>
      <c r="R17" s="319"/>
      <c r="S17" s="320"/>
      <c r="T17" s="319">
        <v>0.1</v>
      </c>
      <c r="U17" s="320">
        <v>0.1</v>
      </c>
      <c r="V17" s="319">
        <v>0.2</v>
      </c>
      <c r="W17" s="320">
        <v>0.2</v>
      </c>
      <c r="X17" s="319">
        <v>0.2</v>
      </c>
      <c r="Y17" s="320">
        <v>0.1</v>
      </c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0.5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126</v>
      </c>
      <c r="G19" s="259">
        <f t="shared" si="3"/>
        <v>168</v>
      </c>
      <c r="H19" s="291">
        <v>10</v>
      </c>
      <c r="I19" s="292">
        <v>9</v>
      </c>
      <c r="J19" s="291">
        <v>12</v>
      </c>
      <c r="K19" s="292">
        <v>16</v>
      </c>
      <c r="L19" s="319">
        <v>10</v>
      </c>
      <c r="M19" s="320">
        <v>10</v>
      </c>
      <c r="N19" s="319">
        <v>12</v>
      </c>
      <c r="O19" s="320">
        <v>13</v>
      </c>
      <c r="P19" s="319">
        <v>4</v>
      </c>
      <c r="Q19" s="320">
        <v>6</v>
      </c>
      <c r="R19" s="319">
        <v>10</v>
      </c>
      <c r="S19" s="320">
        <v>14</v>
      </c>
      <c r="T19" s="319">
        <v>6</v>
      </c>
      <c r="U19" s="320">
        <v>9</v>
      </c>
      <c r="V19" s="319">
        <v>15</v>
      </c>
      <c r="W19" s="320">
        <v>18</v>
      </c>
      <c r="X19" s="319">
        <v>13</v>
      </c>
      <c r="Y19" s="320">
        <v>18</v>
      </c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113</v>
      </c>
      <c r="AO19" s="267">
        <f>P!AK21</f>
        <v>60</v>
      </c>
      <c r="AP19" s="268">
        <f t="shared" si="5"/>
        <v>55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5.5</v>
      </c>
      <c r="G20" s="259">
        <f t="shared" si="3"/>
        <v>6.5</v>
      </c>
      <c r="H20" s="291">
        <v>0.5</v>
      </c>
      <c r="I20" s="292">
        <v>0.2</v>
      </c>
      <c r="J20" s="291">
        <v>2</v>
      </c>
      <c r="K20" s="292">
        <v>1.65</v>
      </c>
      <c r="L20" s="319">
        <v>0.75</v>
      </c>
      <c r="M20" s="320">
        <v>0.4</v>
      </c>
      <c r="N20" s="319">
        <v>1</v>
      </c>
      <c r="O20" s="320">
        <v>0.4</v>
      </c>
      <c r="P20" s="319">
        <v>0.2</v>
      </c>
      <c r="Q20" s="320">
        <v>0.1</v>
      </c>
      <c r="R20" s="319">
        <v>0.2</v>
      </c>
      <c r="S20" s="320">
        <v>0.2</v>
      </c>
      <c r="T20" s="319">
        <v>0.5</v>
      </c>
      <c r="U20" s="320">
        <v>0.55000000000000004</v>
      </c>
      <c r="V20" s="319">
        <v>1</v>
      </c>
      <c r="W20" s="320">
        <v>1.2</v>
      </c>
      <c r="X20" s="319">
        <v>1</v>
      </c>
      <c r="Y20" s="320">
        <v>1</v>
      </c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5.7</v>
      </c>
      <c r="AO20" s="267">
        <f>P!AK22</f>
        <v>920</v>
      </c>
      <c r="AP20" s="268">
        <f t="shared" si="5"/>
        <v>0.79999999999999982</v>
      </c>
      <c r="AQ20" s="85" t="str">
        <f t="shared" si="6"/>
        <v>NZ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>
        <v>1</v>
      </c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1</v>
      </c>
      <c r="AO21" s="267">
        <f>P!AK23</f>
        <v>204.46180555555554</v>
      </c>
      <c r="AP21" s="268">
        <f t="shared" si="5"/>
        <v>0</v>
      </c>
      <c r="AQ21" s="85" t="str">
        <f t="shared" si="6"/>
        <v>০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1000</v>
      </c>
      <c r="G22" s="259">
        <f t="shared" si="3"/>
        <v>1998</v>
      </c>
      <c r="H22" s="291">
        <v>90</v>
      </c>
      <c r="I22" s="292">
        <v>90</v>
      </c>
      <c r="J22" s="291">
        <v>31</v>
      </c>
      <c r="K22" s="292">
        <v>55</v>
      </c>
      <c r="L22" s="319">
        <v>195</v>
      </c>
      <c r="M22" s="320">
        <v>195</v>
      </c>
      <c r="N22" s="319">
        <v>46</v>
      </c>
      <c r="O22" s="320">
        <v>55</v>
      </c>
      <c r="P22" s="319">
        <v>32</v>
      </c>
      <c r="Q22" s="320">
        <v>30</v>
      </c>
      <c r="R22" s="319">
        <v>60</v>
      </c>
      <c r="S22" s="320">
        <v>60</v>
      </c>
      <c r="T22" s="319">
        <v>28</v>
      </c>
      <c r="U22" s="320">
        <v>30</v>
      </c>
      <c r="V22" s="319">
        <v>20</v>
      </c>
      <c r="W22" s="320">
        <v>180</v>
      </c>
      <c r="X22" s="319"/>
      <c r="Y22" s="320">
        <v>15</v>
      </c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710</v>
      </c>
      <c r="AO22" s="267">
        <f>P!AK24</f>
        <v>2.8</v>
      </c>
      <c r="AP22" s="268">
        <f t="shared" si="5"/>
        <v>1288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>
        <v>0.8</v>
      </c>
      <c r="L27" s="319"/>
      <c r="M27" s="320"/>
      <c r="N27" s="319"/>
      <c r="O27" s="320">
        <v>0.2</v>
      </c>
      <c r="P27" s="319"/>
      <c r="Q27" s="320">
        <v>0.3</v>
      </c>
      <c r="R27" s="319"/>
      <c r="S27" s="320"/>
      <c r="T27" s="319"/>
      <c r="U27" s="320"/>
      <c r="V27" s="319"/>
      <c r="W27" s="320"/>
      <c r="X27" s="319"/>
      <c r="Y27" s="320">
        <v>0.3</v>
      </c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1.6</v>
      </c>
      <c r="AO27" s="267">
        <f>P!AK29</f>
        <v>190.9375</v>
      </c>
      <c r="AP27" s="268">
        <f t="shared" si="5"/>
        <v>0.39999999999999991</v>
      </c>
      <c r="AQ27" s="85" t="str">
        <f t="shared" si="6"/>
        <v>NZ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1E-3</v>
      </c>
      <c r="G29" s="259">
        <f t="shared" si="3"/>
        <v>1E-3</v>
      </c>
      <c r="H29" s="291"/>
      <c r="I29" s="292"/>
      <c r="J29" s="291">
        <v>1E-3</v>
      </c>
      <c r="K29" s="292">
        <v>1E-3</v>
      </c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1E-3</v>
      </c>
      <c r="AO29" s="267">
        <f>P!AK31</f>
        <v>300000</v>
      </c>
      <c r="AP29" s="268">
        <f t="shared" si="5"/>
        <v>0</v>
      </c>
      <c r="AQ29" s="85" t="str">
        <f t="shared" si="6"/>
        <v>০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32</v>
      </c>
      <c r="G34" s="259">
        <f t="shared" si="3"/>
        <v>50</v>
      </c>
      <c r="H34" s="291">
        <v>2</v>
      </c>
      <c r="I34" s="292">
        <v>1</v>
      </c>
      <c r="J34" s="291">
        <v>3</v>
      </c>
      <c r="K34" s="292">
        <v>3</v>
      </c>
      <c r="L34" s="319">
        <v>3</v>
      </c>
      <c r="M34" s="320">
        <v>3</v>
      </c>
      <c r="N34" s="319">
        <v>3</v>
      </c>
      <c r="O34" s="320">
        <v>3</v>
      </c>
      <c r="P34" s="319">
        <v>1</v>
      </c>
      <c r="Q34" s="320">
        <v>1</v>
      </c>
      <c r="R34" s="319">
        <v>2</v>
      </c>
      <c r="S34" s="320">
        <v>2</v>
      </c>
      <c r="T34" s="319">
        <v>2</v>
      </c>
      <c r="U34" s="320">
        <v>4</v>
      </c>
      <c r="V34" s="319">
        <v>4</v>
      </c>
      <c r="W34" s="320">
        <v>5</v>
      </c>
      <c r="X34" s="319">
        <v>3</v>
      </c>
      <c r="Y34" s="320">
        <v>4</v>
      </c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26</v>
      </c>
      <c r="AO34" s="267">
        <f>P!AK36</f>
        <v>135</v>
      </c>
      <c r="AP34" s="268">
        <f t="shared" si="5"/>
        <v>24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2</v>
      </c>
      <c r="G39" s="259">
        <f t="shared" si="3"/>
        <v>2</v>
      </c>
      <c r="H39" s="326">
        <v>0.5</v>
      </c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>
        <v>0.5</v>
      </c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>
        <v>1</v>
      </c>
      <c r="W39" s="331">
        <f>P!R41</f>
        <v>1</v>
      </c>
      <c r="X39" s="332">
        <v>1</v>
      </c>
      <c r="Y39" s="331">
        <f>P!T41</f>
        <v>1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2</v>
      </c>
      <c r="AO39" s="339">
        <f>P!AK41</f>
        <v>75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1</v>
      </c>
      <c r="G40" s="259">
        <f t="shared" si="3"/>
        <v>1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1</v>
      </c>
      <c r="AO40" s="339">
        <f>P!AK42</f>
        <v>45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>
        <v>10</v>
      </c>
      <c r="J41" s="291"/>
      <c r="K41" s="292">
        <v>15</v>
      </c>
      <c r="L41" s="319"/>
      <c r="M41" s="320">
        <v>17</v>
      </c>
      <c r="N41" s="319"/>
      <c r="O41" s="320">
        <v>26</v>
      </c>
      <c r="P41" s="319"/>
      <c r="Q41" s="320">
        <v>25</v>
      </c>
      <c r="R41" s="319"/>
      <c r="S41" s="320">
        <v>29</v>
      </c>
      <c r="T41" s="319"/>
      <c r="U41" s="320">
        <v>26</v>
      </c>
      <c r="V41" s="319"/>
      <c r="W41" s="320">
        <v>23</v>
      </c>
      <c r="X41" s="319"/>
      <c r="Y41" s="320">
        <v>20</v>
      </c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191</v>
      </c>
      <c r="AO41" s="329">
        <f>P!AK43</f>
        <v>8</v>
      </c>
      <c r="AP41" s="330">
        <f t="shared" si="5"/>
        <v>1807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>
        <v>38</v>
      </c>
      <c r="J45" s="291"/>
      <c r="K45" s="292">
        <v>25</v>
      </c>
      <c r="L45" s="319"/>
      <c r="M45" s="320">
        <v>26</v>
      </c>
      <c r="N45" s="319"/>
      <c r="O45" s="320">
        <v>26</v>
      </c>
      <c r="P45" s="319"/>
      <c r="Q45" s="320">
        <v>25</v>
      </c>
      <c r="R45" s="319"/>
      <c r="S45" s="320">
        <v>29</v>
      </c>
      <c r="T45" s="319"/>
      <c r="U45" s="320">
        <v>25</v>
      </c>
      <c r="V45" s="319"/>
      <c r="W45" s="320">
        <v>45</v>
      </c>
      <c r="X45" s="319"/>
      <c r="Y45" s="320">
        <v>37</v>
      </c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276</v>
      </c>
      <c r="AO45" s="267">
        <f>P!AK47</f>
        <v>10.450491989769368</v>
      </c>
      <c r="AP45" s="268">
        <f t="shared" si="5"/>
        <v>1707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>
        <v>1</v>
      </c>
      <c r="X46" s="319"/>
      <c r="Y46" s="320">
        <v>2</v>
      </c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3</v>
      </c>
      <c r="AO46" s="267">
        <f>P!AK48</f>
        <v>4.1449856530953326</v>
      </c>
      <c r="AP46" s="268">
        <f t="shared" si="5"/>
        <v>17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4</v>
      </c>
      <c r="G50" s="259">
        <f t="shared" si="3"/>
        <v>4</v>
      </c>
      <c r="H50" s="291"/>
      <c r="I50" s="292"/>
      <c r="J50" s="291"/>
      <c r="K50" s="292"/>
      <c r="L50" s="319">
        <v>2</v>
      </c>
      <c r="M50" s="320"/>
      <c r="N50" s="319"/>
      <c r="O50" s="320"/>
      <c r="P50" s="319"/>
      <c r="Q50" s="320"/>
      <c r="R50" s="319"/>
      <c r="S50" s="320"/>
      <c r="T50" s="319"/>
      <c r="U50" s="320"/>
      <c r="V50" s="319">
        <v>2</v>
      </c>
      <c r="W50" s="320">
        <v>2</v>
      </c>
      <c r="X50" s="319">
        <v>2</v>
      </c>
      <c r="Y50" s="320">
        <v>2</v>
      </c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4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100</v>
      </c>
      <c r="G54" s="259">
        <f t="shared" si="3"/>
        <v>180</v>
      </c>
      <c r="H54" s="291"/>
      <c r="I54" s="292"/>
      <c r="J54" s="291">
        <v>100</v>
      </c>
      <c r="K54" s="292">
        <v>130</v>
      </c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130</v>
      </c>
      <c r="AO54" s="267">
        <f>P!AK56</f>
        <v>0.8</v>
      </c>
      <c r="AP54" s="268">
        <f t="shared" si="5"/>
        <v>50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100</v>
      </c>
      <c r="G55" s="259">
        <f t="shared" si="3"/>
        <v>174</v>
      </c>
      <c r="H55" s="291"/>
      <c r="I55" s="292"/>
      <c r="J55" s="291">
        <v>100</v>
      </c>
      <c r="K55" s="292">
        <v>130</v>
      </c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130</v>
      </c>
      <c r="AO55" s="267">
        <f>P!AK57</f>
        <v>0.25</v>
      </c>
      <c r="AP55" s="268">
        <f t="shared" si="5"/>
        <v>44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54</v>
      </c>
      <c r="G56" s="259">
        <f t="shared" si="3"/>
        <v>54</v>
      </c>
      <c r="H56" s="291">
        <v>6</v>
      </c>
      <c r="I56" s="292">
        <v>6</v>
      </c>
      <c r="J56" s="291">
        <v>8</v>
      </c>
      <c r="K56" s="292">
        <v>8</v>
      </c>
      <c r="L56" s="319">
        <v>8</v>
      </c>
      <c r="M56" s="320">
        <v>8</v>
      </c>
      <c r="N56" s="319">
        <v>10</v>
      </c>
      <c r="O56" s="320">
        <v>10</v>
      </c>
      <c r="P56" s="319">
        <v>4</v>
      </c>
      <c r="Q56" s="320">
        <v>2</v>
      </c>
      <c r="R56" s="319">
        <v>6</v>
      </c>
      <c r="S56" s="320">
        <v>6</v>
      </c>
      <c r="T56" s="319">
        <v>6</v>
      </c>
      <c r="U56" s="320">
        <v>6</v>
      </c>
      <c r="V56" s="319">
        <v>10</v>
      </c>
      <c r="W56" s="320">
        <v>2</v>
      </c>
      <c r="X56" s="319">
        <v>8</v>
      </c>
      <c r="Y56" s="320">
        <v>6</v>
      </c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54</v>
      </c>
      <c r="AO56" s="267">
        <f>P!AK58</f>
        <v>20</v>
      </c>
      <c r="AP56" s="268">
        <f t="shared" si="5"/>
        <v>0</v>
      </c>
      <c r="AQ56" s="85" t="str">
        <f t="shared" si="6"/>
        <v>০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>
        <v>2</v>
      </c>
      <c r="I58" s="292"/>
      <c r="J58" s="291">
        <v>3</v>
      </c>
      <c r="K58" s="292"/>
      <c r="L58" s="319">
        <v>2</v>
      </c>
      <c r="M58" s="320"/>
      <c r="N58" s="319">
        <v>2</v>
      </c>
      <c r="O58" s="320"/>
      <c r="P58" s="319">
        <v>1</v>
      </c>
      <c r="Q58" s="320"/>
      <c r="R58" s="319">
        <v>1</v>
      </c>
      <c r="S58" s="320"/>
      <c r="T58" s="319">
        <v>2</v>
      </c>
      <c r="U58" s="320"/>
      <c r="V58" s="319">
        <v>4</v>
      </c>
      <c r="W58" s="320"/>
      <c r="X58" s="319">
        <v>3</v>
      </c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5</v>
      </c>
      <c r="G60" s="259">
        <f t="shared" si="3"/>
        <v>12</v>
      </c>
      <c r="H60" s="291">
        <v>2</v>
      </c>
      <c r="I60" s="292">
        <v>2</v>
      </c>
      <c r="J60" s="291">
        <v>3</v>
      </c>
      <c r="K60" s="292">
        <v>2</v>
      </c>
      <c r="L60" s="319">
        <v>2</v>
      </c>
      <c r="M60" s="320">
        <v>2</v>
      </c>
      <c r="N60" s="319">
        <v>2</v>
      </c>
      <c r="O60" s="320">
        <v>1</v>
      </c>
      <c r="P60" s="319">
        <v>1</v>
      </c>
      <c r="Q60" s="320"/>
      <c r="R60" s="319">
        <v>2</v>
      </c>
      <c r="S60" s="320"/>
      <c r="T60" s="319">
        <v>2</v>
      </c>
      <c r="U60" s="320"/>
      <c r="V60" s="319">
        <v>2</v>
      </c>
      <c r="W60" s="320"/>
      <c r="X60" s="319">
        <v>1</v>
      </c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7</v>
      </c>
      <c r="AO60" s="267">
        <f>P!AK62</f>
        <v>110</v>
      </c>
      <c r="AP60" s="268">
        <f t="shared" si="5"/>
        <v>5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3.5</v>
      </c>
      <c r="G61" s="259">
        <f t="shared" si="3"/>
        <v>3.5</v>
      </c>
      <c r="H61" s="291">
        <v>0.5</v>
      </c>
      <c r="I61" s="292">
        <v>0.3</v>
      </c>
      <c r="J61" s="291">
        <v>0.3</v>
      </c>
      <c r="K61" s="292">
        <v>0.3</v>
      </c>
      <c r="L61" s="319">
        <v>0.5</v>
      </c>
      <c r="M61" s="320">
        <v>0.5</v>
      </c>
      <c r="N61" s="319">
        <v>0.5</v>
      </c>
      <c r="O61" s="320">
        <v>0.25</v>
      </c>
      <c r="P61" s="319">
        <v>0.1</v>
      </c>
      <c r="Q61" s="320">
        <v>0.1</v>
      </c>
      <c r="R61" s="319">
        <v>0.5</v>
      </c>
      <c r="S61" s="320">
        <v>0.35</v>
      </c>
      <c r="T61" s="319">
        <v>0.5</v>
      </c>
      <c r="U61" s="320">
        <v>0.3</v>
      </c>
      <c r="V61" s="319">
        <v>0.5</v>
      </c>
      <c r="W61" s="320">
        <v>0.8</v>
      </c>
      <c r="X61" s="319">
        <v>0.5</v>
      </c>
      <c r="Y61" s="320">
        <v>0.6</v>
      </c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3.5000000000000004</v>
      </c>
      <c r="AO61" s="267">
        <f>P!AK63</f>
        <v>620</v>
      </c>
      <c r="AP61" s="268">
        <f t="shared" si="5"/>
        <v>0</v>
      </c>
      <c r="AQ61" s="85" t="str">
        <f t="shared" si="6"/>
        <v>০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4</v>
      </c>
      <c r="G62" s="259">
        <f t="shared" si="3"/>
        <v>4</v>
      </c>
      <c r="H62" s="291">
        <v>0.5</v>
      </c>
      <c r="I62" s="292">
        <v>0.4</v>
      </c>
      <c r="J62" s="291">
        <v>0.4</v>
      </c>
      <c r="K62" s="292">
        <v>0.4</v>
      </c>
      <c r="L62" s="319">
        <v>0.5</v>
      </c>
      <c r="M62" s="320">
        <v>0.3</v>
      </c>
      <c r="N62" s="319">
        <v>0.5</v>
      </c>
      <c r="O62" s="320">
        <v>0.5</v>
      </c>
      <c r="P62" s="319">
        <v>0.2</v>
      </c>
      <c r="Q62" s="320">
        <v>0.2</v>
      </c>
      <c r="R62" s="319">
        <v>0.5</v>
      </c>
      <c r="S62" s="320">
        <v>0.25</v>
      </c>
      <c r="T62" s="319">
        <v>0.5</v>
      </c>
      <c r="U62" s="320">
        <v>0.25</v>
      </c>
      <c r="V62" s="319">
        <v>1</v>
      </c>
      <c r="W62" s="320">
        <v>0.5</v>
      </c>
      <c r="X62" s="319">
        <v>0.7</v>
      </c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2.8</v>
      </c>
      <c r="AO62" s="267">
        <f>P!AK64</f>
        <v>640</v>
      </c>
      <c r="AP62" s="268">
        <f t="shared" si="5"/>
        <v>1.2000000000000002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0.7</v>
      </c>
      <c r="G63" s="259">
        <f t="shared" si="3"/>
        <v>0.7</v>
      </c>
      <c r="H63" s="291">
        <v>0.1</v>
      </c>
      <c r="I63" s="292">
        <v>0.1</v>
      </c>
      <c r="J63" s="291"/>
      <c r="K63" s="292"/>
      <c r="L63" s="319">
        <v>0.1</v>
      </c>
      <c r="M63" s="320">
        <v>0.05</v>
      </c>
      <c r="N63" s="319">
        <v>0.1</v>
      </c>
      <c r="O63" s="320"/>
      <c r="P63" s="319"/>
      <c r="Q63" s="320"/>
      <c r="R63" s="319">
        <v>0.1</v>
      </c>
      <c r="S63" s="320">
        <v>0.1</v>
      </c>
      <c r="T63" s="319">
        <v>0.1</v>
      </c>
      <c r="U63" s="320"/>
      <c r="V63" s="319">
        <v>0.5</v>
      </c>
      <c r="W63" s="320">
        <v>0.25</v>
      </c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0.5</v>
      </c>
      <c r="AO63" s="267">
        <f>P!AK65</f>
        <v>385.71428571428572</v>
      </c>
      <c r="AP63" s="268">
        <f t="shared" si="5"/>
        <v>0.19999999999999996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>
        <v>0.1</v>
      </c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0.75</v>
      </c>
      <c r="G65" s="259">
        <f t="shared" si="3"/>
        <v>0.88000000000000012</v>
      </c>
      <c r="H65" s="291">
        <v>0.1</v>
      </c>
      <c r="I65" s="292">
        <v>0.1</v>
      </c>
      <c r="J65" s="291">
        <v>0.1</v>
      </c>
      <c r="K65" s="292">
        <v>0.1</v>
      </c>
      <c r="L65" s="319">
        <v>0.1</v>
      </c>
      <c r="M65" s="320">
        <v>0.05</v>
      </c>
      <c r="N65" s="319">
        <v>0.15</v>
      </c>
      <c r="O65" s="320">
        <v>0.15</v>
      </c>
      <c r="P65" s="319">
        <v>0.05</v>
      </c>
      <c r="Q65" s="320">
        <v>0.05</v>
      </c>
      <c r="R65" s="319">
        <v>0.1</v>
      </c>
      <c r="S65" s="320">
        <v>0.1</v>
      </c>
      <c r="T65" s="319"/>
      <c r="U65" s="320">
        <v>0.1</v>
      </c>
      <c r="V65" s="319">
        <v>0.2</v>
      </c>
      <c r="W65" s="320">
        <v>0.23000000000000009</v>
      </c>
      <c r="X65" s="319">
        <v>0.2</v>
      </c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>I65+K65+M65+O65+Q65+S65+AC65+U65+W65+Y65+AA65+AE65+AG65+AI65+AK65+AM65</f>
        <v>0.88000000000000012</v>
      </c>
      <c r="AO65" s="267">
        <f>P!AK67</f>
        <v>826.66666666666663</v>
      </c>
      <c r="AP65" s="268">
        <f>G65-AN65</f>
        <v>0</v>
      </c>
      <c r="AQ65" s="85" t="str">
        <f>IF(AND(AP65&gt;=0, AP65&lt;1),IF(AP65=0,"০","NZ")," ")</f>
        <v>০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</v>
      </c>
      <c r="G66" s="259">
        <f t="shared" si="3"/>
        <v>0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18</v>
      </c>
      <c r="AP66" s="268">
        <f t="shared" si="5"/>
        <v>0</v>
      </c>
      <c r="AQ66" s="85" t="str">
        <f t="shared" si="6"/>
        <v>০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0.4</v>
      </c>
      <c r="G68" s="259">
        <f t="shared" ref="G68:G133" si="8">E68+F68</f>
        <v>0.43571428570999959</v>
      </c>
      <c r="H68" s="291">
        <v>0.02</v>
      </c>
      <c r="I68" s="292">
        <v>0.02</v>
      </c>
      <c r="J68" s="291">
        <v>0.05</v>
      </c>
      <c r="K68" s="292">
        <v>0.05</v>
      </c>
      <c r="L68" s="319">
        <v>0.05</v>
      </c>
      <c r="M68" s="320">
        <v>0.05</v>
      </c>
      <c r="N68" s="319">
        <v>0.05</v>
      </c>
      <c r="O68" s="320">
        <v>7.0000000000000007E-2</v>
      </c>
      <c r="P68" s="319">
        <v>0.01</v>
      </c>
      <c r="Q68" s="320">
        <v>0.01</v>
      </c>
      <c r="R68" s="319">
        <v>0.02</v>
      </c>
      <c r="S68" s="320">
        <v>0.02</v>
      </c>
      <c r="T68" s="319">
        <v>2.5000000000000001E-2</v>
      </c>
      <c r="U68" s="320">
        <v>3.5000000000000003E-2</v>
      </c>
      <c r="V68" s="319">
        <v>0.1</v>
      </c>
      <c r="W68" s="320">
        <v>0.08</v>
      </c>
      <c r="X68" s="319">
        <v>0.1</v>
      </c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0.33500000000000002</v>
      </c>
      <c r="AO68" s="267">
        <f>P!AK70</f>
        <v>5725</v>
      </c>
      <c r="AP68" s="268">
        <f t="shared" si="7"/>
        <v>0.10071428570999957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1</v>
      </c>
      <c r="G69" s="259">
        <f t="shared" si="8"/>
        <v>1.3199999999999994</v>
      </c>
      <c r="H69" s="291">
        <v>0.05</v>
      </c>
      <c r="I69" s="292">
        <v>0.05</v>
      </c>
      <c r="J69" s="291">
        <v>0.1</v>
      </c>
      <c r="K69" s="292">
        <v>0.1</v>
      </c>
      <c r="L69" s="319">
        <v>0.1</v>
      </c>
      <c r="M69" s="320">
        <v>0.1</v>
      </c>
      <c r="N69" s="319">
        <v>0.1</v>
      </c>
      <c r="O69" s="320">
        <v>0.25</v>
      </c>
      <c r="P69" s="319">
        <v>0.05</v>
      </c>
      <c r="Q69" s="320">
        <v>0.05</v>
      </c>
      <c r="R69" s="319">
        <v>0.05</v>
      </c>
      <c r="S69" s="320">
        <v>0.05</v>
      </c>
      <c r="T69" s="319">
        <v>0.05</v>
      </c>
      <c r="U69" s="320">
        <v>0.05</v>
      </c>
      <c r="V69" s="319">
        <v>0.5</v>
      </c>
      <c r="W69" s="320">
        <v>0.25</v>
      </c>
      <c r="X69" s="319">
        <v>0.2</v>
      </c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0.90000000000000013</v>
      </c>
      <c r="AO69" s="267">
        <f>P!AK71</f>
        <v>580</v>
      </c>
      <c r="AP69" s="268">
        <f t="shared" si="7"/>
        <v>0.41999999999999926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0.125</v>
      </c>
      <c r="G70" s="259">
        <f t="shared" si="8"/>
        <v>0.17999999999999997</v>
      </c>
      <c r="H70" s="291">
        <v>0.01</v>
      </c>
      <c r="I70" s="292">
        <v>0.01</v>
      </c>
      <c r="J70" s="291">
        <v>0.02</v>
      </c>
      <c r="K70" s="292">
        <v>0.02</v>
      </c>
      <c r="L70" s="319">
        <v>0.02</v>
      </c>
      <c r="M70" s="320">
        <v>0.01</v>
      </c>
      <c r="N70" s="319">
        <v>0.25</v>
      </c>
      <c r="O70" s="320">
        <v>0.04</v>
      </c>
      <c r="P70" s="319">
        <v>0.01</v>
      </c>
      <c r="Q70" s="320">
        <v>0.01</v>
      </c>
      <c r="R70" s="319">
        <v>0.01</v>
      </c>
      <c r="S70" s="320">
        <v>0.01</v>
      </c>
      <c r="T70" s="319">
        <v>0.01</v>
      </c>
      <c r="U70" s="320">
        <v>0.01</v>
      </c>
      <c r="V70" s="319">
        <v>0.05</v>
      </c>
      <c r="W70" s="320">
        <v>0.04</v>
      </c>
      <c r="X70" s="319">
        <v>0.05</v>
      </c>
      <c r="Y70" s="320">
        <v>2.9999999999999971E-2</v>
      </c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0.17999999999999997</v>
      </c>
      <c r="AO70" s="267">
        <f>P!AK72</f>
        <v>1840</v>
      </c>
      <c r="AP70" s="268">
        <f t="shared" si="7"/>
        <v>0</v>
      </c>
      <c r="AQ70" s="85" t="str">
        <f t="shared" si="10"/>
        <v>০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18</v>
      </c>
      <c r="G71" s="259">
        <f t="shared" si="8"/>
        <v>21</v>
      </c>
      <c r="H71" s="291">
        <v>2</v>
      </c>
      <c r="I71" s="292">
        <v>2</v>
      </c>
      <c r="J71" s="291">
        <v>3</v>
      </c>
      <c r="K71" s="292">
        <v>3</v>
      </c>
      <c r="L71" s="319"/>
      <c r="M71" s="320"/>
      <c r="N71" s="319">
        <v>4</v>
      </c>
      <c r="O71" s="320">
        <v>4</v>
      </c>
      <c r="P71" s="319"/>
      <c r="Q71" s="320"/>
      <c r="R71" s="319"/>
      <c r="S71" s="320"/>
      <c r="T71" s="319">
        <v>2</v>
      </c>
      <c r="U71" s="320">
        <v>2</v>
      </c>
      <c r="V71" s="319">
        <v>6</v>
      </c>
      <c r="W71" s="320">
        <v>6</v>
      </c>
      <c r="X71" s="319">
        <v>6</v>
      </c>
      <c r="Y71" s="320">
        <v>4</v>
      </c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21</v>
      </c>
      <c r="AO71" s="267">
        <f>P!AK73</f>
        <v>8</v>
      </c>
      <c r="AP71" s="268">
        <f t="shared" si="7"/>
        <v>0</v>
      </c>
      <c r="AQ71" s="85" t="str">
        <f t="shared" si="10"/>
        <v>০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>
        <v>0.2</v>
      </c>
      <c r="K72" s="292">
        <v>0.2</v>
      </c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0.2</v>
      </c>
      <c r="AO72" s="267">
        <f>P!AK74</f>
        <v>777.80903665814151</v>
      </c>
      <c r="AP72" s="268">
        <f t="shared" si="7"/>
        <v>0.20000000000000034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>
        <v>0.1</v>
      </c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0.1</v>
      </c>
      <c r="AO73" s="267">
        <f>P!AK75</f>
        <v>600</v>
      </c>
      <c r="AP73" s="268">
        <f t="shared" si="7"/>
        <v>0.30000000000000004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3.7</v>
      </c>
      <c r="G75" s="259">
        <f t="shared" si="8"/>
        <v>4.0999999999999996</v>
      </c>
      <c r="H75" s="291"/>
      <c r="I75" s="292"/>
      <c r="J75" s="291">
        <v>0.4</v>
      </c>
      <c r="K75" s="292">
        <v>0.4</v>
      </c>
      <c r="L75" s="319">
        <v>0.2</v>
      </c>
      <c r="M75" s="320">
        <v>0.2</v>
      </c>
      <c r="N75" s="319"/>
      <c r="O75" s="320"/>
      <c r="P75" s="319">
        <v>0.25</v>
      </c>
      <c r="Q75" s="320">
        <v>0.2</v>
      </c>
      <c r="R75" s="319"/>
      <c r="S75" s="320"/>
      <c r="T75" s="319"/>
      <c r="U75" s="320"/>
      <c r="V75" s="319">
        <v>0.4</v>
      </c>
      <c r="W75" s="320">
        <v>0.2</v>
      </c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1</v>
      </c>
      <c r="AO75" s="267">
        <f>P!AK77</f>
        <v>1694.5945945945946</v>
      </c>
      <c r="AP75" s="268">
        <f t="shared" si="7"/>
        <v>3.0999999999999996</v>
      </c>
      <c r="AQ75" s="85" t="str">
        <f t="shared" si="10"/>
        <v xml:space="preserve"> 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0.12000000000000001</v>
      </c>
      <c r="G77" s="259">
        <f t="shared" si="8"/>
        <v>0.13000000000000006</v>
      </c>
      <c r="H77" s="291">
        <v>0.01</v>
      </c>
      <c r="I77" s="292">
        <v>0.01</v>
      </c>
      <c r="J77" s="291">
        <v>0.02</v>
      </c>
      <c r="K77" s="292"/>
      <c r="L77" s="319"/>
      <c r="M77" s="320"/>
      <c r="N77" s="319">
        <v>0.02</v>
      </c>
      <c r="O77" s="320">
        <v>0.01</v>
      </c>
      <c r="P77" s="319"/>
      <c r="Q77" s="320"/>
      <c r="R77" s="319"/>
      <c r="S77" s="320"/>
      <c r="T77" s="319">
        <v>0.01</v>
      </c>
      <c r="U77" s="320"/>
      <c r="V77" s="319">
        <v>0.1</v>
      </c>
      <c r="W77" s="320">
        <v>0.05</v>
      </c>
      <c r="X77" s="319">
        <v>0.05</v>
      </c>
      <c r="Y77" s="320">
        <v>0.05</v>
      </c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0.12000000000000001</v>
      </c>
      <c r="AO77" s="267">
        <f>P!AK79</f>
        <v>3666.6666666666665</v>
      </c>
      <c r="AP77" s="269">
        <f t="shared" si="7"/>
        <v>1.0000000000000051E-2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0.79999999999999993</v>
      </c>
      <c r="G78" s="259">
        <f t="shared" si="8"/>
        <v>0.85</v>
      </c>
      <c r="H78" s="291">
        <v>0.1</v>
      </c>
      <c r="I78" s="292">
        <v>0.1</v>
      </c>
      <c r="J78" s="291">
        <v>0.1</v>
      </c>
      <c r="K78" s="292"/>
      <c r="L78" s="319">
        <v>0.1</v>
      </c>
      <c r="M78" s="320">
        <v>0.1</v>
      </c>
      <c r="N78" s="319">
        <v>0.1</v>
      </c>
      <c r="O78" s="320">
        <v>0.05</v>
      </c>
      <c r="P78" s="319">
        <v>0.05</v>
      </c>
      <c r="Q78" s="320"/>
      <c r="R78" s="319">
        <v>0.05</v>
      </c>
      <c r="S78" s="320">
        <v>0.05</v>
      </c>
      <c r="T78" s="319">
        <v>0.1</v>
      </c>
      <c r="U78" s="320">
        <v>0.1</v>
      </c>
      <c r="V78" s="319">
        <v>0.1</v>
      </c>
      <c r="W78" s="320">
        <v>0.1</v>
      </c>
      <c r="X78" s="319">
        <v>0.1</v>
      </c>
      <c r="Y78" s="320">
        <v>0.2</v>
      </c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0.7</v>
      </c>
      <c r="AO78" s="267">
        <f>P!AK80</f>
        <v>262.5</v>
      </c>
      <c r="AP78" s="268">
        <f t="shared" si="7"/>
        <v>0.15000000000000002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>
        <v>0.05</v>
      </c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3</v>
      </c>
      <c r="G80" s="259">
        <f t="shared" si="8"/>
        <v>5.1499999999999986</v>
      </c>
      <c r="H80" s="291">
        <v>1</v>
      </c>
      <c r="I80" s="292">
        <v>1</v>
      </c>
      <c r="J80" s="291">
        <v>1</v>
      </c>
      <c r="K80" s="292">
        <v>1</v>
      </c>
      <c r="L80" s="319">
        <v>1</v>
      </c>
      <c r="M80" s="320"/>
      <c r="N80" s="319">
        <v>1</v>
      </c>
      <c r="O80" s="320"/>
      <c r="P80" s="319">
        <v>1</v>
      </c>
      <c r="Q80" s="320">
        <v>1</v>
      </c>
      <c r="R80" s="319">
        <v>1</v>
      </c>
      <c r="S80" s="320">
        <v>0.5</v>
      </c>
      <c r="T80" s="319">
        <v>1</v>
      </c>
      <c r="U80" s="320">
        <v>0.7</v>
      </c>
      <c r="V80" s="319">
        <v>1.5</v>
      </c>
      <c r="W80" s="320"/>
      <c r="X80" s="319">
        <v>1</v>
      </c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4.2</v>
      </c>
      <c r="AO80" s="267">
        <f>P!AK82</f>
        <v>180</v>
      </c>
      <c r="AP80" s="268">
        <f t="shared" si="7"/>
        <v>0.9499999999999984</v>
      </c>
      <c r="AQ80" s="85" t="str">
        <f t="shared" si="10"/>
        <v>NZ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>
        <v>0.05</v>
      </c>
      <c r="U85" s="320"/>
      <c r="V85" s="319"/>
      <c r="W85" s="320"/>
      <c r="X85" s="319">
        <v>0.1</v>
      </c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>
        <v>0.05</v>
      </c>
      <c r="I86" s="292"/>
      <c r="J86" s="291">
        <v>0.05</v>
      </c>
      <c r="K86" s="292">
        <v>0.05</v>
      </c>
      <c r="L86" s="319">
        <v>0.05</v>
      </c>
      <c r="M86" s="320"/>
      <c r="N86" s="319">
        <v>0.05</v>
      </c>
      <c r="O86" s="320"/>
      <c r="P86" s="319"/>
      <c r="Q86" s="320"/>
      <c r="R86" s="319">
        <v>2.5000000000000001E-2</v>
      </c>
      <c r="S86" s="320"/>
      <c r="T86" s="319">
        <v>1</v>
      </c>
      <c r="U86" s="320"/>
      <c r="V86" s="319">
        <v>0.1</v>
      </c>
      <c r="W86" s="320"/>
      <c r="X86" s="319">
        <v>8</v>
      </c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0.05</v>
      </c>
      <c r="AO86" s="267">
        <f>P!AK88</f>
        <v>1800</v>
      </c>
      <c r="AP86" s="269">
        <f t="shared" si="7"/>
        <v>4.9999999999999975E-2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72</v>
      </c>
      <c r="G87" s="259">
        <f t="shared" si="8"/>
        <v>88</v>
      </c>
      <c r="H87" s="291">
        <v>4</v>
      </c>
      <c r="I87" s="292">
        <v>4</v>
      </c>
      <c r="J87" s="291">
        <v>63</v>
      </c>
      <c r="K87" s="292">
        <v>15</v>
      </c>
      <c r="L87" s="319">
        <v>8</v>
      </c>
      <c r="M87" s="320">
        <v>8</v>
      </c>
      <c r="N87" s="319">
        <v>2</v>
      </c>
      <c r="O87" s="320">
        <v>2</v>
      </c>
      <c r="P87" s="319">
        <v>1</v>
      </c>
      <c r="Q87" s="320">
        <v>6</v>
      </c>
      <c r="R87" s="319">
        <v>5</v>
      </c>
      <c r="S87" s="320">
        <v>5</v>
      </c>
      <c r="T87" s="319">
        <v>0.5</v>
      </c>
      <c r="U87" s="320">
        <v>2</v>
      </c>
      <c r="V87" s="319">
        <v>11</v>
      </c>
      <c r="W87" s="320">
        <v>12</v>
      </c>
      <c r="X87" s="319">
        <v>4</v>
      </c>
      <c r="Y87" s="320">
        <v>4</v>
      </c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58</v>
      </c>
      <c r="AO87" s="267">
        <f>P!AK89</f>
        <v>67</v>
      </c>
      <c r="AP87" s="268">
        <f t="shared" si="7"/>
        <v>30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25</v>
      </c>
      <c r="G88" s="259">
        <f t="shared" si="8"/>
        <v>42.15</v>
      </c>
      <c r="H88" s="291">
        <v>1</v>
      </c>
      <c r="I88" s="292">
        <v>2</v>
      </c>
      <c r="J88" s="291">
        <v>4</v>
      </c>
      <c r="K88" s="292"/>
      <c r="L88" s="319">
        <v>1</v>
      </c>
      <c r="M88" s="320">
        <v>0.5</v>
      </c>
      <c r="N88" s="319">
        <v>6</v>
      </c>
      <c r="O88" s="320">
        <v>0.25</v>
      </c>
      <c r="P88" s="319">
        <v>0.5</v>
      </c>
      <c r="Q88" s="320">
        <v>1</v>
      </c>
      <c r="R88" s="319">
        <v>1</v>
      </c>
      <c r="S88" s="320">
        <v>0.2</v>
      </c>
      <c r="T88" s="319">
        <v>40</v>
      </c>
      <c r="U88" s="320">
        <v>15</v>
      </c>
      <c r="V88" s="319">
        <v>3</v>
      </c>
      <c r="W88" s="320"/>
      <c r="X88" s="319">
        <v>80</v>
      </c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18.95</v>
      </c>
      <c r="AO88" s="267">
        <f>P!AK90</f>
        <v>115</v>
      </c>
      <c r="AP88" s="268">
        <f t="shared" si="7"/>
        <v>23.2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850</v>
      </c>
      <c r="G89" s="259">
        <f t="shared" si="8"/>
        <v>886</v>
      </c>
      <c r="H89" s="291">
        <v>140</v>
      </c>
      <c r="I89" s="292">
        <f>P!D91</f>
        <v>120</v>
      </c>
      <c r="J89" s="291">
        <v>100</v>
      </c>
      <c r="K89" s="292">
        <f>P!F91</f>
        <v>170</v>
      </c>
      <c r="L89" s="319">
        <v>120</v>
      </c>
      <c r="M89" s="292">
        <f>P!H91</f>
        <v>120</v>
      </c>
      <c r="N89" s="319">
        <v>200</v>
      </c>
      <c r="O89" s="292">
        <f>P!J91</f>
        <v>180</v>
      </c>
      <c r="P89" s="319">
        <v>45</v>
      </c>
      <c r="Q89" s="292">
        <f>P!L91</f>
        <v>0</v>
      </c>
      <c r="R89" s="319">
        <v>45</v>
      </c>
      <c r="S89" s="292">
        <f>P!N91</f>
        <v>0</v>
      </c>
      <c r="T89" s="319"/>
      <c r="U89" s="292">
        <f>P!P91</f>
        <v>40</v>
      </c>
      <c r="V89" s="319">
        <v>140</v>
      </c>
      <c r="W89" s="292">
        <f>P!R91</f>
        <v>140</v>
      </c>
      <c r="X89" s="319"/>
      <c r="Y89" s="292">
        <v>40</v>
      </c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810</v>
      </c>
      <c r="AO89" s="267">
        <f>P!AK91</f>
        <v>11.5</v>
      </c>
      <c r="AP89" s="268">
        <f t="shared" si="7"/>
        <v>76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>
        <v>1</v>
      </c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1</v>
      </c>
      <c r="AO91" s="267">
        <f>P!AK93</f>
        <v>347.5</v>
      </c>
      <c r="AP91" s="268">
        <f t="shared" si="7"/>
        <v>0</v>
      </c>
      <c r="AQ91" s="85" t="str">
        <f t="shared" si="10"/>
        <v>০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>
        <v>0.5</v>
      </c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0.5</v>
      </c>
      <c r="AO92" s="267">
        <f>P!AK94</f>
        <v>220</v>
      </c>
      <c r="AP92" s="268">
        <f t="shared" si="7"/>
        <v>0.5</v>
      </c>
      <c r="AQ92" s="85" t="str">
        <f t="shared" si="10"/>
        <v>NZ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0.5</v>
      </c>
      <c r="G94" s="259">
        <f t="shared" si="8"/>
        <v>0.5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17</v>
      </c>
      <c r="G95" s="259">
        <f t="shared" si="8"/>
        <v>22</v>
      </c>
      <c r="H95" s="291">
        <v>3</v>
      </c>
      <c r="I95" s="292">
        <v>3</v>
      </c>
      <c r="J95" s="291">
        <v>4</v>
      </c>
      <c r="K95" s="292">
        <v>3</v>
      </c>
      <c r="L95" s="319">
        <v>3</v>
      </c>
      <c r="M95" s="320">
        <v>3</v>
      </c>
      <c r="N95" s="319">
        <v>4</v>
      </c>
      <c r="O95" s="320">
        <v>1.5</v>
      </c>
      <c r="P95" s="319">
        <v>1</v>
      </c>
      <c r="Q95" s="320">
        <v>0.5</v>
      </c>
      <c r="R95" s="319">
        <v>1</v>
      </c>
      <c r="S95" s="320">
        <v>0.5</v>
      </c>
      <c r="T95" s="319">
        <v>2</v>
      </c>
      <c r="U95" s="320">
        <v>2.5</v>
      </c>
      <c r="V95" s="319">
        <v>4</v>
      </c>
      <c r="W95" s="320">
        <v>2</v>
      </c>
      <c r="X95" s="319">
        <v>1.5</v>
      </c>
      <c r="Y95" s="320">
        <v>1.5</v>
      </c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17.5</v>
      </c>
      <c r="AO95" s="267">
        <f>P!AK97</f>
        <v>85</v>
      </c>
      <c r="AP95" s="268">
        <f t="shared" si="7"/>
        <v>4.5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>
        <v>0.3</v>
      </c>
      <c r="X97" s="319">
        <v>0</v>
      </c>
      <c r="Y97" s="320">
        <v>0.2</v>
      </c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0.5</v>
      </c>
      <c r="AO97" s="267">
        <f>P!AK99</f>
        <v>520</v>
      </c>
      <c r="AP97" s="268">
        <f t="shared" si="7"/>
        <v>0</v>
      </c>
      <c r="AQ97" s="85" t="str">
        <f t="shared" si="10"/>
        <v>০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1</v>
      </c>
      <c r="G98" s="259">
        <f t="shared" si="8"/>
        <v>1</v>
      </c>
      <c r="H98" s="291">
        <v>1</v>
      </c>
      <c r="I98" s="292">
        <v>1</v>
      </c>
      <c r="J98" s="291">
        <v>2</v>
      </c>
      <c r="K98" s="292"/>
      <c r="L98" s="319"/>
      <c r="M98" s="320"/>
      <c r="N98" s="319">
        <v>1</v>
      </c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1</v>
      </c>
      <c r="AO98" s="267">
        <f>P!AK100</f>
        <v>200</v>
      </c>
      <c r="AP98" s="268">
        <f t="shared" si="7"/>
        <v>0</v>
      </c>
      <c r="AQ98" s="85" t="str">
        <f t="shared" si="10"/>
        <v>০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0.45</v>
      </c>
      <c r="G99" s="259">
        <f t="shared" si="8"/>
        <v>1.149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>
        <v>0.1</v>
      </c>
      <c r="S99" s="320"/>
      <c r="T99" s="319"/>
      <c r="U99" s="320"/>
      <c r="V99" s="319">
        <v>1</v>
      </c>
      <c r="W99" s="320">
        <v>0.64900000000000002</v>
      </c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0.64900000000000002</v>
      </c>
      <c r="AO99" s="267">
        <f>P!AK101</f>
        <v>600</v>
      </c>
      <c r="AP99" s="269">
        <f t="shared" si="7"/>
        <v>0.5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0</v>
      </c>
      <c r="G100" s="259">
        <f t="shared" si="8"/>
        <v>0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175</v>
      </c>
      <c r="AP100" s="268">
        <f t="shared" si="7"/>
        <v>0</v>
      </c>
      <c r="AQ100" s="85" t="str">
        <f t="shared" si="10"/>
        <v>০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>
        <v>3</v>
      </c>
      <c r="Q104" s="320">
        <v>3</v>
      </c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3</v>
      </c>
      <c r="AO104" s="267">
        <f>P!AK106</f>
        <v>160</v>
      </c>
      <c r="AP104" s="268">
        <f t="shared" si="7"/>
        <v>0</v>
      </c>
      <c r="AQ104" s="85" t="str">
        <f t="shared" si="10"/>
        <v>০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3</v>
      </c>
      <c r="G106" s="259">
        <f t="shared" si="8"/>
        <v>3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>
        <v>1</v>
      </c>
      <c r="S106" s="320">
        <v>1</v>
      </c>
      <c r="T106" s="319"/>
      <c r="U106" s="320"/>
      <c r="V106" s="319">
        <v>2</v>
      </c>
      <c r="W106" s="320">
        <v>0.5</v>
      </c>
      <c r="X106" s="319">
        <v>1</v>
      </c>
      <c r="Y106" s="320">
        <v>1</v>
      </c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2.5</v>
      </c>
      <c r="AO106" s="267">
        <f>P!AK108</f>
        <v>170</v>
      </c>
      <c r="AP106" s="268">
        <f t="shared" si="7"/>
        <v>0.5</v>
      </c>
      <c r="AQ106" s="85" t="str">
        <f t="shared" si="10"/>
        <v>NZ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>
        <v>1</v>
      </c>
      <c r="O107" s="320"/>
      <c r="P107" s="319"/>
      <c r="Q107" s="320"/>
      <c r="R107" s="319"/>
      <c r="S107" s="320"/>
      <c r="T107" s="319"/>
      <c r="U107" s="320">
        <v>0.35</v>
      </c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0.35</v>
      </c>
      <c r="AO107" s="267">
        <f>P!AK109</f>
        <v>412.48060604553456</v>
      </c>
      <c r="AP107" s="268">
        <f t="shared" si="7"/>
        <v>0.37499999999999967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>
        <v>1</v>
      </c>
      <c r="I109" s="292">
        <v>1</v>
      </c>
      <c r="J109" s="291">
        <v>1</v>
      </c>
      <c r="K109" s="292"/>
      <c r="L109" s="319"/>
      <c r="M109" s="320"/>
      <c r="N109" s="319">
        <v>1</v>
      </c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1</v>
      </c>
      <c r="AO109" s="267">
        <f>P!AK111</f>
        <v>270</v>
      </c>
      <c r="AP109" s="268">
        <f t="shared" si="7"/>
        <v>0</v>
      </c>
      <c r="AQ109" s="85" t="str">
        <f t="shared" si="10"/>
        <v>০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440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>
        <v>4</v>
      </c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1.65</v>
      </c>
      <c r="G112" s="259">
        <f t="shared" si="8"/>
        <v>1.65</v>
      </c>
      <c r="H112" s="291"/>
      <c r="I112" s="292">
        <f>P!D114</f>
        <v>0</v>
      </c>
      <c r="J112" s="291"/>
      <c r="K112" s="292">
        <f>P!F114</f>
        <v>0</v>
      </c>
      <c r="L112" s="319"/>
      <c r="M112" s="292">
        <f>P!H114</f>
        <v>0</v>
      </c>
      <c r="N112" s="319"/>
      <c r="O112" s="292">
        <f>P!J114</f>
        <v>0.75</v>
      </c>
      <c r="P112" s="319"/>
      <c r="Q112" s="292">
        <f>P!L114</f>
        <v>0</v>
      </c>
      <c r="R112" s="319"/>
      <c r="S112" s="292">
        <f>P!N114</f>
        <v>0</v>
      </c>
      <c r="T112" s="319"/>
      <c r="U112" s="292">
        <f>P!P114</f>
        <v>0</v>
      </c>
      <c r="V112" s="319"/>
      <c r="W112" s="292">
        <f>P!R114</f>
        <v>0.5</v>
      </c>
      <c r="X112" s="319"/>
      <c r="Y112" s="292">
        <f>P!T114</f>
        <v>0.4</v>
      </c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1.65</v>
      </c>
      <c r="AO112" s="267">
        <f>P!AK114</f>
        <v>2678.787878787879</v>
      </c>
      <c r="AP112" s="268">
        <f t="shared" si="7"/>
        <v>0</v>
      </c>
      <c r="AQ112" s="85" t="str">
        <f t="shared" si="10"/>
        <v>০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127</v>
      </c>
      <c r="G116" s="259">
        <f t="shared" si="8"/>
        <v>193</v>
      </c>
      <c r="H116" s="291"/>
      <c r="I116" s="292">
        <v>25</v>
      </c>
      <c r="J116" s="291"/>
      <c r="K116" s="292">
        <v>20</v>
      </c>
      <c r="L116" s="319"/>
      <c r="M116" s="320"/>
      <c r="N116" s="319"/>
      <c r="O116" s="320">
        <v>5</v>
      </c>
      <c r="P116" s="319"/>
      <c r="Q116" s="320">
        <v>5</v>
      </c>
      <c r="R116" s="319"/>
      <c r="S116" s="320">
        <v>10</v>
      </c>
      <c r="T116" s="319"/>
      <c r="U116" s="320">
        <v>16</v>
      </c>
      <c r="V116" s="319"/>
      <c r="W116" s="320">
        <v>75</v>
      </c>
      <c r="X116" s="319">
        <v>10</v>
      </c>
      <c r="Y116" s="320">
        <v>15</v>
      </c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171</v>
      </c>
      <c r="AO116" s="267">
        <f>P!AK118</f>
        <v>10</v>
      </c>
      <c r="AP116" s="268">
        <f t="shared" si="7"/>
        <v>22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>
        <v>0.5</v>
      </c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1.05</v>
      </c>
      <c r="G123" s="259">
        <f t="shared" si="8"/>
        <v>1.05</v>
      </c>
      <c r="H123" s="291"/>
      <c r="I123" s="292"/>
      <c r="J123" s="291">
        <v>125</v>
      </c>
      <c r="K123" s="292">
        <v>1.05</v>
      </c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1.05</v>
      </c>
      <c r="AO123" s="327">
        <f>P!AK125</f>
        <v>1149.5238095238094</v>
      </c>
      <c r="AP123" s="328">
        <f t="shared" si="7"/>
        <v>0</v>
      </c>
      <c r="AQ123" s="85" t="str">
        <f t="shared" si="10"/>
        <v>০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310</v>
      </c>
      <c r="G124" s="259">
        <f t="shared" si="8"/>
        <v>310</v>
      </c>
      <c r="H124" s="332">
        <v>30</v>
      </c>
      <c r="I124" s="331">
        <f>P!D126</f>
        <v>21</v>
      </c>
      <c r="J124" s="332">
        <v>65</v>
      </c>
      <c r="K124" s="331">
        <f>P!F126</f>
        <v>55</v>
      </c>
      <c r="L124" s="332">
        <v>30</v>
      </c>
      <c r="M124" s="331">
        <f>P!H126</f>
        <v>25</v>
      </c>
      <c r="N124" s="332">
        <v>65</v>
      </c>
      <c r="O124" s="331">
        <f>P!J126</f>
        <v>72</v>
      </c>
      <c r="P124" s="332">
        <v>30</v>
      </c>
      <c r="Q124" s="331">
        <f>P!L126</f>
        <v>29</v>
      </c>
      <c r="R124" s="332">
        <v>30</v>
      </c>
      <c r="S124" s="331">
        <f>P!N126</f>
        <v>25</v>
      </c>
      <c r="T124" s="332"/>
      <c r="U124" s="331">
        <f>P!P126</f>
        <v>35</v>
      </c>
      <c r="V124" s="332">
        <v>30</v>
      </c>
      <c r="W124" s="331">
        <f>P!R126</f>
        <v>25</v>
      </c>
      <c r="X124" s="332"/>
      <c r="Y124" s="331">
        <f>P!T126</f>
        <v>23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310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0.15</v>
      </c>
      <c r="G125" s="259">
        <f t="shared" si="8"/>
        <v>0.15</v>
      </c>
      <c r="H125" s="332"/>
      <c r="I125" s="331">
        <f>P!D127</f>
        <v>0</v>
      </c>
      <c r="J125" s="332"/>
      <c r="K125" s="331">
        <f>P!F127</f>
        <v>0.15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0.15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35.74</v>
      </c>
      <c r="G126" s="259">
        <f t="shared" si="8"/>
        <v>35.74</v>
      </c>
      <c r="H126" s="332">
        <v>7</v>
      </c>
      <c r="I126" s="331">
        <f>P!D128</f>
        <v>7</v>
      </c>
      <c r="J126" s="332">
        <v>8</v>
      </c>
      <c r="K126" s="331">
        <f>P!F128</f>
        <v>7.8</v>
      </c>
      <c r="L126" s="332">
        <v>10</v>
      </c>
      <c r="M126" s="331">
        <f>P!H128</f>
        <v>10</v>
      </c>
      <c r="N126" s="332">
        <v>7</v>
      </c>
      <c r="O126" s="331">
        <f>P!J128</f>
        <v>7.7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3.24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35.74</v>
      </c>
      <c r="AO126" s="339">
        <f>P!AK128</f>
        <v>112.78679350867375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15.438000000000001</v>
      </c>
      <c r="G127" s="259">
        <f t="shared" si="8"/>
        <v>15.438000000000001</v>
      </c>
      <c r="H127" s="332"/>
      <c r="I127" s="331">
        <f>P!D129</f>
        <v>0</v>
      </c>
      <c r="J127" s="332"/>
      <c r="K127" s="331">
        <f>P!F129</f>
        <v>4.2279999999999998</v>
      </c>
      <c r="L127" s="332"/>
      <c r="M127" s="331">
        <f>P!H129</f>
        <v>0</v>
      </c>
      <c r="N127" s="332">
        <v>33</v>
      </c>
      <c r="O127" s="331">
        <f>P!J129</f>
        <v>4.3</v>
      </c>
      <c r="P127" s="332"/>
      <c r="Q127" s="331">
        <f>P!L129</f>
        <v>0</v>
      </c>
      <c r="R127" s="332"/>
      <c r="S127" s="331">
        <f>P!N129</f>
        <v>0</v>
      </c>
      <c r="T127" s="332">
        <v>30</v>
      </c>
      <c r="U127" s="331">
        <f>P!P129</f>
        <v>3.44</v>
      </c>
      <c r="V127" s="332">
        <v>30</v>
      </c>
      <c r="W127" s="331">
        <f>P!R129</f>
        <v>3.47</v>
      </c>
      <c r="X127" s="332">
        <v>1</v>
      </c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15.437999999999999</v>
      </c>
      <c r="AO127" s="339">
        <f>P!AK129</f>
        <v>344.92809949475321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3.2</v>
      </c>
      <c r="G128" s="259">
        <f t="shared" si="8"/>
        <v>3.2</v>
      </c>
      <c r="H128" s="332"/>
      <c r="I128" s="331">
        <f>P!D130</f>
        <v>0</v>
      </c>
      <c r="J128" s="332">
        <v>33</v>
      </c>
      <c r="K128" s="331">
        <f>P!F130</f>
        <v>0.2</v>
      </c>
      <c r="L128" s="332"/>
      <c r="M128" s="331">
        <f>P!H130</f>
        <v>0</v>
      </c>
      <c r="N128" s="332"/>
      <c r="O128" s="331">
        <f>P!J130</f>
        <v>2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1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3.2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>
        <v>5</v>
      </c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15</v>
      </c>
      <c r="G130" s="259">
        <f t="shared" si="8"/>
        <v>15</v>
      </c>
      <c r="H130" s="332">
        <v>6</v>
      </c>
      <c r="I130" s="331">
        <f>P!D132</f>
        <v>6</v>
      </c>
      <c r="J130" s="332"/>
      <c r="K130" s="331">
        <f>P!F132</f>
        <v>0</v>
      </c>
      <c r="L130" s="332">
        <v>4</v>
      </c>
      <c r="M130" s="331">
        <f>P!H132</f>
        <v>4</v>
      </c>
      <c r="N130" s="332"/>
      <c r="O130" s="331">
        <f>P!J132</f>
        <v>5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15</v>
      </c>
      <c r="AO130" s="339">
        <f>P!AK132</f>
        <v>90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>
        <v>5</v>
      </c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408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0.25</v>
      </c>
      <c r="G136" s="259">
        <f t="shared" ref="G136:G196" si="14">E136+F136</f>
        <v>0.25</v>
      </c>
      <c r="H136" s="332"/>
      <c r="I136" s="331">
        <f>P!D138</f>
        <v>0</v>
      </c>
      <c r="J136" s="332"/>
      <c r="K136" s="331">
        <f>P!F138</f>
        <v>0.25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0.25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404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79</v>
      </c>
      <c r="G143" s="259">
        <f t="shared" si="14"/>
        <v>84</v>
      </c>
      <c r="H143" s="291">
        <v>6</v>
      </c>
      <c r="I143" s="292">
        <f>P!D145</f>
        <v>0</v>
      </c>
      <c r="J143" s="319">
        <v>6</v>
      </c>
      <c r="K143" s="292">
        <f>P!F145</f>
        <v>6</v>
      </c>
      <c r="L143" s="319"/>
      <c r="M143" s="292">
        <f>P!H145</f>
        <v>0</v>
      </c>
      <c r="N143" s="319">
        <v>11</v>
      </c>
      <c r="O143" s="292">
        <f>P!J145</f>
        <v>11</v>
      </c>
      <c r="P143" s="319"/>
      <c r="Q143" s="292">
        <f>P!L145</f>
        <v>0</v>
      </c>
      <c r="R143" s="319"/>
      <c r="S143" s="292">
        <f>P!N145</f>
        <v>0</v>
      </c>
      <c r="T143" s="319">
        <v>5</v>
      </c>
      <c r="U143" s="292">
        <f>P!P145</f>
        <v>5</v>
      </c>
      <c r="V143" s="319">
        <v>32</v>
      </c>
      <c r="W143" s="292">
        <v>33</v>
      </c>
      <c r="X143" s="319">
        <v>25</v>
      </c>
      <c r="Y143" s="292">
        <v>26</v>
      </c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81</v>
      </c>
      <c r="AO143" s="267">
        <f>P!AK145</f>
        <v>1100</v>
      </c>
      <c r="AP143" s="268">
        <f>G143-AN143</f>
        <v>3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0</v>
      </c>
      <c r="G144" s="259">
        <f t="shared" si="14"/>
        <v>0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35</v>
      </c>
      <c r="AP144" s="268">
        <f t="shared" si="11"/>
        <v>0</v>
      </c>
      <c r="AQ144" s="85" t="str">
        <f t="shared" si="13"/>
        <v>০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6.7</v>
      </c>
      <c r="G145" s="259">
        <f t="shared" si="14"/>
        <v>6.7</v>
      </c>
      <c r="H145" s="291">
        <v>1</v>
      </c>
      <c r="I145" s="320">
        <v>1</v>
      </c>
      <c r="J145" s="319"/>
      <c r="K145" s="320"/>
      <c r="L145" s="319">
        <v>5</v>
      </c>
      <c r="M145" s="320">
        <v>5</v>
      </c>
      <c r="N145" s="319"/>
      <c r="O145" s="320"/>
      <c r="P145" s="319"/>
      <c r="Q145" s="320"/>
      <c r="R145" s="319"/>
      <c r="S145" s="320"/>
      <c r="T145" s="319">
        <v>0.7</v>
      </c>
      <c r="U145" s="320">
        <v>0.7</v>
      </c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6.7</v>
      </c>
      <c r="AO145" s="267">
        <f>P!AK147</f>
        <v>701.49253731343276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93</v>
      </c>
      <c r="G150" s="312">
        <f t="shared" si="14"/>
        <v>120.49000000000024</v>
      </c>
      <c r="H150" s="421">
        <v>8</v>
      </c>
      <c r="I150" s="320">
        <v>8</v>
      </c>
      <c r="J150" s="319">
        <v>22</v>
      </c>
      <c r="K150" s="320">
        <v>19</v>
      </c>
      <c r="L150" s="319">
        <v>13</v>
      </c>
      <c r="M150" s="320">
        <v>8</v>
      </c>
      <c r="N150" s="319">
        <v>13</v>
      </c>
      <c r="O150" s="320">
        <v>7.5</v>
      </c>
      <c r="P150" s="319">
        <v>8</v>
      </c>
      <c r="Q150" s="320">
        <v>8</v>
      </c>
      <c r="R150" s="319">
        <v>24</v>
      </c>
      <c r="S150" s="320">
        <v>24</v>
      </c>
      <c r="T150" s="319">
        <v>8</v>
      </c>
      <c r="U150" s="320">
        <v>5.5</v>
      </c>
      <c r="V150" s="319">
        <v>8</v>
      </c>
      <c r="W150" s="320">
        <v>5.5</v>
      </c>
      <c r="X150" s="319">
        <v>13</v>
      </c>
      <c r="Y150" s="320">
        <v>13</v>
      </c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98.5</v>
      </c>
      <c r="AO150" s="266">
        <f>P!AK152</f>
        <v>257.92473118279571</v>
      </c>
      <c r="AP150" s="422">
        <f t="shared" si="11"/>
        <v>21.990000000000236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453</v>
      </c>
      <c r="C151" s="83" t="s">
        <v>9</v>
      </c>
      <c r="D151" s="258">
        <v>119.175</v>
      </c>
      <c r="E151" s="258">
        <v>0</v>
      </c>
      <c r="F151" s="259">
        <f>P!AJ153</f>
        <v>35</v>
      </c>
      <c r="G151" s="259">
        <f t="shared" si="14"/>
        <v>35</v>
      </c>
      <c r="H151" s="291"/>
      <c r="I151" s="320"/>
      <c r="J151" s="319"/>
      <c r="K151" s="320"/>
      <c r="L151" s="319">
        <v>35</v>
      </c>
      <c r="M151" s="320">
        <v>35</v>
      </c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35</v>
      </c>
      <c r="AO151" s="267">
        <f>P!AK153</f>
        <v>60</v>
      </c>
      <c r="AP151" s="268">
        <f t="shared" si="11"/>
        <v>0</v>
      </c>
      <c r="AQ151" s="85" t="str">
        <f t="shared" si="13"/>
        <v>০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30.8</v>
      </c>
      <c r="G152" s="259">
        <f t="shared" si="14"/>
        <v>32.800000000000011</v>
      </c>
      <c r="H152" s="291">
        <v>2</v>
      </c>
      <c r="I152" s="292">
        <v>2</v>
      </c>
      <c r="J152" s="319">
        <v>4</v>
      </c>
      <c r="K152" s="292">
        <v>4</v>
      </c>
      <c r="L152" s="319"/>
      <c r="M152" s="292"/>
      <c r="N152" s="319">
        <v>12</v>
      </c>
      <c r="O152" s="292">
        <v>10</v>
      </c>
      <c r="P152" s="319"/>
      <c r="Q152" s="292"/>
      <c r="R152" s="319">
        <v>2</v>
      </c>
      <c r="S152" s="292">
        <v>1.8</v>
      </c>
      <c r="T152" s="319"/>
      <c r="U152" s="292"/>
      <c r="V152" s="319">
        <v>7</v>
      </c>
      <c r="W152" s="292">
        <v>7.2</v>
      </c>
      <c r="X152" s="319">
        <v>6</v>
      </c>
      <c r="Y152" s="320">
        <v>6.3</v>
      </c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31.3</v>
      </c>
      <c r="AO152" s="267">
        <f>P!AK154</f>
        <v>181.88311688311688</v>
      </c>
      <c r="AP152" s="268">
        <f t="shared" si="11"/>
        <v>1.5000000000000107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38.1</v>
      </c>
      <c r="G153" s="259">
        <f t="shared" si="14"/>
        <v>42.35</v>
      </c>
      <c r="H153" s="291"/>
      <c r="I153" s="292"/>
      <c r="J153" s="319">
        <v>12</v>
      </c>
      <c r="K153" s="292">
        <v>10.4</v>
      </c>
      <c r="L153" s="319"/>
      <c r="M153" s="292"/>
      <c r="N153" s="319">
        <v>15</v>
      </c>
      <c r="O153" s="292">
        <v>18.28</v>
      </c>
      <c r="P153" s="319"/>
      <c r="Q153" s="292"/>
      <c r="R153" s="319">
        <v>5</v>
      </c>
      <c r="S153" s="292">
        <v>8</v>
      </c>
      <c r="T153" s="319">
        <v>5</v>
      </c>
      <c r="U153" s="292">
        <v>4.3</v>
      </c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40.98</v>
      </c>
      <c r="AO153" s="267">
        <f>P!AK155</f>
        <v>358.68766404199476</v>
      </c>
      <c r="AP153" s="268">
        <f t="shared" si="11"/>
        <v>1.3700000000000045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63.8</v>
      </c>
      <c r="G154" s="259">
        <f t="shared" si="14"/>
        <v>63.8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>
        <v>38</v>
      </c>
      <c r="W154" s="320">
        <v>37.200000000000003</v>
      </c>
      <c r="X154" s="319">
        <v>24</v>
      </c>
      <c r="Y154" s="320">
        <v>22.6</v>
      </c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59.800000000000004</v>
      </c>
      <c r="AO154" s="267">
        <f>P!AK156</f>
        <v>370.01567398119124</v>
      </c>
      <c r="AP154" s="268">
        <f t="shared" si="11"/>
        <v>3.9999999999999929</v>
      </c>
      <c r="AQ154" s="85" t="str">
        <f t="shared" si="13"/>
        <v xml:space="preserve"> 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>
        <v>7</v>
      </c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7</v>
      </c>
      <c r="AO158" s="267">
        <f>P!AK160</f>
        <v>865</v>
      </c>
      <c r="AP158" s="268">
        <f t="shared" si="11"/>
        <v>0</v>
      </c>
      <c r="AQ158" s="85" t="str">
        <f t="shared" si="13"/>
        <v>০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3</v>
      </c>
      <c r="G159" s="259">
        <f t="shared" si="14"/>
        <v>3</v>
      </c>
      <c r="H159" s="291"/>
      <c r="I159" s="320"/>
      <c r="J159" s="319">
        <v>3</v>
      </c>
      <c r="K159" s="320">
        <v>3</v>
      </c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3</v>
      </c>
      <c r="AO159" s="267">
        <f>P!AK161</f>
        <v>380</v>
      </c>
      <c r="AP159" s="268">
        <f t="shared" si="11"/>
        <v>0</v>
      </c>
      <c r="AQ159" s="85" t="str">
        <f t="shared" si="13"/>
        <v>০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4</v>
      </c>
      <c r="G161" s="259">
        <f t="shared" si="14"/>
        <v>4</v>
      </c>
      <c r="H161" s="291"/>
      <c r="I161" s="320"/>
      <c r="J161" s="319">
        <v>2</v>
      </c>
      <c r="K161" s="320">
        <v>2</v>
      </c>
      <c r="L161" s="319"/>
      <c r="M161" s="320"/>
      <c r="N161" s="319"/>
      <c r="O161" s="320"/>
      <c r="P161" s="319"/>
      <c r="Q161" s="320"/>
      <c r="R161" s="319">
        <v>2</v>
      </c>
      <c r="S161" s="320">
        <v>2</v>
      </c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4</v>
      </c>
      <c r="AO161" s="267">
        <f>P!AK163</f>
        <v>650</v>
      </c>
      <c r="AP161" s="268">
        <f t="shared" si="11"/>
        <v>0</v>
      </c>
      <c r="AQ161" s="85" t="str">
        <f t="shared" si="13"/>
        <v>০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9</v>
      </c>
      <c r="G168" s="259">
        <f t="shared" si="14"/>
        <v>9</v>
      </c>
      <c r="H168" s="291"/>
      <c r="I168" s="320"/>
      <c r="J168" s="319"/>
      <c r="K168" s="320"/>
      <c r="L168" s="319">
        <v>8</v>
      </c>
      <c r="M168" s="320">
        <v>7</v>
      </c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7</v>
      </c>
      <c r="AO168" s="267">
        <f>P!AK170</f>
        <v>451.11111111111109</v>
      </c>
      <c r="AP168" s="268">
        <f t="shared" si="11"/>
        <v>2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8</v>
      </c>
      <c r="G169" s="259">
        <f t="shared" si="14"/>
        <v>8</v>
      </c>
      <c r="H169" s="291">
        <v>8</v>
      </c>
      <c r="I169" s="292">
        <v>8</v>
      </c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8</v>
      </c>
      <c r="AO169" s="267">
        <f>P!AK171</f>
        <v>390</v>
      </c>
      <c r="AP169" s="268">
        <f t="shared" si="11"/>
        <v>0</v>
      </c>
      <c r="AQ169" s="85" t="str">
        <f t="shared" si="13"/>
        <v>০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14</v>
      </c>
      <c r="G170" s="259">
        <f t="shared" si="14"/>
        <v>14</v>
      </c>
      <c r="H170" s="291"/>
      <c r="I170" s="320"/>
      <c r="J170" s="319"/>
      <c r="K170" s="320"/>
      <c r="L170" s="319"/>
      <c r="M170" s="320"/>
      <c r="N170" s="319"/>
      <c r="O170" s="320"/>
      <c r="P170" s="319">
        <v>5</v>
      </c>
      <c r="Q170" s="320">
        <v>4</v>
      </c>
      <c r="R170" s="319"/>
      <c r="S170" s="320"/>
      <c r="T170" s="319">
        <v>9</v>
      </c>
      <c r="U170" s="320">
        <v>9</v>
      </c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13</v>
      </c>
      <c r="AO170" s="267">
        <f>P!AK172</f>
        <v>385.71428571428572</v>
      </c>
      <c r="AP170" s="268">
        <f t="shared" si="11"/>
        <v>1</v>
      </c>
      <c r="AQ170" s="85" t="str">
        <f t="shared" si="13"/>
        <v xml:space="preserve"> 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76</v>
      </c>
      <c r="G177" s="304">
        <f t="shared" si="14"/>
        <v>76</v>
      </c>
      <c r="H177" s="326">
        <v>12</v>
      </c>
      <c r="I177" s="331">
        <f>P!D179</f>
        <v>12</v>
      </c>
      <c r="J177" s="332">
        <v>3</v>
      </c>
      <c r="K177" s="331">
        <f>P!F179</f>
        <v>3</v>
      </c>
      <c r="L177" s="332">
        <v>8</v>
      </c>
      <c r="M177" s="331">
        <f>P!H179</f>
        <v>8</v>
      </c>
      <c r="N177" s="332">
        <v>5</v>
      </c>
      <c r="O177" s="331">
        <f>P!J179</f>
        <v>5</v>
      </c>
      <c r="P177" s="332">
        <v>3</v>
      </c>
      <c r="Q177" s="331">
        <f>P!L179</f>
        <v>3</v>
      </c>
      <c r="R177" s="332">
        <v>10</v>
      </c>
      <c r="S177" s="331">
        <f>P!N179</f>
        <v>10</v>
      </c>
      <c r="T177" s="332">
        <v>5</v>
      </c>
      <c r="U177" s="331">
        <f>P!P179</f>
        <v>5</v>
      </c>
      <c r="V177" s="332">
        <v>15</v>
      </c>
      <c r="W177" s="331">
        <f>P!R179</f>
        <v>15</v>
      </c>
      <c r="X177" s="332">
        <v>15</v>
      </c>
      <c r="Y177" s="331">
        <f>P!T179</f>
        <v>15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76</v>
      </c>
      <c r="AO177" s="339">
        <f>P!AK179</f>
        <v>22.078947368421051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86</v>
      </c>
      <c r="G178" s="304">
        <f t="shared" si="14"/>
        <v>86</v>
      </c>
      <c r="H178" s="326">
        <v>8</v>
      </c>
      <c r="I178" s="331">
        <f>P!D180</f>
        <v>8</v>
      </c>
      <c r="J178" s="332">
        <v>10</v>
      </c>
      <c r="K178" s="331">
        <f>P!F180</f>
        <v>10</v>
      </c>
      <c r="L178" s="332">
        <v>8</v>
      </c>
      <c r="M178" s="331">
        <f>P!H180</f>
        <v>8</v>
      </c>
      <c r="N178" s="332">
        <v>10</v>
      </c>
      <c r="O178" s="331">
        <f>P!J180</f>
        <v>10</v>
      </c>
      <c r="P178" s="332">
        <v>3</v>
      </c>
      <c r="Q178" s="331">
        <f>P!L180</f>
        <v>3</v>
      </c>
      <c r="R178" s="332">
        <v>8</v>
      </c>
      <c r="S178" s="331">
        <f>P!N180</f>
        <v>8</v>
      </c>
      <c r="T178" s="332">
        <v>7</v>
      </c>
      <c r="U178" s="331">
        <f>P!P180</f>
        <v>7</v>
      </c>
      <c r="V178" s="332">
        <v>20</v>
      </c>
      <c r="W178" s="331">
        <f>P!R180</f>
        <v>20</v>
      </c>
      <c r="X178" s="332">
        <v>12</v>
      </c>
      <c r="Y178" s="331">
        <f>P!T180</f>
        <v>12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86</v>
      </c>
      <c r="AO178" s="339">
        <f>P!AK180</f>
        <v>75.267441860465112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10</v>
      </c>
      <c r="G179" s="304">
        <f t="shared" si="14"/>
        <v>10</v>
      </c>
      <c r="H179" s="326">
        <v>1</v>
      </c>
      <c r="I179" s="331">
        <f>P!D181</f>
        <v>1</v>
      </c>
      <c r="J179" s="332">
        <v>1</v>
      </c>
      <c r="K179" s="331">
        <f>P!F181</f>
        <v>1</v>
      </c>
      <c r="L179" s="332">
        <v>1.5</v>
      </c>
      <c r="M179" s="331">
        <f>P!H181</f>
        <v>1</v>
      </c>
      <c r="N179" s="332">
        <v>1.5</v>
      </c>
      <c r="O179" s="331">
        <f>P!J181</f>
        <v>1.5</v>
      </c>
      <c r="P179" s="332">
        <v>0.5</v>
      </c>
      <c r="Q179" s="331">
        <f>P!L181</f>
        <v>0.5</v>
      </c>
      <c r="R179" s="332">
        <v>1</v>
      </c>
      <c r="S179" s="331">
        <f>P!N181</f>
        <v>1</v>
      </c>
      <c r="T179" s="332">
        <v>1</v>
      </c>
      <c r="U179" s="331">
        <f>P!P181</f>
        <v>1</v>
      </c>
      <c r="V179" s="332">
        <v>2</v>
      </c>
      <c r="W179" s="331">
        <f>P!R181</f>
        <v>2</v>
      </c>
      <c r="X179" s="332">
        <v>1.5</v>
      </c>
      <c r="Y179" s="331">
        <f>P!T181</f>
        <v>1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10</v>
      </c>
      <c r="AO179" s="339">
        <f>P!AK181</f>
        <v>198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409</v>
      </c>
      <c r="C180" s="83" t="s">
        <v>9</v>
      </c>
      <c r="D180" s="258">
        <v>140.83333333333334</v>
      </c>
      <c r="E180" s="258">
        <v>0</v>
      </c>
      <c r="F180" s="259">
        <f>P!AJ182</f>
        <v>8</v>
      </c>
      <c r="G180" s="304">
        <f t="shared" si="14"/>
        <v>8</v>
      </c>
      <c r="H180" s="326">
        <v>1</v>
      </c>
      <c r="I180" s="331">
        <f>P!D182</f>
        <v>1</v>
      </c>
      <c r="J180" s="332">
        <v>0.5</v>
      </c>
      <c r="K180" s="331">
        <f>P!F182</f>
        <v>0.5</v>
      </c>
      <c r="L180" s="332">
        <v>1</v>
      </c>
      <c r="M180" s="331">
        <f>P!H182</f>
        <v>1</v>
      </c>
      <c r="N180" s="332">
        <v>1</v>
      </c>
      <c r="O180" s="331">
        <f>P!J182</f>
        <v>1</v>
      </c>
      <c r="P180" s="332">
        <v>0.5</v>
      </c>
      <c r="Q180" s="331">
        <f>P!L182</f>
        <v>0.5</v>
      </c>
      <c r="R180" s="332">
        <v>1</v>
      </c>
      <c r="S180" s="331">
        <f>P!N182</f>
        <v>1</v>
      </c>
      <c r="T180" s="332">
        <v>1</v>
      </c>
      <c r="U180" s="331">
        <f>P!P182</f>
        <v>1</v>
      </c>
      <c r="V180" s="332">
        <v>1</v>
      </c>
      <c r="W180" s="331">
        <f>P!R182</f>
        <v>1</v>
      </c>
      <c r="X180" s="332">
        <v>1</v>
      </c>
      <c r="Y180" s="331">
        <f>P!T182</f>
        <v>1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8</v>
      </c>
      <c r="AO180" s="339">
        <f>P!AK182</f>
        <v>140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15.25</v>
      </c>
      <c r="G181" s="304">
        <f t="shared" si="14"/>
        <v>15.25</v>
      </c>
      <c r="H181" s="326">
        <v>2</v>
      </c>
      <c r="I181" s="331">
        <f>P!D183</f>
        <v>2</v>
      </c>
      <c r="J181" s="332">
        <v>1</v>
      </c>
      <c r="K181" s="331">
        <f>P!F183</f>
        <v>1</v>
      </c>
      <c r="L181" s="332">
        <v>2</v>
      </c>
      <c r="M181" s="331">
        <f>P!H183</f>
        <v>2</v>
      </c>
      <c r="N181" s="332">
        <v>3</v>
      </c>
      <c r="O181" s="331">
        <f>P!J183</f>
        <v>3</v>
      </c>
      <c r="P181" s="332">
        <v>0.75</v>
      </c>
      <c r="Q181" s="331">
        <f>P!L183</f>
        <v>0.25</v>
      </c>
      <c r="R181" s="332">
        <v>1.5</v>
      </c>
      <c r="S181" s="331">
        <f>P!N183</f>
        <v>1</v>
      </c>
      <c r="T181" s="332">
        <v>1.5</v>
      </c>
      <c r="U181" s="331">
        <f>P!P183</f>
        <v>1.5</v>
      </c>
      <c r="V181" s="332">
        <v>2.5</v>
      </c>
      <c r="W181" s="331">
        <f>P!R183</f>
        <v>2.5</v>
      </c>
      <c r="X181" s="332">
        <v>2</v>
      </c>
      <c r="Y181" s="331">
        <f>P!T183</f>
        <v>2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15.25</v>
      </c>
      <c r="AO181" s="339">
        <f>P!AK183</f>
        <v>181.63934426229508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247</v>
      </c>
      <c r="G182" s="304">
        <f t="shared" si="14"/>
        <v>247</v>
      </c>
      <c r="H182" s="326">
        <v>25</v>
      </c>
      <c r="I182" s="331">
        <f>P!D184</f>
        <v>25</v>
      </c>
      <c r="J182" s="332">
        <v>20</v>
      </c>
      <c r="K182" s="331">
        <f>P!F184</f>
        <v>20</v>
      </c>
      <c r="L182" s="332">
        <v>25</v>
      </c>
      <c r="M182" s="331">
        <f>P!H184</f>
        <v>25</v>
      </c>
      <c r="N182" s="332">
        <v>32</v>
      </c>
      <c r="O182" s="331">
        <f>P!J184</f>
        <v>32</v>
      </c>
      <c r="P182" s="332">
        <v>10</v>
      </c>
      <c r="Q182" s="331">
        <f>P!L184</f>
        <v>10</v>
      </c>
      <c r="R182" s="332">
        <v>25</v>
      </c>
      <c r="S182" s="331">
        <f>P!N184</f>
        <v>25</v>
      </c>
      <c r="T182" s="332">
        <v>20</v>
      </c>
      <c r="U182" s="331">
        <f>P!P184</f>
        <v>20</v>
      </c>
      <c r="V182" s="332">
        <v>40</v>
      </c>
      <c r="W182" s="331">
        <f>P!R184</f>
        <v>40</v>
      </c>
      <c r="X182" s="332">
        <v>50</v>
      </c>
      <c r="Y182" s="331">
        <f>P!T184</f>
        <v>50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247</v>
      </c>
      <c r="AO182" s="339">
        <f>P!AK184</f>
        <v>6.566801619433198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48</v>
      </c>
      <c r="G183" s="304">
        <f t="shared" si="14"/>
        <v>48</v>
      </c>
      <c r="H183" s="326">
        <v>4</v>
      </c>
      <c r="I183" s="331">
        <f>P!D185</f>
        <v>4</v>
      </c>
      <c r="J183" s="332">
        <v>5</v>
      </c>
      <c r="K183" s="331">
        <f>P!F185</f>
        <v>5</v>
      </c>
      <c r="L183" s="332">
        <v>4</v>
      </c>
      <c r="M183" s="331">
        <f>P!H185</f>
        <v>4</v>
      </c>
      <c r="N183" s="332">
        <v>5</v>
      </c>
      <c r="O183" s="331">
        <f>P!J185</f>
        <v>5</v>
      </c>
      <c r="P183" s="332">
        <v>1</v>
      </c>
      <c r="Q183" s="331">
        <f>P!L185</f>
        <v>1</v>
      </c>
      <c r="R183" s="332">
        <v>5</v>
      </c>
      <c r="S183" s="331">
        <f>P!N185</f>
        <v>5</v>
      </c>
      <c r="T183" s="332">
        <v>4</v>
      </c>
      <c r="U183" s="331">
        <f>P!P185</f>
        <v>4</v>
      </c>
      <c r="V183" s="332">
        <v>10</v>
      </c>
      <c r="W183" s="331">
        <f>P!R185</f>
        <v>10</v>
      </c>
      <c r="X183" s="332">
        <v>10</v>
      </c>
      <c r="Y183" s="331">
        <f>P!T185</f>
        <v>10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48</v>
      </c>
      <c r="AO183" s="339">
        <f>P!AK185</f>
        <v>53.020833333333336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17.5</v>
      </c>
      <c r="G184" s="304">
        <f t="shared" si="14"/>
        <v>17.5</v>
      </c>
      <c r="H184" s="326">
        <v>1</v>
      </c>
      <c r="I184" s="331">
        <f>P!D186</f>
        <v>1</v>
      </c>
      <c r="J184" s="332">
        <v>1</v>
      </c>
      <c r="K184" s="331">
        <f>P!F186</f>
        <v>1</v>
      </c>
      <c r="L184" s="332">
        <v>1.5</v>
      </c>
      <c r="M184" s="331">
        <f>P!H186</f>
        <v>1.5</v>
      </c>
      <c r="N184" s="332">
        <v>3</v>
      </c>
      <c r="O184" s="331">
        <f>P!J186</f>
        <v>1</v>
      </c>
      <c r="P184" s="332">
        <v>1</v>
      </c>
      <c r="Q184" s="331">
        <f>P!L186</f>
        <v>1</v>
      </c>
      <c r="R184" s="332">
        <v>1</v>
      </c>
      <c r="S184" s="331">
        <f>P!N186</f>
        <v>1</v>
      </c>
      <c r="T184" s="332">
        <v>2</v>
      </c>
      <c r="U184" s="331">
        <f>P!P186</f>
        <v>2</v>
      </c>
      <c r="V184" s="332">
        <v>4</v>
      </c>
      <c r="W184" s="331">
        <f>P!R186</f>
        <v>4</v>
      </c>
      <c r="X184" s="332">
        <v>5</v>
      </c>
      <c r="Y184" s="331">
        <f>P!T186</f>
        <v>5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17.5</v>
      </c>
      <c r="AO184" s="339">
        <f>P!AK186</f>
        <v>97.714285714285708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7.5</v>
      </c>
      <c r="G185" s="304">
        <f t="shared" si="14"/>
        <v>7.5</v>
      </c>
      <c r="H185" s="326"/>
      <c r="I185" s="331">
        <f>P!D187</f>
        <v>0</v>
      </c>
      <c r="J185" s="332"/>
      <c r="K185" s="331">
        <f>P!F187</f>
        <v>0</v>
      </c>
      <c r="L185" s="332">
        <v>5</v>
      </c>
      <c r="M185" s="331">
        <f>P!H187</f>
        <v>5</v>
      </c>
      <c r="N185" s="332">
        <v>1</v>
      </c>
      <c r="O185" s="331">
        <f>P!J187</f>
        <v>1</v>
      </c>
      <c r="P185" s="332">
        <v>0.5</v>
      </c>
      <c r="Q185" s="331">
        <f>P!L187</f>
        <v>0.5</v>
      </c>
      <c r="R185" s="332"/>
      <c r="S185" s="331">
        <f>P!N187</f>
        <v>0</v>
      </c>
      <c r="T185" s="332">
        <v>1</v>
      </c>
      <c r="U185" s="331">
        <f>P!P187</f>
        <v>1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7.5</v>
      </c>
      <c r="AO185" s="339">
        <f>P!AK187</f>
        <v>97.333333333333329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10</v>
      </c>
      <c r="G186" s="304">
        <f t="shared" si="14"/>
        <v>10</v>
      </c>
      <c r="H186" s="326"/>
      <c r="I186" s="331">
        <f>P!D188</f>
        <v>0</v>
      </c>
      <c r="J186" s="332">
        <v>5</v>
      </c>
      <c r="K186" s="331">
        <f>P!F188</f>
        <v>5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>
        <v>5</v>
      </c>
      <c r="Y186" s="331">
        <f>P!T188</f>
        <v>5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10</v>
      </c>
      <c r="AO186" s="339">
        <f>P!AK188</f>
        <v>90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15</v>
      </c>
      <c r="G187" s="304">
        <f t="shared" si="14"/>
        <v>15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>
        <v>15</v>
      </c>
      <c r="S187" s="331">
        <f>P!N189</f>
        <v>15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15</v>
      </c>
      <c r="AO187" s="339">
        <f>P!AK189</f>
        <v>60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232</v>
      </c>
      <c r="G188" s="304">
        <f t="shared" si="14"/>
        <v>232</v>
      </c>
      <c r="H188" s="326">
        <v>72</v>
      </c>
      <c r="I188" s="331">
        <f>P!D190</f>
        <v>72</v>
      </c>
      <c r="J188" s="332"/>
      <c r="K188" s="331">
        <f>P!F190</f>
        <v>0</v>
      </c>
      <c r="L188" s="332"/>
      <c r="M188" s="331">
        <f>P!H190</f>
        <v>0</v>
      </c>
      <c r="N188" s="332">
        <v>100</v>
      </c>
      <c r="O188" s="331">
        <f>P!J190</f>
        <v>100</v>
      </c>
      <c r="P188" s="332"/>
      <c r="Q188" s="331">
        <f>P!L190</f>
        <v>0</v>
      </c>
      <c r="R188" s="332"/>
      <c r="S188" s="331">
        <f>P!N190</f>
        <v>0</v>
      </c>
      <c r="T188" s="332">
        <v>60</v>
      </c>
      <c r="U188" s="331">
        <f>P!P190</f>
        <v>60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232</v>
      </c>
      <c r="AO188" s="339">
        <f>P!AK190</f>
        <v>5.3103448275862073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30</v>
      </c>
      <c r="G190" s="304">
        <f t="shared" si="14"/>
        <v>30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>
        <v>12</v>
      </c>
      <c r="Q190" s="331">
        <f>P!L192</f>
        <v>30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30</v>
      </c>
      <c r="AO190" s="339">
        <f>P!AK192</f>
        <v>14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18</v>
      </c>
      <c r="G193" s="304">
        <f t="shared" si="14"/>
        <v>18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>
        <v>10</v>
      </c>
      <c r="O193" s="331">
        <f>P!J195</f>
        <v>10</v>
      </c>
      <c r="P193" s="332"/>
      <c r="Q193" s="331">
        <f>P!L195</f>
        <v>0</v>
      </c>
      <c r="R193" s="332"/>
      <c r="S193" s="331">
        <f>P!N195</f>
        <v>0</v>
      </c>
      <c r="T193" s="332">
        <v>8</v>
      </c>
      <c r="U193" s="331">
        <f>P!P195</f>
        <v>8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18</v>
      </c>
      <c r="AO193" s="339">
        <f>P!AK195</f>
        <v>46.666666666666664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68.800000000000011</v>
      </c>
      <c r="G194" s="304">
        <f t="shared" si="14"/>
        <v>68.800000000000011</v>
      </c>
      <c r="H194" s="326">
        <v>3</v>
      </c>
      <c r="I194" s="331">
        <f>P!D196</f>
        <v>4.5999999999999996</v>
      </c>
      <c r="J194" s="332">
        <v>25</v>
      </c>
      <c r="K194" s="331">
        <f>P!F196</f>
        <v>25.7</v>
      </c>
      <c r="L194" s="332"/>
      <c r="M194" s="331">
        <f>P!H196</f>
        <v>0</v>
      </c>
      <c r="N194" s="332">
        <v>5</v>
      </c>
      <c r="O194" s="331">
        <f>P!J196</f>
        <v>5.8</v>
      </c>
      <c r="P194" s="332"/>
      <c r="Q194" s="331">
        <f>P!L196</f>
        <v>0</v>
      </c>
      <c r="R194" s="332"/>
      <c r="S194" s="331">
        <f>P!N196</f>
        <v>0</v>
      </c>
      <c r="T194" s="332">
        <v>5</v>
      </c>
      <c r="U194" s="331">
        <f>P!P196</f>
        <v>5</v>
      </c>
      <c r="V194" s="332">
        <v>15</v>
      </c>
      <c r="W194" s="331">
        <f>P!R196</f>
        <v>14.7</v>
      </c>
      <c r="X194" s="332">
        <v>12</v>
      </c>
      <c r="Y194" s="331">
        <f>P!T196</f>
        <v>13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68.8</v>
      </c>
      <c r="AO194" s="339">
        <f>P!AK196</f>
        <v>36.904069767441854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81</v>
      </c>
      <c r="G195" s="304">
        <f t="shared" si="14"/>
        <v>81</v>
      </c>
      <c r="H195" s="326">
        <v>10</v>
      </c>
      <c r="I195" s="331">
        <f>P!D197</f>
        <v>10</v>
      </c>
      <c r="J195" s="332"/>
      <c r="K195" s="331">
        <f>P!F197</f>
        <v>0</v>
      </c>
      <c r="L195" s="332">
        <v>3</v>
      </c>
      <c r="M195" s="331">
        <f>P!H197</f>
        <v>3</v>
      </c>
      <c r="N195" s="332">
        <v>15</v>
      </c>
      <c r="O195" s="331">
        <f>P!J197</f>
        <v>15</v>
      </c>
      <c r="P195" s="332">
        <v>3</v>
      </c>
      <c r="Q195" s="331">
        <f>P!L197</f>
        <v>3</v>
      </c>
      <c r="R195" s="332"/>
      <c r="S195" s="331">
        <f>P!N197</f>
        <v>0</v>
      </c>
      <c r="T195" s="332">
        <v>10</v>
      </c>
      <c r="U195" s="331">
        <f>P!P197</f>
        <v>10</v>
      </c>
      <c r="V195" s="332">
        <v>20</v>
      </c>
      <c r="W195" s="331">
        <f>P!R197</f>
        <v>20</v>
      </c>
      <c r="X195" s="332">
        <v>20</v>
      </c>
      <c r="Y195" s="331">
        <f>P!T197</f>
        <v>20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81</v>
      </c>
      <c r="AO195" s="339">
        <f>P!AK197</f>
        <v>19.62962962962963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18</v>
      </c>
      <c r="G197" s="304">
        <f t="shared" ref="G197:G252" si="18">E197+F197</f>
        <v>18</v>
      </c>
      <c r="H197" s="326">
        <v>2</v>
      </c>
      <c r="I197" s="331">
        <f>P!D199</f>
        <v>2</v>
      </c>
      <c r="J197" s="332">
        <v>1</v>
      </c>
      <c r="K197" s="331">
        <f>P!F199</f>
        <v>1</v>
      </c>
      <c r="L197" s="332">
        <v>2</v>
      </c>
      <c r="M197" s="331">
        <f>P!H199</f>
        <v>2</v>
      </c>
      <c r="N197" s="332">
        <v>2</v>
      </c>
      <c r="O197" s="331">
        <f>P!J199</f>
        <v>2</v>
      </c>
      <c r="P197" s="332">
        <v>1</v>
      </c>
      <c r="Q197" s="331">
        <f>P!L199</f>
        <v>1</v>
      </c>
      <c r="R197" s="332">
        <v>1</v>
      </c>
      <c r="S197" s="331">
        <f>P!N199</f>
        <v>1</v>
      </c>
      <c r="T197" s="332">
        <v>2</v>
      </c>
      <c r="U197" s="331">
        <f>P!P199</f>
        <v>2</v>
      </c>
      <c r="V197" s="332">
        <v>3</v>
      </c>
      <c r="W197" s="331">
        <f>P!R199</f>
        <v>3</v>
      </c>
      <c r="X197" s="332">
        <v>4</v>
      </c>
      <c r="Y197" s="331">
        <f>P!T199</f>
        <v>4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18</v>
      </c>
      <c r="AO197" s="339">
        <f>P!AK199</f>
        <v>120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9</v>
      </c>
      <c r="G198" s="304">
        <f t="shared" si="18"/>
        <v>9</v>
      </c>
      <c r="H198" s="326">
        <v>1</v>
      </c>
      <c r="I198" s="331">
        <f>P!D200</f>
        <v>1</v>
      </c>
      <c r="J198" s="332">
        <v>0.5</v>
      </c>
      <c r="K198" s="331">
        <f>P!F200</f>
        <v>0.5</v>
      </c>
      <c r="L198" s="332">
        <v>1</v>
      </c>
      <c r="M198" s="331">
        <f>P!H200</f>
        <v>1</v>
      </c>
      <c r="N198" s="332">
        <v>1</v>
      </c>
      <c r="O198" s="331">
        <f>P!J200</f>
        <v>1</v>
      </c>
      <c r="P198" s="332">
        <v>0.5</v>
      </c>
      <c r="Q198" s="331">
        <f>P!L200</f>
        <v>0.5</v>
      </c>
      <c r="R198" s="332">
        <v>1</v>
      </c>
      <c r="S198" s="331">
        <f>P!N200</f>
        <v>1</v>
      </c>
      <c r="T198" s="332">
        <v>1</v>
      </c>
      <c r="U198" s="331">
        <f>P!P200</f>
        <v>1</v>
      </c>
      <c r="V198" s="332">
        <v>2</v>
      </c>
      <c r="W198" s="331">
        <f>P!R200</f>
        <v>2</v>
      </c>
      <c r="X198" s="332">
        <v>1</v>
      </c>
      <c r="Y198" s="331">
        <f>P!T200</f>
        <v>1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9</v>
      </c>
      <c r="AO198" s="339">
        <f>P!AK200</f>
        <v>112.22222222222223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18</v>
      </c>
      <c r="G203" s="304">
        <f t="shared" si="18"/>
        <v>18</v>
      </c>
      <c r="H203" s="326"/>
      <c r="I203" s="331">
        <f>P!D205</f>
        <v>0</v>
      </c>
      <c r="J203" s="332"/>
      <c r="K203" s="331">
        <f>P!F205</f>
        <v>0</v>
      </c>
      <c r="L203" s="332">
        <v>15</v>
      </c>
      <c r="M203" s="331">
        <f>P!H205</f>
        <v>15</v>
      </c>
      <c r="N203" s="332"/>
      <c r="O203" s="331">
        <f>P!J205</f>
        <v>0</v>
      </c>
      <c r="P203" s="332">
        <v>3</v>
      </c>
      <c r="Q203" s="331">
        <f>P!L205</f>
        <v>3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18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15</v>
      </c>
      <c r="G204" s="304">
        <f t="shared" si="18"/>
        <v>15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8</v>
      </c>
      <c r="X204" s="332">
        <v>7</v>
      </c>
      <c r="Y204" s="331">
        <f>P!T206</f>
        <v>7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15</v>
      </c>
      <c r="AO204" s="339">
        <f>P!AK206</f>
        <v>50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55</v>
      </c>
      <c r="G206" s="304">
        <f t="shared" si="18"/>
        <v>55</v>
      </c>
      <c r="H206" s="326">
        <v>5</v>
      </c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>
        <v>10</v>
      </c>
      <c r="O206" s="331">
        <f>P!J208</f>
        <v>10</v>
      </c>
      <c r="P206" s="332">
        <v>5</v>
      </c>
      <c r="Q206" s="331">
        <f>P!L208</f>
        <v>5</v>
      </c>
      <c r="R206" s="332"/>
      <c r="S206" s="331">
        <f>P!N208</f>
        <v>0</v>
      </c>
      <c r="T206" s="332">
        <v>5</v>
      </c>
      <c r="U206" s="331">
        <f>P!P208</f>
        <v>5</v>
      </c>
      <c r="V206" s="332">
        <v>20</v>
      </c>
      <c r="W206" s="331">
        <f>P!R208</f>
        <v>20</v>
      </c>
      <c r="X206" s="332">
        <v>15</v>
      </c>
      <c r="Y206" s="331">
        <f>P!T208</f>
        <v>15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55</v>
      </c>
      <c r="AO206" s="339">
        <f>P!AK208</f>
        <v>42.727272727272727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9</v>
      </c>
      <c r="G207" s="304">
        <f t="shared" si="18"/>
        <v>9</v>
      </c>
      <c r="H207" s="326"/>
      <c r="I207" s="331">
        <f>P!D209</f>
        <v>0</v>
      </c>
      <c r="J207" s="332">
        <v>5</v>
      </c>
      <c r="K207" s="331">
        <f>P!F209</f>
        <v>4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>
        <v>5</v>
      </c>
      <c r="Y207" s="331">
        <f>P!T209</f>
        <v>5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9</v>
      </c>
      <c r="AO207" s="339">
        <f>P!AK209</f>
        <v>74.444444444444443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410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9</v>
      </c>
      <c r="G209" s="304">
        <f t="shared" si="18"/>
        <v>9</v>
      </c>
      <c r="H209" s="326"/>
      <c r="I209" s="331">
        <f>P!D211</f>
        <v>0</v>
      </c>
      <c r="J209" s="332">
        <v>3</v>
      </c>
      <c r="K209" s="331">
        <f>P!F211</f>
        <v>3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>
        <v>3</v>
      </c>
      <c r="S209" s="331">
        <f>P!N211</f>
        <v>3</v>
      </c>
      <c r="T209" s="332"/>
      <c r="U209" s="331">
        <f>P!P211</f>
        <v>0</v>
      </c>
      <c r="V209" s="332"/>
      <c r="W209" s="331">
        <f>P!R211</f>
        <v>0</v>
      </c>
      <c r="X209" s="332">
        <v>3</v>
      </c>
      <c r="Y209" s="331">
        <f>P!T211</f>
        <v>3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9</v>
      </c>
      <c r="AO209" s="339">
        <f>P!AK211</f>
        <v>43.333333333333336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>
        <v>5</v>
      </c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8</v>
      </c>
      <c r="G211" s="304">
        <f t="shared" si="18"/>
        <v>8</v>
      </c>
      <c r="H211" s="326"/>
      <c r="I211" s="331">
        <f>P!D213</f>
        <v>0</v>
      </c>
      <c r="J211" s="332"/>
      <c r="K211" s="331">
        <f>P!F213</f>
        <v>0</v>
      </c>
      <c r="L211" s="332">
        <v>8</v>
      </c>
      <c r="M211" s="331">
        <f>P!H213</f>
        <v>8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8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>
        <v>2</v>
      </c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28</v>
      </c>
      <c r="G214" s="259">
        <f t="shared" si="18"/>
        <v>28</v>
      </c>
      <c r="H214" s="291">
        <v>4</v>
      </c>
      <c r="I214" s="320">
        <v>4</v>
      </c>
      <c r="J214" s="319">
        <v>2</v>
      </c>
      <c r="K214" s="320">
        <v>2</v>
      </c>
      <c r="L214" s="319">
        <v>7</v>
      </c>
      <c r="M214" s="320">
        <v>7</v>
      </c>
      <c r="N214" s="319">
        <v>12</v>
      </c>
      <c r="O214" s="320">
        <v>12</v>
      </c>
      <c r="P214" s="319"/>
      <c r="Q214" s="320">
        <v>2</v>
      </c>
      <c r="R214" s="319"/>
      <c r="S214" s="320"/>
      <c r="T214" s="319">
        <v>1</v>
      </c>
      <c r="U214" s="320">
        <v>1</v>
      </c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28</v>
      </c>
      <c r="AO214" s="329">
        <f>P!AK216</f>
        <v>80</v>
      </c>
      <c r="AP214" s="330">
        <f t="shared" si="15"/>
        <v>0</v>
      </c>
      <c r="AQ214" s="85" t="str">
        <f t="shared" si="17"/>
        <v>০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2.5</v>
      </c>
      <c r="G228" s="259">
        <f t="shared" si="18"/>
        <v>2.5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2.5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2.5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33.4</v>
      </c>
      <c r="G229" s="259">
        <f t="shared" si="18"/>
        <v>33.4</v>
      </c>
      <c r="H229" s="326">
        <v>4</v>
      </c>
      <c r="I229" s="331">
        <f>P!D231</f>
        <v>4</v>
      </c>
      <c r="J229" s="332">
        <v>57</v>
      </c>
      <c r="K229" s="331">
        <f>P!F231</f>
        <v>4.4000000000000004</v>
      </c>
      <c r="L229" s="332"/>
      <c r="M229" s="331">
        <f>P!H231</f>
        <v>0</v>
      </c>
      <c r="N229" s="332">
        <v>52</v>
      </c>
      <c r="O229" s="331">
        <f>P!J231</f>
        <v>3.4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>
        <v>172</v>
      </c>
      <c r="W229" s="331">
        <f>P!R231</f>
        <v>12</v>
      </c>
      <c r="X229" s="332">
        <v>134</v>
      </c>
      <c r="Y229" s="331">
        <f>P!T231</f>
        <v>9.6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33.4</v>
      </c>
      <c r="AO229" s="339">
        <f>P!AK231</f>
        <v>680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40</v>
      </c>
      <c r="G230" s="259">
        <f>E230+F230</f>
        <v>100.94999999999999</v>
      </c>
      <c r="H230" s="291">
        <v>2.5</v>
      </c>
      <c r="I230" s="320">
        <v>4</v>
      </c>
      <c r="J230" s="319">
        <v>3</v>
      </c>
      <c r="K230" s="320">
        <v>3</v>
      </c>
      <c r="L230" s="319">
        <v>3</v>
      </c>
      <c r="M230" s="320">
        <v>3</v>
      </c>
      <c r="N230" s="319">
        <v>3</v>
      </c>
      <c r="O230" s="320">
        <v>3</v>
      </c>
      <c r="P230" s="319">
        <v>1</v>
      </c>
      <c r="Q230" s="320">
        <v>1.5</v>
      </c>
      <c r="R230" s="319">
        <v>2.5</v>
      </c>
      <c r="S230" s="320">
        <v>1.7250000000000001</v>
      </c>
      <c r="T230" s="319">
        <v>1</v>
      </c>
      <c r="U230" s="320">
        <v>3</v>
      </c>
      <c r="V230" s="319">
        <v>4</v>
      </c>
      <c r="W230" s="320">
        <v>5.5</v>
      </c>
      <c r="X230" s="319">
        <v>3</v>
      </c>
      <c r="Y230" s="320">
        <v>3.5</v>
      </c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28.225000000000001</v>
      </c>
      <c r="AO230" s="329">
        <f>P!AK232</f>
        <v>830</v>
      </c>
      <c r="AP230" s="330">
        <f t="shared" si="15"/>
        <v>72.724999999999994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3000</v>
      </c>
      <c r="G231" s="259">
        <f>E231+F231</f>
        <v>6435</v>
      </c>
      <c r="H231" s="291">
        <v>151</v>
      </c>
      <c r="I231" s="320">
        <v>350</v>
      </c>
      <c r="J231" s="319">
        <v>183</v>
      </c>
      <c r="K231" s="320">
        <v>320</v>
      </c>
      <c r="L231" s="319">
        <v>165</v>
      </c>
      <c r="M231" s="320">
        <v>150</v>
      </c>
      <c r="N231" s="319">
        <v>176</v>
      </c>
      <c r="O231" s="320">
        <v>250</v>
      </c>
      <c r="P231" s="319">
        <v>62</v>
      </c>
      <c r="Q231" s="320">
        <v>80</v>
      </c>
      <c r="R231" s="319">
        <v>15</v>
      </c>
      <c r="S231" s="320">
        <v>35</v>
      </c>
      <c r="T231" s="319">
        <v>58</v>
      </c>
      <c r="U231" s="320">
        <v>150</v>
      </c>
      <c r="V231" s="319">
        <v>215</v>
      </c>
      <c r="W231" s="320">
        <v>322</v>
      </c>
      <c r="X231" s="319">
        <v>171</v>
      </c>
      <c r="Y231" s="320">
        <v>358</v>
      </c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2015</v>
      </c>
      <c r="AO231" s="267">
        <f>P!AK233</f>
        <v>1.4</v>
      </c>
      <c r="AP231" s="268">
        <f t="shared" si="15"/>
        <v>4420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756</v>
      </c>
      <c r="G232" s="259">
        <f t="shared" si="18"/>
        <v>761</v>
      </c>
      <c r="H232" s="291">
        <v>62</v>
      </c>
      <c r="I232" s="320">
        <v>62</v>
      </c>
      <c r="J232" s="319"/>
      <c r="K232" s="320">
        <v>15</v>
      </c>
      <c r="L232" s="319">
        <v>62</v>
      </c>
      <c r="M232" s="320">
        <v>62</v>
      </c>
      <c r="N232" s="319">
        <v>108</v>
      </c>
      <c r="O232" s="320">
        <v>77</v>
      </c>
      <c r="P232" s="319">
        <v>30</v>
      </c>
      <c r="Q232" s="320">
        <v>28</v>
      </c>
      <c r="R232" s="319">
        <v>90</v>
      </c>
      <c r="S232" s="320">
        <v>38</v>
      </c>
      <c r="T232" s="319">
        <v>60</v>
      </c>
      <c r="U232" s="320">
        <v>60</v>
      </c>
      <c r="V232" s="319">
        <v>215</v>
      </c>
      <c r="W232" s="320">
        <v>215</v>
      </c>
      <c r="X232" s="319">
        <v>171</v>
      </c>
      <c r="Y232" s="320">
        <v>171</v>
      </c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728</v>
      </c>
      <c r="AO232" s="267">
        <f>P!AK234</f>
        <v>25</v>
      </c>
      <c r="AP232" s="268">
        <f t="shared" si="15"/>
        <v>33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>
        <v>5</v>
      </c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5</v>
      </c>
      <c r="AO234" s="267">
        <f>P!AK236</f>
        <v>606</v>
      </c>
      <c r="AP234" s="268">
        <f t="shared" si="15"/>
        <v>0</v>
      </c>
      <c r="AQ234" s="85" t="str">
        <f t="shared" si="17"/>
        <v>০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407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876</v>
      </c>
      <c r="G243" s="308">
        <f t="shared" si="18"/>
        <v>876</v>
      </c>
      <c r="H243" s="307"/>
      <c r="I243" s="331">
        <f>P!D245</f>
        <v>137</v>
      </c>
      <c r="J243" s="332"/>
      <c r="K243" s="331">
        <f>P!F245</f>
        <v>144</v>
      </c>
      <c r="L243" s="332"/>
      <c r="M243" s="331">
        <f>P!H245</f>
        <v>144</v>
      </c>
      <c r="N243" s="332"/>
      <c r="O243" s="331">
        <f>P!J245</f>
        <v>150</v>
      </c>
      <c r="P243" s="332"/>
      <c r="Q243" s="331">
        <f>P!L245</f>
        <v>0</v>
      </c>
      <c r="R243" s="332"/>
      <c r="S243" s="331">
        <f>P!N245</f>
        <v>68</v>
      </c>
      <c r="T243" s="332"/>
      <c r="U243" s="331">
        <f>P!P245</f>
        <v>98</v>
      </c>
      <c r="V243" s="332"/>
      <c r="W243" s="331">
        <f>P!R245</f>
        <v>80</v>
      </c>
      <c r="X243" s="332"/>
      <c r="Y243" s="331">
        <f>P!T245</f>
        <v>55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876</v>
      </c>
      <c r="AO243" s="337">
        <f>P!AK245</f>
        <v>9.3675799086757987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406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>
        <v>0.6</v>
      </c>
      <c r="K245" s="320">
        <v>4.5</v>
      </c>
      <c r="L245" s="319"/>
      <c r="M245" s="320">
        <v>0.5</v>
      </c>
      <c r="N245" s="319">
        <v>4.5</v>
      </c>
      <c r="O245" s="320">
        <v>4.5</v>
      </c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9.5</v>
      </c>
      <c r="AO245" s="329">
        <f>P!AK247</f>
        <v>349.99998129005809</v>
      </c>
      <c r="AP245" s="330">
        <f t="shared" si="15"/>
        <v>8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416</v>
      </c>
      <c r="C247" s="83" t="s">
        <v>31</v>
      </c>
      <c r="D247" s="258">
        <v>1</v>
      </c>
      <c r="E247" s="258">
        <v>0</v>
      </c>
      <c r="F247" s="312">
        <f>P!AJ249</f>
        <v>12110</v>
      </c>
      <c r="G247" s="313">
        <f t="shared" si="18"/>
        <v>12110</v>
      </c>
      <c r="H247" s="307"/>
      <c r="I247" s="331">
        <f>P!D249</f>
        <v>2800</v>
      </c>
      <c r="J247" s="332"/>
      <c r="K247" s="331">
        <f>P!F249</f>
        <v>0</v>
      </c>
      <c r="L247" s="332"/>
      <c r="M247" s="331">
        <f>P!H249</f>
        <v>660</v>
      </c>
      <c r="N247" s="332"/>
      <c r="O247" s="331">
        <f>P!J249</f>
        <v>700</v>
      </c>
      <c r="P247" s="332"/>
      <c r="Q247" s="331">
        <f>P!L249</f>
        <v>0</v>
      </c>
      <c r="R247" s="332"/>
      <c r="S247" s="331">
        <f>P!N249</f>
        <v>350</v>
      </c>
      <c r="T247" s="332"/>
      <c r="U247" s="331">
        <f>P!P249</f>
        <v>7600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12110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180</v>
      </c>
      <c r="G248" s="304">
        <f t="shared" si="18"/>
        <v>180</v>
      </c>
      <c r="H248" s="326"/>
      <c r="I248" s="331">
        <f>P!D250</f>
        <v>0</v>
      </c>
      <c r="J248" s="332"/>
      <c r="K248" s="331">
        <f>P!F250</f>
        <v>60</v>
      </c>
      <c r="L248" s="332"/>
      <c r="M248" s="331">
        <f>P!H250</f>
        <v>60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60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180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1380</v>
      </c>
      <c r="G250" s="304">
        <f t="shared" si="18"/>
        <v>1380</v>
      </c>
      <c r="H250" s="326"/>
      <c r="I250" s="331">
        <f>P!D252</f>
        <v>160</v>
      </c>
      <c r="J250" s="332"/>
      <c r="K250" s="331">
        <f>P!F252</f>
        <v>120</v>
      </c>
      <c r="L250" s="332"/>
      <c r="M250" s="331">
        <f>P!H252</f>
        <v>160</v>
      </c>
      <c r="N250" s="332"/>
      <c r="O250" s="331">
        <f>P!J252</f>
        <v>160</v>
      </c>
      <c r="P250" s="332"/>
      <c r="Q250" s="331">
        <f>P!L252</f>
        <v>50</v>
      </c>
      <c r="R250" s="332"/>
      <c r="S250" s="331">
        <f>P!N252</f>
        <v>50</v>
      </c>
      <c r="T250" s="332"/>
      <c r="U250" s="331">
        <f>P!P252</f>
        <v>0</v>
      </c>
      <c r="V250" s="332"/>
      <c r="W250" s="331">
        <f>P!R252</f>
        <v>400</v>
      </c>
      <c r="X250" s="332"/>
      <c r="Y250" s="331">
        <f>P!T252</f>
        <v>280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1380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4690</v>
      </c>
      <c r="G251" s="304">
        <f t="shared" si="18"/>
        <v>4690</v>
      </c>
      <c r="H251" s="326"/>
      <c r="I251" s="331">
        <f>P!D253</f>
        <v>300</v>
      </c>
      <c r="J251" s="332"/>
      <c r="K251" s="331">
        <f>P!F253</f>
        <v>620</v>
      </c>
      <c r="L251" s="332"/>
      <c r="M251" s="331">
        <f>P!H253</f>
        <v>500</v>
      </c>
      <c r="N251" s="332"/>
      <c r="O251" s="331">
        <f>P!J253</f>
        <v>720</v>
      </c>
      <c r="P251" s="332"/>
      <c r="Q251" s="331">
        <f>P!L253</f>
        <v>180</v>
      </c>
      <c r="R251" s="332"/>
      <c r="S251" s="331">
        <f>P!N253</f>
        <v>440</v>
      </c>
      <c r="T251" s="332"/>
      <c r="U251" s="331">
        <f>P!P253</f>
        <v>400</v>
      </c>
      <c r="V251" s="332"/>
      <c r="W251" s="331">
        <f>P!R253</f>
        <v>880</v>
      </c>
      <c r="X251" s="332"/>
      <c r="Y251" s="331">
        <f>P!T253</f>
        <v>650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4690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37500</v>
      </c>
      <c r="G252" s="304">
        <f t="shared" si="18"/>
        <v>37500</v>
      </c>
      <c r="H252" s="326"/>
      <c r="I252" s="331">
        <f>P!D254</f>
        <v>3100</v>
      </c>
      <c r="J252" s="332"/>
      <c r="K252" s="331">
        <f>P!F254</f>
        <v>4400</v>
      </c>
      <c r="L252" s="332"/>
      <c r="M252" s="331">
        <f>P!H254</f>
        <v>3400</v>
      </c>
      <c r="N252" s="332"/>
      <c r="O252" s="331">
        <f>P!J254</f>
        <v>3800</v>
      </c>
      <c r="P252" s="332"/>
      <c r="Q252" s="331">
        <f>P!L254</f>
        <v>2000</v>
      </c>
      <c r="R252" s="332"/>
      <c r="S252" s="331">
        <f>P!N254</f>
        <v>1700</v>
      </c>
      <c r="T252" s="332"/>
      <c r="U252" s="331">
        <f>P!P254</f>
        <v>3200</v>
      </c>
      <c r="V252" s="332"/>
      <c r="W252" s="331">
        <f>P!R254</f>
        <v>8500</v>
      </c>
      <c r="X252" s="332"/>
      <c r="Y252" s="331">
        <f>P!T254</f>
        <v>7400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37500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43" priority="646" operator="lessThan">
      <formula>0</formula>
    </cfRule>
  </conditionalFormatting>
  <conditionalFormatting sqref="AN3:AP252">
    <cfRule type="cellIs" dxfId="442" priority="659" operator="lessThan">
      <formula>0</formula>
    </cfRule>
  </conditionalFormatting>
  <conditionalFormatting sqref="AQ3:AQ252">
    <cfRule type="cellIs" dxfId="441" priority="662" operator="equal">
      <formula>"NZ"</formula>
    </cfRule>
    <cfRule type="cellIs" dxfId="440" priority="663" operator="equal">
      <formula>"OK"</formula>
    </cfRule>
  </conditionalFormatting>
  <conditionalFormatting sqref="AS2">
    <cfRule type="cellIs" dxfId="439" priority="642" operator="lessThan">
      <formula>0</formula>
    </cfRule>
  </conditionalFormatting>
  <conditionalFormatting sqref="AS2">
    <cfRule type="cellIs" dxfId="438" priority="643" operator="lessThan">
      <formula>0</formula>
    </cfRule>
  </conditionalFormatting>
  <conditionalFormatting sqref="H243:H244 H177:H213">
    <cfRule type="cellIs" dxfId="437" priority="603" operator="lessThan">
      <formula>0</formula>
    </cfRule>
  </conditionalFormatting>
  <conditionalFormatting sqref="H247:H252">
    <cfRule type="cellIs" dxfId="436" priority="442" operator="lessThan">
      <formula>0</formula>
    </cfRule>
  </conditionalFormatting>
  <conditionalFormatting sqref="J8:K37 J41:K88 J116:K122 J112:J115 J38:J40 J123 J90:K111 J89">
    <cfRule type="cellIs" dxfId="435" priority="438" operator="lessThan">
      <formula>0</formula>
    </cfRule>
  </conditionalFormatting>
  <conditionalFormatting sqref="H8:I123">
    <cfRule type="cellIs" dxfId="434" priority="436" operator="lessThan">
      <formula>0</formula>
    </cfRule>
  </conditionalFormatting>
  <conditionalFormatting sqref="H229">
    <cfRule type="cellIs" dxfId="433" priority="424" operator="lessThan">
      <formula>0</formula>
    </cfRule>
  </conditionalFormatting>
  <conditionalFormatting sqref="H138:H176">
    <cfRule type="cellIs" dxfId="432" priority="396" operator="lessThan">
      <formula>0</formula>
    </cfRule>
  </conditionalFormatting>
  <conditionalFormatting sqref="H214:H228">
    <cfRule type="cellIs" dxfId="431" priority="390" operator="lessThan">
      <formula>0</formula>
    </cfRule>
  </conditionalFormatting>
  <conditionalFormatting sqref="H230:H242">
    <cfRule type="cellIs" dxfId="430" priority="383" operator="lessThan">
      <formula>0</formula>
    </cfRule>
  </conditionalFormatting>
  <conditionalFormatting sqref="H245:H246">
    <cfRule type="cellIs" dxfId="429" priority="377" operator="lessThan">
      <formula>0</formula>
    </cfRule>
  </conditionalFormatting>
  <conditionalFormatting sqref="AD39 AF39 AH39 AJ39">
    <cfRule type="cellIs" dxfId="428" priority="362" operator="lessThan">
      <formula>0</formula>
    </cfRule>
  </conditionalFormatting>
  <conditionalFormatting sqref="AD40 AF40 AH40 AJ40">
    <cfRule type="cellIs" dxfId="427" priority="351" operator="lessThan">
      <formula>0</formula>
    </cfRule>
  </conditionalFormatting>
  <conditionalFormatting sqref="AD112:AK112">
    <cfRule type="cellIs" dxfId="426" priority="340" operator="lessThan">
      <formula>0</formula>
    </cfRule>
  </conditionalFormatting>
  <conditionalFormatting sqref="AM112">
    <cfRule type="cellIs" dxfId="425" priority="339" operator="lessThan">
      <formula>0</formula>
    </cfRule>
  </conditionalFormatting>
  <conditionalFormatting sqref="K113">
    <cfRule type="cellIs" dxfId="424" priority="338" operator="lessThan">
      <formula>0</formula>
    </cfRule>
  </conditionalFormatting>
  <conditionalFormatting sqref="M113">
    <cfRule type="cellIs" dxfId="423" priority="337" operator="lessThan">
      <formula>0</formula>
    </cfRule>
  </conditionalFormatting>
  <conditionalFormatting sqref="O113">
    <cfRule type="cellIs" dxfId="422" priority="336" operator="lessThan">
      <formula>0</formula>
    </cfRule>
  </conditionalFormatting>
  <conditionalFormatting sqref="Q113">
    <cfRule type="cellIs" dxfId="421" priority="335" operator="lessThan">
      <formula>0</formula>
    </cfRule>
  </conditionalFormatting>
  <conditionalFormatting sqref="S113">
    <cfRule type="cellIs" dxfId="420" priority="334" operator="lessThan">
      <formula>0</formula>
    </cfRule>
  </conditionalFormatting>
  <conditionalFormatting sqref="U113">
    <cfRule type="cellIs" dxfId="419" priority="333" operator="lessThan">
      <formula>0</formula>
    </cfRule>
  </conditionalFormatting>
  <conditionalFormatting sqref="W113">
    <cfRule type="cellIs" dxfId="418" priority="332" operator="lessThan">
      <formula>0</formula>
    </cfRule>
  </conditionalFormatting>
  <conditionalFormatting sqref="Y113">
    <cfRule type="cellIs" dxfId="417" priority="331" operator="lessThan">
      <formula>0</formula>
    </cfRule>
  </conditionalFormatting>
  <conditionalFormatting sqref="AA113">
    <cfRule type="cellIs" dxfId="416" priority="330" operator="lessThan">
      <formula>0</formula>
    </cfRule>
  </conditionalFormatting>
  <conditionalFormatting sqref="AC113:AK113">
    <cfRule type="cellIs" dxfId="415" priority="329" operator="lessThan">
      <formula>0</formula>
    </cfRule>
  </conditionalFormatting>
  <conditionalFormatting sqref="AM113">
    <cfRule type="cellIs" dxfId="414" priority="328" operator="lessThan">
      <formula>0</formula>
    </cfRule>
  </conditionalFormatting>
  <conditionalFormatting sqref="K114">
    <cfRule type="cellIs" dxfId="413" priority="327" operator="lessThan">
      <formula>0</formula>
    </cfRule>
  </conditionalFormatting>
  <conditionalFormatting sqref="O114">
    <cfRule type="cellIs" dxfId="412" priority="326" operator="lessThan">
      <formula>0</formula>
    </cfRule>
  </conditionalFormatting>
  <conditionalFormatting sqref="M114">
    <cfRule type="cellIs" dxfId="411" priority="325" operator="lessThan">
      <formula>0</formula>
    </cfRule>
  </conditionalFormatting>
  <conditionalFormatting sqref="Q114">
    <cfRule type="cellIs" dxfId="410" priority="324" operator="lessThan">
      <formula>0</formula>
    </cfRule>
  </conditionalFormatting>
  <conditionalFormatting sqref="S114">
    <cfRule type="cellIs" dxfId="409" priority="323" operator="lessThan">
      <formula>0</formula>
    </cfRule>
  </conditionalFormatting>
  <conditionalFormatting sqref="U114">
    <cfRule type="cellIs" dxfId="408" priority="322" operator="lessThan">
      <formula>0</formula>
    </cfRule>
  </conditionalFormatting>
  <conditionalFormatting sqref="W114">
    <cfRule type="cellIs" dxfId="407" priority="321" operator="lessThan">
      <formula>0</formula>
    </cfRule>
  </conditionalFormatting>
  <conditionalFormatting sqref="AM114">
    <cfRule type="cellIs" dxfId="406" priority="320" operator="lessThan">
      <formula>0</formula>
    </cfRule>
  </conditionalFormatting>
  <conditionalFormatting sqref="AC114:AK114">
    <cfRule type="cellIs" dxfId="405" priority="319" operator="lessThan">
      <formula>0</formula>
    </cfRule>
  </conditionalFormatting>
  <conditionalFormatting sqref="AA114">
    <cfRule type="cellIs" dxfId="404" priority="318" operator="lessThan">
      <formula>0</formula>
    </cfRule>
  </conditionalFormatting>
  <conditionalFormatting sqref="Y114">
    <cfRule type="cellIs" dxfId="403" priority="317" operator="lessThan">
      <formula>0</formula>
    </cfRule>
  </conditionalFormatting>
  <conditionalFormatting sqref="K115">
    <cfRule type="cellIs" dxfId="402" priority="306" operator="lessThan">
      <formula>0</formula>
    </cfRule>
  </conditionalFormatting>
  <conditionalFormatting sqref="M115">
    <cfRule type="cellIs" dxfId="401" priority="305" operator="lessThan">
      <formula>0</formula>
    </cfRule>
  </conditionalFormatting>
  <conditionalFormatting sqref="O115">
    <cfRule type="cellIs" dxfId="400" priority="304" operator="lessThan">
      <formula>0</formula>
    </cfRule>
  </conditionalFormatting>
  <conditionalFormatting sqref="Q115">
    <cfRule type="cellIs" dxfId="399" priority="303" operator="lessThan">
      <formula>0</formula>
    </cfRule>
  </conditionalFormatting>
  <conditionalFormatting sqref="S115">
    <cfRule type="cellIs" dxfId="398" priority="302" operator="lessThan">
      <formula>0</formula>
    </cfRule>
  </conditionalFormatting>
  <conditionalFormatting sqref="U115">
    <cfRule type="cellIs" dxfId="397" priority="301" operator="lessThan">
      <formula>0</formula>
    </cfRule>
  </conditionalFormatting>
  <conditionalFormatting sqref="W115">
    <cfRule type="cellIs" dxfId="396" priority="300" operator="lessThan">
      <formula>0</formula>
    </cfRule>
  </conditionalFormatting>
  <conditionalFormatting sqref="Y115">
    <cfRule type="cellIs" dxfId="395" priority="299" operator="lessThan">
      <formula>0</formula>
    </cfRule>
  </conditionalFormatting>
  <conditionalFormatting sqref="AA115">
    <cfRule type="cellIs" dxfId="394" priority="298" operator="lessThan">
      <formula>0</formula>
    </cfRule>
  </conditionalFormatting>
  <conditionalFormatting sqref="AC115:AK115">
    <cfRule type="cellIs" dxfId="393" priority="297" operator="lessThan">
      <formula>0</formula>
    </cfRule>
  </conditionalFormatting>
  <conditionalFormatting sqref="AM115">
    <cfRule type="cellIs" dxfId="392" priority="296" operator="lessThan">
      <formula>0</formula>
    </cfRule>
  </conditionalFormatting>
  <conditionalFormatting sqref="K39:K40">
    <cfRule type="cellIs" dxfId="391" priority="295" operator="lessThan">
      <formula>0</formula>
    </cfRule>
  </conditionalFormatting>
  <conditionalFormatting sqref="M39:M40">
    <cfRule type="cellIs" dxfId="390" priority="294" operator="lessThan">
      <formula>0</formula>
    </cfRule>
  </conditionalFormatting>
  <conditionalFormatting sqref="O39:O40">
    <cfRule type="cellIs" dxfId="389" priority="293" operator="lessThan">
      <formula>0</formula>
    </cfRule>
  </conditionalFormatting>
  <conditionalFormatting sqref="Q39:Q40">
    <cfRule type="cellIs" dxfId="388" priority="292" operator="lessThan">
      <formula>0</formula>
    </cfRule>
  </conditionalFormatting>
  <conditionalFormatting sqref="S39:S40">
    <cfRule type="cellIs" dxfId="387" priority="291" operator="lessThan">
      <formula>0</formula>
    </cfRule>
  </conditionalFormatting>
  <conditionalFormatting sqref="U39:U40">
    <cfRule type="cellIs" dxfId="386" priority="290" operator="lessThan">
      <formula>0</formula>
    </cfRule>
  </conditionalFormatting>
  <conditionalFormatting sqref="W39:W40">
    <cfRule type="cellIs" dxfId="385" priority="289" operator="lessThan">
      <formula>0</formula>
    </cfRule>
  </conditionalFormatting>
  <conditionalFormatting sqref="Y39:Y40">
    <cfRule type="cellIs" dxfId="384" priority="288" operator="lessThan">
      <formula>0</formula>
    </cfRule>
  </conditionalFormatting>
  <conditionalFormatting sqref="AA39:AA40">
    <cfRule type="cellIs" dxfId="383" priority="287" operator="lessThan">
      <formula>0</formula>
    </cfRule>
  </conditionalFormatting>
  <conditionalFormatting sqref="AC39:AC40">
    <cfRule type="cellIs" dxfId="382" priority="286" operator="lessThan">
      <formula>0</formula>
    </cfRule>
  </conditionalFormatting>
  <conditionalFormatting sqref="AE39:AE40">
    <cfRule type="cellIs" dxfId="381" priority="285" operator="lessThan">
      <formula>0</formula>
    </cfRule>
  </conditionalFormatting>
  <conditionalFormatting sqref="AG39:AG40">
    <cfRule type="cellIs" dxfId="380" priority="284" operator="lessThan">
      <formula>0</formula>
    </cfRule>
  </conditionalFormatting>
  <conditionalFormatting sqref="AI39:AI40">
    <cfRule type="cellIs" dxfId="379" priority="283" operator="lessThan">
      <formula>0</formula>
    </cfRule>
  </conditionalFormatting>
  <conditionalFormatting sqref="AK39:AK40">
    <cfRule type="cellIs" dxfId="378" priority="282" operator="lessThan">
      <formula>0</formula>
    </cfRule>
  </conditionalFormatting>
  <conditionalFormatting sqref="AM39:AM40">
    <cfRule type="cellIs" dxfId="377" priority="281" operator="lessThan">
      <formula>0</formula>
    </cfRule>
  </conditionalFormatting>
  <conditionalFormatting sqref="I124:I137">
    <cfRule type="cellIs" dxfId="376" priority="280" operator="lessThan">
      <formula>0</formula>
    </cfRule>
  </conditionalFormatting>
  <conditionalFormatting sqref="K124:K137">
    <cfRule type="cellIs" dxfId="375" priority="279" operator="lessThan">
      <formula>0</formula>
    </cfRule>
  </conditionalFormatting>
  <conditionalFormatting sqref="M124:M137">
    <cfRule type="cellIs" dxfId="374" priority="278" operator="lessThan">
      <formula>0</formula>
    </cfRule>
  </conditionalFormatting>
  <conditionalFormatting sqref="O124:O137">
    <cfRule type="cellIs" dxfId="373" priority="277" operator="lessThan">
      <formula>0</formula>
    </cfRule>
  </conditionalFormatting>
  <conditionalFormatting sqref="Q124:Q137">
    <cfRule type="cellIs" dxfId="372" priority="276" operator="lessThan">
      <formula>0</formula>
    </cfRule>
  </conditionalFormatting>
  <conditionalFormatting sqref="S124:S137">
    <cfRule type="cellIs" dxfId="371" priority="275" operator="lessThan">
      <formula>0</formula>
    </cfRule>
  </conditionalFormatting>
  <conditionalFormatting sqref="U124:U137">
    <cfRule type="cellIs" dxfId="370" priority="274" operator="lessThan">
      <formula>0</formula>
    </cfRule>
  </conditionalFormatting>
  <conditionalFormatting sqref="W124:W137">
    <cfRule type="cellIs" dxfId="369" priority="273" operator="lessThan">
      <formula>0</formula>
    </cfRule>
  </conditionalFormatting>
  <conditionalFormatting sqref="Y124:Y137">
    <cfRule type="cellIs" dxfId="368" priority="272" operator="lessThan">
      <formula>0</formula>
    </cfRule>
  </conditionalFormatting>
  <conditionalFormatting sqref="AA124:AA137">
    <cfRule type="cellIs" dxfId="367" priority="271" operator="lessThan">
      <formula>0</formula>
    </cfRule>
  </conditionalFormatting>
  <conditionalFormatting sqref="AC124:AC137">
    <cfRule type="cellIs" dxfId="366" priority="270" operator="lessThan">
      <formula>0</formula>
    </cfRule>
  </conditionalFormatting>
  <conditionalFormatting sqref="AE124:AE137">
    <cfRule type="cellIs" dxfId="365" priority="269" operator="lessThan">
      <formula>0</formula>
    </cfRule>
  </conditionalFormatting>
  <conditionalFormatting sqref="AG124:AG137">
    <cfRule type="cellIs" dxfId="364" priority="268" operator="lessThan">
      <formula>0</formula>
    </cfRule>
  </conditionalFormatting>
  <conditionalFormatting sqref="AI124:AI137">
    <cfRule type="cellIs" dxfId="363" priority="267" operator="lessThan">
      <formula>0</formula>
    </cfRule>
  </conditionalFormatting>
  <conditionalFormatting sqref="AK124:AK137">
    <cfRule type="cellIs" dxfId="362" priority="266" operator="lessThan">
      <formula>0</formula>
    </cfRule>
  </conditionalFormatting>
  <conditionalFormatting sqref="AM124:AM137">
    <cfRule type="cellIs" dxfId="361" priority="265" operator="lessThan">
      <formula>0</formula>
    </cfRule>
  </conditionalFormatting>
  <conditionalFormatting sqref="I177:I213">
    <cfRule type="cellIs" dxfId="360" priority="264" operator="lessThan">
      <formula>0</formula>
    </cfRule>
  </conditionalFormatting>
  <conditionalFormatting sqref="K177:K213">
    <cfRule type="cellIs" dxfId="359" priority="263" operator="lessThan">
      <formula>0</formula>
    </cfRule>
  </conditionalFormatting>
  <conditionalFormatting sqref="M177:M213">
    <cfRule type="cellIs" dxfId="358" priority="262" operator="lessThan">
      <formula>0</formula>
    </cfRule>
  </conditionalFormatting>
  <conditionalFormatting sqref="O177:O213">
    <cfRule type="cellIs" dxfId="357" priority="261" operator="lessThan">
      <formula>0</formula>
    </cfRule>
  </conditionalFormatting>
  <conditionalFormatting sqref="Q177:Q213">
    <cfRule type="cellIs" dxfId="356" priority="260" operator="lessThan">
      <formula>0</formula>
    </cfRule>
  </conditionalFormatting>
  <conditionalFormatting sqref="S177:S213">
    <cfRule type="cellIs" dxfId="355" priority="259" operator="lessThan">
      <formula>0</formula>
    </cfRule>
  </conditionalFormatting>
  <conditionalFormatting sqref="U177:U213">
    <cfRule type="cellIs" dxfId="354" priority="258" operator="lessThan">
      <formula>0</formula>
    </cfRule>
  </conditionalFormatting>
  <conditionalFormatting sqref="W177:W213">
    <cfRule type="cellIs" dxfId="353" priority="257" operator="lessThan">
      <formula>0</formula>
    </cfRule>
  </conditionalFormatting>
  <conditionalFormatting sqref="Y177:Y213">
    <cfRule type="cellIs" dxfId="352" priority="256" operator="lessThan">
      <formula>0</formula>
    </cfRule>
  </conditionalFormatting>
  <conditionalFormatting sqref="AA177:AA213">
    <cfRule type="cellIs" dxfId="351" priority="255" operator="lessThan">
      <formula>0</formula>
    </cfRule>
  </conditionalFormatting>
  <conditionalFormatting sqref="AC177:AC213">
    <cfRule type="cellIs" dxfId="350" priority="254" operator="lessThan">
      <formula>0</formula>
    </cfRule>
  </conditionalFormatting>
  <conditionalFormatting sqref="AE177:AE213">
    <cfRule type="cellIs" dxfId="349" priority="253" operator="lessThan">
      <formula>0</formula>
    </cfRule>
  </conditionalFormatting>
  <conditionalFormatting sqref="AG177:AG213">
    <cfRule type="cellIs" dxfId="348" priority="252" operator="lessThan">
      <formula>0</formula>
    </cfRule>
  </conditionalFormatting>
  <conditionalFormatting sqref="AI177:AI213">
    <cfRule type="cellIs" dxfId="347" priority="251" operator="lessThan">
      <formula>0</formula>
    </cfRule>
  </conditionalFormatting>
  <conditionalFormatting sqref="AK177:AK213">
    <cfRule type="cellIs" dxfId="346" priority="250" operator="lessThan">
      <formula>0</formula>
    </cfRule>
  </conditionalFormatting>
  <conditionalFormatting sqref="AM177:AM213">
    <cfRule type="cellIs" dxfId="345" priority="249" operator="lessThan">
      <formula>0</formula>
    </cfRule>
  </conditionalFormatting>
  <conditionalFormatting sqref="I228:I229">
    <cfRule type="cellIs" dxfId="344" priority="248" operator="lessThan">
      <formula>0</formula>
    </cfRule>
  </conditionalFormatting>
  <conditionalFormatting sqref="K228:K229">
    <cfRule type="cellIs" dxfId="343" priority="247" operator="lessThan">
      <formula>0</formula>
    </cfRule>
  </conditionalFormatting>
  <conditionalFormatting sqref="M228:M229">
    <cfRule type="cellIs" dxfId="342" priority="246" operator="lessThan">
      <formula>0</formula>
    </cfRule>
  </conditionalFormatting>
  <conditionalFormatting sqref="O228:O229">
    <cfRule type="cellIs" dxfId="341" priority="245" operator="lessThan">
      <formula>0</formula>
    </cfRule>
  </conditionalFormatting>
  <conditionalFormatting sqref="Q228:Q229">
    <cfRule type="cellIs" dxfId="340" priority="244" operator="lessThan">
      <formula>0</formula>
    </cfRule>
  </conditionalFormatting>
  <conditionalFormatting sqref="S228:S229">
    <cfRule type="cellIs" dxfId="339" priority="243" operator="lessThan">
      <formula>0</formula>
    </cfRule>
  </conditionalFormatting>
  <conditionalFormatting sqref="U228:U229">
    <cfRule type="cellIs" dxfId="338" priority="242" operator="lessThan">
      <formula>0</formula>
    </cfRule>
  </conditionalFormatting>
  <conditionalFormatting sqref="W228:W229">
    <cfRule type="cellIs" dxfId="337" priority="241" operator="lessThan">
      <formula>0</formula>
    </cfRule>
  </conditionalFormatting>
  <conditionalFormatting sqref="Y228:Y229">
    <cfRule type="cellIs" dxfId="336" priority="240" operator="lessThan">
      <formula>0</formula>
    </cfRule>
  </conditionalFormatting>
  <conditionalFormatting sqref="AA228:AA229">
    <cfRule type="cellIs" dxfId="335" priority="239" operator="lessThan">
      <formula>0</formula>
    </cfRule>
  </conditionalFormatting>
  <conditionalFormatting sqref="AC228:AC229">
    <cfRule type="cellIs" dxfId="334" priority="238" operator="lessThan">
      <formula>0</formula>
    </cfRule>
  </conditionalFormatting>
  <conditionalFormatting sqref="AE228:AE229">
    <cfRule type="cellIs" dxfId="333" priority="237" operator="lessThan">
      <formula>0</formula>
    </cfRule>
  </conditionalFormatting>
  <conditionalFormatting sqref="AG228:AG229">
    <cfRule type="cellIs" dxfId="332" priority="236" operator="lessThan">
      <formula>0</formula>
    </cfRule>
  </conditionalFormatting>
  <conditionalFormatting sqref="AI228:AI229">
    <cfRule type="cellIs" dxfId="331" priority="235" operator="lessThan">
      <formula>0</formula>
    </cfRule>
  </conditionalFormatting>
  <conditionalFormatting sqref="AK228:AK229">
    <cfRule type="cellIs" dxfId="330" priority="234" operator="lessThan">
      <formula>0</formula>
    </cfRule>
  </conditionalFormatting>
  <conditionalFormatting sqref="AM228:AM229">
    <cfRule type="cellIs" dxfId="329" priority="233" operator="lessThan">
      <formula>0</formula>
    </cfRule>
  </conditionalFormatting>
  <conditionalFormatting sqref="I243">
    <cfRule type="cellIs" dxfId="328" priority="232" operator="lessThan">
      <formula>0</formula>
    </cfRule>
  </conditionalFormatting>
  <conditionalFormatting sqref="K243">
    <cfRule type="cellIs" dxfId="327" priority="231" operator="lessThan">
      <formula>0</formula>
    </cfRule>
  </conditionalFormatting>
  <conditionalFormatting sqref="M243">
    <cfRule type="cellIs" dxfId="326" priority="230" operator="lessThan">
      <formula>0</formula>
    </cfRule>
  </conditionalFormatting>
  <conditionalFormatting sqref="O243">
    <cfRule type="cellIs" dxfId="325" priority="229" operator="lessThan">
      <formula>0</formula>
    </cfRule>
  </conditionalFormatting>
  <conditionalFormatting sqref="Q243">
    <cfRule type="cellIs" dxfId="324" priority="228" operator="lessThan">
      <formula>0</formula>
    </cfRule>
  </conditionalFormatting>
  <conditionalFormatting sqref="S243">
    <cfRule type="cellIs" dxfId="323" priority="227" operator="lessThan">
      <formula>0</formula>
    </cfRule>
  </conditionalFormatting>
  <conditionalFormatting sqref="U243">
    <cfRule type="cellIs" dxfId="322" priority="226" operator="lessThan">
      <formula>0</formula>
    </cfRule>
  </conditionalFormatting>
  <conditionalFormatting sqref="W243">
    <cfRule type="cellIs" dxfId="321" priority="225" operator="lessThan">
      <formula>0</formula>
    </cfRule>
  </conditionalFormatting>
  <conditionalFormatting sqref="Y243">
    <cfRule type="cellIs" dxfId="320" priority="224" operator="lessThan">
      <formula>0</formula>
    </cfRule>
  </conditionalFormatting>
  <conditionalFormatting sqref="AA243">
    <cfRule type="cellIs" dxfId="319" priority="223" operator="lessThan">
      <formula>0</formula>
    </cfRule>
  </conditionalFormatting>
  <conditionalFormatting sqref="AC243">
    <cfRule type="cellIs" dxfId="318" priority="222" operator="lessThan">
      <formula>0</formula>
    </cfRule>
  </conditionalFormatting>
  <conditionalFormatting sqref="AE243">
    <cfRule type="cellIs" dxfId="317" priority="221" operator="lessThan">
      <formula>0</formula>
    </cfRule>
  </conditionalFormatting>
  <conditionalFormatting sqref="AG243">
    <cfRule type="cellIs" dxfId="316" priority="220" operator="lessThan">
      <formula>0</formula>
    </cfRule>
  </conditionalFormatting>
  <conditionalFormatting sqref="AI243">
    <cfRule type="cellIs" dxfId="315" priority="219" operator="lessThan">
      <formula>0</formula>
    </cfRule>
  </conditionalFormatting>
  <conditionalFormatting sqref="AK243">
    <cfRule type="cellIs" dxfId="314" priority="218" operator="lessThan">
      <formula>0</formula>
    </cfRule>
  </conditionalFormatting>
  <conditionalFormatting sqref="AM243">
    <cfRule type="cellIs" dxfId="313" priority="217" operator="lessThan">
      <formula>0</formula>
    </cfRule>
  </conditionalFormatting>
  <conditionalFormatting sqref="I244">
    <cfRule type="cellIs" dxfId="312" priority="216" operator="lessThan">
      <formula>0</formula>
    </cfRule>
  </conditionalFormatting>
  <conditionalFormatting sqref="K244">
    <cfRule type="cellIs" dxfId="311" priority="215" operator="lessThan">
      <formula>0</formula>
    </cfRule>
  </conditionalFormatting>
  <conditionalFormatting sqref="M244">
    <cfRule type="cellIs" dxfId="310" priority="214" operator="lessThan">
      <formula>0</formula>
    </cfRule>
  </conditionalFormatting>
  <conditionalFormatting sqref="O244">
    <cfRule type="cellIs" dxfId="309" priority="213" operator="lessThan">
      <formula>0</formula>
    </cfRule>
  </conditionalFormatting>
  <conditionalFormatting sqref="Q244">
    <cfRule type="cellIs" dxfId="308" priority="212" operator="lessThan">
      <formula>0</formula>
    </cfRule>
  </conditionalFormatting>
  <conditionalFormatting sqref="S244">
    <cfRule type="cellIs" dxfId="307" priority="211" operator="lessThan">
      <formula>0</formula>
    </cfRule>
  </conditionalFormatting>
  <conditionalFormatting sqref="U244">
    <cfRule type="cellIs" dxfId="306" priority="210" operator="lessThan">
      <formula>0</formula>
    </cfRule>
  </conditionalFormatting>
  <conditionalFormatting sqref="W244">
    <cfRule type="cellIs" dxfId="305" priority="209" operator="lessThan">
      <formula>0</formula>
    </cfRule>
  </conditionalFormatting>
  <conditionalFormatting sqref="Y244">
    <cfRule type="cellIs" dxfId="304" priority="208" operator="lessThan">
      <formula>0</formula>
    </cfRule>
  </conditionalFormatting>
  <conditionalFormatting sqref="AA244">
    <cfRule type="cellIs" dxfId="303" priority="207" operator="lessThan">
      <formula>0</formula>
    </cfRule>
  </conditionalFormatting>
  <conditionalFormatting sqref="AC244">
    <cfRule type="cellIs" dxfId="302" priority="206" operator="lessThan">
      <formula>0</formula>
    </cfRule>
  </conditionalFormatting>
  <conditionalFormatting sqref="AE244">
    <cfRule type="cellIs" dxfId="301" priority="205" operator="lessThan">
      <formula>0</formula>
    </cfRule>
  </conditionalFormatting>
  <conditionalFormatting sqref="AG244">
    <cfRule type="cellIs" dxfId="300" priority="204" operator="lessThan">
      <formula>0</formula>
    </cfRule>
  </conditionalFormatting>
  <conditionalFormatting sqref="AI244">
    <cfRule type="cellIs" dxfId="299" priority="203" operator="lessThan">
      <formula>0</formula>
    </cfRule>
  </conditionalFormatting>
  <conditionalFormatting sqref="AK244">
    <cfRule type="cellIs" dxfId="298" priority="202" operator="lessThan">
      <formula>0</formula>
    </cfRule>
  </conditionalFormatting>
  <conditionalFormatting sqref="AM244">
    <cfRule type="cellIs" dxfId="297" priority="201" operator="lessThan">
      <formula>0</formula>
    </cfRule>
  </conditionalFormatting>
  <conditionalFormatting sqref="I246:I252">
    <cfRule type="cellIs" dxfId="296" priority="200" operator="lessThan">
      <formula>0</formula>
    </cfRule>
  </conditionalFormatting>
  <conditionalFormatting sqref="K246:K252">
    <cfRule type="cellIs" dxfId="295" priority="199" operator="lessThan">
      <formula>0</formula>
    </cfRule>
  </conditionalFormatting>
  <conditionalFormatting sqref="M246:M252">
    <cfRule type="cellIs" dxfId="294" priority="198" operator="lessThan">
      <formula>0</formula>
    </cfRule>
  </conditionalFormatting>
  <conditionalFormatting sqref="O246:O252">
    <cfRule type="cellIs" dxfId="293" priority="197" operator="lessThan">
      <formula>0</formula>
    </cfRule>
  </conditionalFormatting>
  <conditionalFormatting sqref="Q246:Q252">
    <cfRule type="cellIs" dxfId="292" priority="196" operator="lessThan">
      <formula>0</formula>
    </cfRule>
  </conditionalFormatting>
  <conditionalFormatting sqref="S246:S252">
    <cfRule type="cellIs" dxfId="291" priority="195" operator="lessThan">
      <formula>0</formula>
    </cfRule>
  </conditionalFormatting>
  <conditionalFormatting sqref="U246:U252">
    <cfRule type="cellIs" dxfId="290" priority="194" operator="lessThan">
      <formula>0</formula>
    </cfRule>
  </conditionalFormatting>
  <conditionalFormatting sqref="W246:W252">
    <cfRule type="cellIs" dxfId="289" priority="193" operator="lessThan">
      <formula>0</formula>
    </cfRule>
  </conditionalFormatting>
  <conditionalFormatting sqref="Y246:Y252">
    <cfRule type="cellIs" dxfId="288" priority="192" operator="lessThan">
      <formula>0</formula>
    </cfRule>
  </conditionalFormatting>
  <conditionalFormatting sqref="AA246:AA252">
    <cfRule type="cellIs" dxfId="287" priority="191" operator="lessThan">
      <formula>0</formula>
    </cfRule>
  </conditionalFormatting>
  <conditionalFormatting sqref="AC246:AC252">
    <cfRule type="cellIs" dxfId="286" priority="190" operator="lessThan">
      <formula>0</formula>
    </cfRule>
  </conditionalFormatting>
  <conditionalFormatting sqref="AE246:AE252">
    <cfRule type="cellIs" dxfId="285" priority="189" operator="lessThan">
      <formula>0</formula>
    </cfRule>
  </conditionalFormatting>
  <conditionalFormatting sqref="AG246:AG252">
    <cfRule type="cellIs" dxfId="284" priority="188" operator="lessThan">
      <formula>0</formula>
    </cfRule>
  </conditionalFormatting>
  <conditionalFormatting sqref="AI246:AI252">
    <cfRule type="cellIs" dxfId="283" priority="187" operator="lessThan">
      <formula>0</formula>
    </cfRule>
  </conditionalFormatting>
  <conditionalFormatting sqref="AK246:AK252">
    <cfRule type="cellIs" dxfId="282" priority="186" operator="lessThan">
      <formula>0</formula>
    </cfRule>
  </conditionalFormatting>
  <conditionalFormatting sqref="AM246:AM252">
    <cfRule type="cellIs" dxfId="281" priority="185" operator="lessThan">
      <formula>0</formula>
    </cfRule>
  </conditionalFormatting>
  <conditionalFormatting sqref="I141">
    <cfRule type="cellIs" dxfId="280" priority="148" operator="lessThan">
      <formula>0</formula>
    </cfRule>
  </conditionalFormatting>
  <conditionalFormatting sqref="K141">
    <cfRule type="cellIs" dxfId="279" priority="147" operator="lessThan">
      <formula>0</formula>
    </cfRule>
  </conditionalFormatting>
  <conditionalFormatting sqref="M141">
    <cfRule type="cellIs" dxfId="278" priority="146" operator="lessThan">
      <formula>0</formula>
    </cfRule>
  </conditionalFormatting>
  <conditionalFormatting sqref="O141">
    <cfRule type="cellIs" dxfId="277" priority="145" operator="lessThan">
      <formula>0</formula>
    </cfRule>
  </conditionalFormatting>
  <conditionalFormatting sqref="Q141">
    <cfRule type="cellIs" dxfId="276" priority="144" operator="lessThan">
      <formula>0</formula>
    </cfRule>
  </conditionalFormatting>
  <conditionalFormatting sqref="S141">
    <cfRule type="cellIs" dxfId="275" priority="143" operator="lessThan">
      <formula>0</formula>
    </cfRule>
  </conditionalFormatting>
  <conditionalFormatting sqref="I143">
    <cfRule type="cellIs" dxfId="274" priority="142" operator="lessThan">
      <formula>0</formula>
    </cfRule>
  </conditionalFormatting>
  <conditionalFormatting sqref="I152">
    <cfRule type="cellIs" dxfId="273" priority="134" operator="lessThan">
      <formula>0</formula>
    </cfRule>
  </conditionalFormatting>
  <conditionalFormatting sqref="K152">
    <cfRule type="cellIs" dxfId="272" priority="133" operator="lessThan">
      <formula>0</formula>
    </cfRule>
  </conditionalFormatting>
  <conditionalFormatting sqref="M152">
    <cfRule type="cellIs" dxfId="271" priority="132" operator="lessThan">
      <formula>0</formula>
    </cfRule>
  </conditionalFormatting>
  <conditionalFormatting sqref="O152">
    <cfRule type="cellIs" dxfId="270" priority="131" operator="lessThan">
      <formula>0</formula>
    </cfRule>
  </conditionalFormatting>
  <conditionalFormatting sqref="Q152">
    <cfRule type="cellIs" dxfId="269" priority="130" operator="lessThan">
      <formula>0</formula>
    </cfRule>
  </conditionalFormatting>
  <conditionalFormatting sqref="S152">
    <cfRule type="cellIs" dxfId="268" priority="129" operator="lessThan">
      <formula>0</formula>
    </cfRule>
  </conditionalFormatting>
  <conditionalFormatting sqref="U152">
    <cfRule type="cellIs" dxfId="267" priority="128" operator="lessThan">
      <formula>0</formula>
    </cfRule>
  </conditionalFormatting>
  <conditionalFormatting sqref="W152">
    <cfRule type="cellIs" dxfId="266" priority="127" operator="lessThan">
      <formula>0</formula>
    </cfRule>
  </conditionalFormatting>
  <conditionalFormatting sqref="I153">
    <cfRule type="cellIs" dxfId="265" priority="126" operator="lessThan">
      <formula>0</formula>
    </cfRule>
  </conditionalFormatting>
  <conditionalFormatting sqref="K153">
    <cfRule type="cellIs" dxfId="264" priority="125" operator="lessThan">
      <formula>0</formula>
    </cfRule>
  </conditionalFormatting>
  <conditionalFormatting sqref="M153">
    <cfRule type="cellIs" dxfId="263" priority="124" operator="lessThan">
      <formula>0</formula>
    </cfRule>
  </conditionalFormatting>
  <conditionalFormatting sqref="O153">
    <cfRule type="cellIs" dxfId="262" priority="123" operator="lessThan">
      <formula>0</formula>
    </cfRule>
  </conditionalFormatting>
  <conditionalFormatting sqref="Q153">
    <cfRule type="cellIs" dxfId="261" priority="122" operator="lessThan">
      <formula>0</formula>
    </cfRule>
  </conditionalFormatting>
  <conditionalFormatting sqref="S153">
    <cfRule type="cellIs" dxfId="260" priority="121" operator="lessThan">
      <formula>0</formula>
    </cfRule>
  </conditionalFormatting>
  <conditionalFormatting sqref="U153">
    <cfRule type="cellIs" dxfId="259" priority="120" operator="lessThan">
      <formula>0</formula>
    </cfRule>
  </conditionalFormatting>
  <conditionalFormatting sqref="W153">
    <cfRule type="cellIs" dxfId="258" priority="119" operator="lessThan">
      <formula>0</formula>
    </cfRule>
  </conditionalFormatting>
  <conditionalFormatting sqref="I167">
    <cfRule type="cellIs" dxfId="257" priority="118" operator="lessThan">
      <formula>0</formula>
    </cfRule>
  </conditionalFormatting>
  <conditionalFormatting sqref="K167">
    <cfRule type="cellIs" dxfId="256" priority="117" operator="lessThan">
      <formula>0</formula>
    </cfRule>
  </conditionalFormatting>
  <conditionalFormatting sqref="M167">
    <cfRule type="cellIs" dxfId="255" priority="116" operator="lessThan">
      <formula>0</formula>
    </cfRule>
  </conditionalFormatting>
  <conditionalFormatting sqref="O167">
    <cfRule type="cellIs" dxfId="254" priority="115" operator="lessThan">
      <formula>0</formula>
    </cfRule>
  </conditionalFormatting>
  <conditionalFormatting sqref="Q167">
    <cfRule type="cellIs" dxfId="253" priority="114" operator="lessThan">
      <formula>0</formula>
    </cfRule>
  </conditionalFormatting>
  <conditionalFormatting sqref="S167">
    <cfRule type="cellIs" dxfId="252" priority="113" operator="lessThan">
      <formula>0</formula>
    </cfRule>
  </conditionalFormatting>
  <conditionalFormatting sqref="U167">
    <cfRule type="cellIs" dxfId="251" priority="112" operator="lessThan">
      <formula>0</formula>
    </cfRule>
  </conditionalFormatting>
  <conditionalFormatting sqref="W167">
    <cfRule type="cellIs" dxfId="250" priority="111" operator="lessThan">
      <formula>0</formula>
    </cfRule>
  </conditionalFormatting>
  <conditionalFormatting sqref="I169">
    <cfRule type="cellIs" dxfId="249" priority="110" operator="lessThan">
      <formula>0</formula>
    </cfRule>
  </conditionalFormatting>
  <conditionalFormatting sqref="K169">
    <cfRule type="cellIs" dxfId="248" priority="109" operator="lessThan">
      <formula>0</formula>
    </cfRule>
  </conditionalFormatting>
  <conditionalFormatting sqref="M169">
    <cfRule type="cellIs" dxfId="247" priority="108" operator="lessThan">
      <formula>0</formula>
    </cfRule>
  </conditionalFormatting>
  <conditionalFormatting sqref="O169">
    <cfRule type="cellIs" dxfId="246" priority="107" operator="lessThan">
      <formula>0</formula>
    </cfRule>
  </conditionalFormatting>
  <conditionalFormatting sqref="Q169">
    <cfRule type="cellIs" dxfId="245" priority="106" operator="lessThan">
      <formula>0</formula>
    </cfRule>
  </conditionalFormatting>
  <conditionalFormatting sqref="S169">
    <cfRule type="cellIs" dxfId="244" priority="105" operator="lessThan">
      <formula>0</formula>
    </cfRule>
  </conditionalFormatting>
  <conditionalFormatting sqref="U169">
    <cfRule type="cellIs" dxfId="243" priority="104" operator="lessThan">
      <formula>0</formula>
    </cfRule>
  </conditionalFormatting>
  <conditionalFormatting sqref="W169">
    <cfRule type="cellIs" dxfId="242" priority="103" operator="lessThan">
      <formula>0</formula>
    </cfRule>
  </conditionalFormatting>
  <conditionalFormatting sqref="I173">
    <cfRule type="cellIs" dxfId="241" priority="102" operator="lessThan">
      <formula>0</formula>
    </cfRule>
  </conditionalFormatting>
  <conditionalFormatting sqref="K173">
    <cfRule type="cellIs" dxfId="240" priority="101" operator="lessThan">
      <formula>0</formula>
    </cfRule>
  </conditionalFormatting>
  <conditionalFormatting sqref="M173">
    <cfRule type="cellIs" dxfId="239" priority="100" operator="lessThan">
      <formula>0</formula>
    </cfRule>
  </conditionalFormatting>
  <conditionalFormatting sqref="O173">
    <cfRule type="cellIs" dxfId="238" priority="99" operator="lessThan">
      <formula>0</formula>
    </cfRule>
  </conditionalFormatting>
  <conditionalFormatting sqref="Q173">
    <cfRule type="cellIs" dxfId="237" priority="98" operator="lessThan">
      <formula>0</formula>
    </cfRule>
  </conditionalFormatting>
  <conditionalFormatting sqref="S173">
    <cfRule type="cellIs" dxfId="236" priority="97" operator="lessThan">
      <formula>0</formula>
    </cfRule>
  </conditionalFormatting>
  <conditionalFormatting sqref="U173">
    <cfRule type="cellIs" dxfId="235" priority="96" operator="lessThan">
      <formula>0</formula>
    </cfRule>
  </conditionalFormatting>
  <conditionalFormatting sqref="I233">
    <cfRule type="cellIs" dxfId="234" priority="95" operator="lessThan">
      <formula>0</formula>
    </cfRule>
  </conditionalFormatting>
  <conditionalFormatting sqref="J233">
    <cfRule type="cellIs" dxfId="233" priority="94" operator="lessThan">
      <formula>0</formula>
    </cfRule>
  </conditionalFormatting>
  <conditionalFormatting sqref="K233">
    <cfRule type="cellIs" dxfId="232" priority="92" operator="lessThan">
      <formula>0</formula>
    </cfRule>
  </conditionalFormatting>
  <conditionalFormatting sqref="M233">
    <cfRule type="cellIs" dxfId="231" priority="91" operator="lessThan">
      <formula>0</formula>
    </cfRule>
  </conditionalFormatting>
  <conditionalFormatting sqref="O233">
    <cfRule type="cellIs" dxfId="230" priority="90" operator="lessThan">
      <formula>0</formula>
    </cfRule>
  </conditionalFormatting>
  <conditionalFormatting sqref="Q233">
    <cfRule type="cellIs" dxfId="229" priority="89" operator="lessThan">
      <formula>0</formula>
    </cfRule>
  </conditionalFormatting>
  <conditionalFormatting sqref="I238">
    <cfRule type="cellIs" dxfId="228" priority="88" operator="lessThan">
      <formula>0</formula>
    </cfRule>
  </conditionalFormatting>
  <conditionalFormatting sqref="K238">
    <cfRule type="cellIs" dxfId="227" priority="87" operator="lessThan">
      <formula>0</formula>
    </cfRule>
  </conditionalFormatting>
  <conditionalFormatting sqref="M238">
    <cfRule type="cellIs" dxfId="226" priority="86" operator="lessThan">
      <formula>0</formula>
    </cfRule>
  </conditionalFormatting>
  <conditionalFormatting sqref="O238">
    <cfRule type="cellIs" dxfId="225" priority="85" operator="lessThan">
      <formula>0</formula>
    </cfRule>
  </conditionalFormatting>
  <conditionalFormatting sqref="Q238">
    <cfRule type="cellIs" dxfId="224" priority="84" operator="lessThan">
      <formula>0</formula>
    </cfRule>
  </conditionalFormatting>
  <conditionalFormatting sqref="S238">
    <cfRule type="cellIs" dxfId="223" priority="83" operator="lessThan">
      <formula>0</formula>
    </cfRule>
  </conditionalFormatting>
  <conditionalFormatting sqref="U238">
    <cfRule type="cellIs" dxfId="222" priority="82" operator="lessThan">
      <formula>0</formula>
    </cfRule>
  </conditionalFormatting>
  <conditionalFormatting sqref="W238">
    <cfRule type="cellIs" dxfId="221" priority="81" operator="lessThan">
      <formula>0</formula>
    </cfRule>
  </conditionalFormatting>
  <conditionalFormatting sqref="I237">
    <cfRule type="cellIs" dxfId="220" priority="80" operator="lessThan">
      <formula>0</formula>
    </cfRule>
  </conditionalFormatting>
  <conditionalFormatting sqref="K237">
    <cfRule type="cellIs" dxfId="219" priority="79" operator="lessThan">
      <formula>0</formula>
    </cfRule>
  </conditionalFormatting>
  <conditionalFormatting sqref="M237">
    <cfRule type="cellIs" dxfId="218" priority="78" operator="lessThan">
      <formula>0</formula>
    </cfRule>
  </conditionalFormatting>
  <conditionalFormatting sqref="O237">
    <cfRule type="cellIs" dxfId="217" priority="77" operator="lessThan">
      <formula>0</formula>
    </cfRule>
  </conditionalFormatting>
  <conditionalFormatting sqref="Q237">
    <cfRule type="cellIs" dxfId="216" priority="76" operator="lessThan">
      <formula>0</formula>
    </cfRule>
  </conditionalFormatting>
  <conditionalFormatting sqref="S237">
    <cfRule type="cellIs" dxfId="215" priority="75" operator="lessThan">
      <formula>0</formula>
    </cfRule>
  </conditionalFormatting>
  <conditionalFormatting sqref="U237">
    <cfRule type="cellIs" dxfId="214" priority="74" operator="lessThan">
      <formula>0</formula>
    </cfRule>
  </conditionalFormatting>
  <conditionalFormatting sqref="W237">
    <cfRule type="cellIs" dxfId="213" priority="73" operator="lessThan">
      <formula>0</formula>
    </cfRule>
  </conditionalFormatting>
  <conditionalFormatting sqref="AA112">
    <cfRule type="cellIs" dxfId="204" priority="64" operator="lessThan">
      <formula>0</formula>
    </cfRule>
  </conditionalFormatting>
  <conditionalFormatting sqref="AC112">
    <cfRule type="cellIs" dxfId="203" priority="63" operator="lessThan">
      <formula>0</formula>
    </cfRule>
  </conditionalFormatting>
  <conditionalFormatting sqref="K123">
    <cfRule type="cellIs" dxfId="202" priority="62" operator="lessThan">
      <formula>0</formula>
    </cfRule>
  </conditionalFormatting>
  <conditionalFormatting sqref="M123">
    <cfRule type="cellIs" dxfId="201" priority="61" operator="lessThan">
      <formula>0</formula>
    </cfRule>
  </conditionalFormatting>
  <conditionalFormatting sqref="O123">
    <cfRule type="cellIs" dxfId="200" priority="60" operator="lessThan">
      <formula>0</formula>
    </cfRule>
  </conditionalFormatting>
  <conditionalFormatting sqref="Q123">
    <cfRule type="cellIs" dxfId="199" priority="59" operator="lessThan">
      <formula>0</formula>
    </cfRule>
  </conditionalFormatting>
  <conditionalFormatting sqref="S123">
    <cfRule type="cellIs" dxfId="198" priority="58" operator="lessThan">
      <formula>0</formula>
    </cfRule>
  </conditionalFormatting>
  <conditionalFormatting sqref="U123">
    <cfRule type="cellIs" dxfId="197" priority="57" operator="lessThan">
      <formula>0</formula>
    </cfRule>
  </conditionalFormatting>
  <conditionalFormatting sqref="W123">
    <cfRule type="cellIs" dxfId="196" priority="56" operator="lessThan">
      <formula>0</formula>
    </cfRule>
  </conditionalFormatting>
  <conditionalFormatting sqref="Y123">
    <cfRule type="cellIs" dxfId="195" priority="55" operator="lessThan">
      <formula>0</formula>
    </cfRule>
  </conditionalFormatting>
  <conditionalFormatting sqref="AA123">
    <cfRule type="cellIs" dxfId="194" priority="54" operator="lessThan">
      <formula>0</formula>
    </cfRule>
  </conditionalFormatting>
  <conditionalFormatting sqref="AC123">
    <cfRule type="cellIs" dxfId="193" priority="53" operator="lessThan">
      <formula>0</formula>
    </cfRule>
  </conditionalFormatting>
  <conditionalFormatting sqref="K38">
    <cfRule type="cellIs" dxfId="192" priority="52" operator="lessThan">
      <formula>0</formula>
    </cfRule>
  </conditionalFormatting>
  <conditionalFormatting sqref="M38">
    <cfRule type="cellIs" dxfId="191" priority="51" operator="lessThan">
      <formula>0</formula>
    </cfRule>
  </conditionalFormatting>
  <conditionalFormatting sqref="O38">
    <cfRule type="cellIs" dxfId="190" priority="50" operator="lessThan">
      <formula>0</formula>
    </cfRule>
  </conditionalFormatting>
  <conditionalFormatting sqref="Q38">
    <cfRule type="cellIs" dxfId="189" priority="49" operator="lessThan">
      <formula>0</formula>
    </cfRule>
  </conditionalFormatting>
  <conditionalFormatting sqref="S38">
    <cfRule type="cellIs" dxfId="188" priority="48" operator="lessThan">
      <formula>0</formula>
    </cfRule>
  </conditionalFormatting>
  <conditionalFormatting sqref="U38">
    <cfRule type="cellIs" dxfId="187" priority="47" operator="lessThan">
      <formula>0</formula>
    </cfRule>
  </conditionalFormatting>
  <conditionalFormatting sqref="W38">
    <cfRule type="cellIs" dxfId="186" priority="46" operator="lessThan">
      <formula>0</formula>
    </cfRule>
  </conditionalFormatting>
  <conditionalFormatting sqref="Y38">
    <cfRule type="cellIs" dxfId="185" priority="45" operator="lessThan">
      <formula>0</formula>
    </cfRule>
  </conditionalFormatting>
  <conditionalFormatting sqref="AA38">
    <cfRule type="cellIs" dxfId="184" priority="44" operator="lessThan">
      <formula>0</formula>
    </cfRule>
  </conditionalFormatting>
  <conditionalFormatting sqref="AC38">
    <cfRule type="cellIs" dxfId="183" priority="43" operator="lessThan">
      <formula>0</formula>
    </cfRule>
  </conditionalFormatting>
  <conditionalFormatting sqref="AA143">
    <cfRule type="cellIs" dxfId="174" priority="34" operator="lessThan">
      <formula>0</formula>
    </cfRule>
  </conditionalFormatting>
  <conditionalFormatting sqref="AC143">
    <cfRule type="cellIs" dxfId="173" priority="33" operator="lessThan">
      <formula>0</formula>
    </cfRule>
  </conditionalFormatting>
  <conditionalFormatting sqref="K89">
    <cfRule type="cellIs" dxfId="32" priority="32" operator="lessThan">
      <formula>0</formula>
    </cfRule>
  </conditionalFormatting>
  <conditionalFormatting sqref="M89">
    <cfRule type="cellIs" dxfId="31" priority="31" operator="lessThan">
      <formula>0</formula>
    </cfRule>
  </conditionalFormatting>
  <conditionalFormatting sqref="O89">
    <cfRule type="cellIs" dxfId="30" priority="30" operator="lessThan">
      <formula>0</formula>
    </cfRule>
  </conditionalFormatting>
  <conditionalFormatting sqref="Q89">
    <cfRule type="cellIs" dxfId="29" priority="29" operator="lessThan">
      <formula>0</formula>
    </cfRule>
  </conditionalFormatting>
  <conditionalFormatting sqref="S89">
    <cfRule type="cellIs" dxfId="28" priority="28" operator="lessThan">
      <formula>0</formula>
    </cfRule>
  </conditionalFormatting>
  <conditionalFormatting sqref="U89">
    <cfRule type="cellIs" dxfId="27" priority="27" operator="lessThan">
      <formula>0</formula>
    </cfRule>
  </conditionalFormatting>
  <conditionalFormatting sqref="W89">
    <cfRule type="cellIs" dxfId="26" priority="26" operator="lessThan">
      <formula>0</formula>
    </cfRule>
  </conditionalFormatting>
  <conditionalFormatting sqref="Y89">
    <cfRule type="cellIs" dxfId="25" priority="25" operator="lessThan">
      <formula>0</formula>
    </cfRule>
  </conditionalFormatting>
  <conditionalFormatting sqref="K112">
    <cfRule type="cellIs" dxfId="16" priority="16" operator="lessThan">
      <formula>0</formula>
    </cfRule>
  </conditionalFormatting>
  <conditionalFormatting sqref="M112">
    <cfRule type="cellIs" dxfId="15" priority="15" operator="lessThan">
      <formula>0</formula>
    </cfRule>
  </conditionalFormatting>
  <conditionalFormatting sqref="O112">
    <cfRule type="cellIs" dxfId="13" priority="14" operator="lessThan">
      <formula>0</formula>
    </cfRule>
  </conditionalFormatting>
  <conditionalFormatting sqref="Q112">
    <cfRule type="cellIs" dxfId="12" priority="13" operator="lessThan">
      <formula>0</formula>
    </cfRule>
  </conditionalFormatting>
  <conditionalFormatting sqref="S112">
    <cfRule type="cellIs" dxfId="11" priority="12" operator="lessThan">
      <formula>0</formula>
    </cfRule>
  </conditionalFormatting>
  <conditionalFormatting sqref="U112">
    <cfRule type="cellIs" dxfId="10" priority="11" operator="lessThan">
      <formula>0</formula>
    </cfRule>
  </conditionalFormatting>
  <conditionalFormatting sqref="W112">
    <cfRule type="cellIs" dxfId="9" priority="10" operator="lessThan">
      <formula>0</formula>
    </cfRule>
  </conditionalFormatting>
  <conditionalFormatting sqref="Y112">
    <cfRule type="cellIs" dxfId="8" priority="9" operator="lessThan">
      <formula>0</formula>
    </cfRule>
  </conditionalFormatting>
  <conditionalFormatting sqref="K143">
    <cfRule type="cellIs" dxfId="7" priority="8" operator="lessThan">
      <formula>0</formula>
    </cfRule>
  </conditionalFormatting>
  <conditionalFormatting sqref="M143">
    <cfRule type="cellIs" dxfId="6" priority="7" operator="lessThan">
      <formula>0</formula>
    </cfRule>
  </conditionalFormatting>
  <conditionalFormatting sqref="O143">
    <cfRule type="cellIs" dxfId="5" priority="6" operator="lessThan">
      <formula>0</formula>
    </cfRule>
  </conditionalFormatting>
  <conditionalFormatting sqref="Q143">
    <cfRule type="cellIs" dxfId="4" priority="5" operator="lessThan">
      <formula>0</formula>
    </cfRule>
  </conditionalFormatting>
  <conditionalFormatting sqref="S143">
    <cfRule type="cellIs" dxfId="3" priority="4" operator="lessThan">
      <formula>0</formula>
    </cfRule>
  </conditionalFormatting>
  <conditionalFormatting sqref="U143">
    <cfRule type="cellIs" dxfId="2" priority="3" operator="lessThan">
      <formula>0</formula>
    </cfRule>
  </conditionalFormatting>
  <conditionalFormatting sqref="W143">
    <cfRule type="cellIs" dxfId="1" priority="2" operator="lessThan">
      <formula>0</formula>
    </cfRule>
  </conditionalFormatting>
  <conditionalFormatting sqref="Y14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12110</v>
      </c>
    </row>
    <row r="2" spans="1:29">
      <c r="D2" s="506" t="s">
        <v>548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6">
        <f>P!D3</f>
        <v>45922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481</v>
      </c>
      <c r="C5" s="16">
        <v>2800</v>
      </c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2800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45923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45924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507</v>
      </c>
      <c r="C28" s="16">
        <v>440</v>
      </c>
      <c r="D28"/>
      <c r="E28"/>
      <c r="F28"/>
      <c r="G28"/>
      <c r="H28"/>
    </row>
    <row r="29" spans="1:8">
      <c r="A29" s="21">
        <v>2</v>
      </c>
      <c r="B29" s="11" t="s">
        <v>508</v>
      </c>
      <c r="C29" s="16">
        <v>220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660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45925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509</v>
      </c>
      <c r="C39" s="16">
        <v>60</v>
      </c>
      <c r="D39"/>
      <c r="E39"/>
      <c r="F39"/>
      <c r="G39"/>
      <c r="H39"/>
    </row>
    <row r="40" spans="1:35">
      <c r="A40" s="21" t="s">
        <v>450</v>
      </c>
      <c r="B40" s="11" t="s">
        <v>510</v>
      </c>
      <c r="C40" s="16">
        <v>440</v>
      </c>
      <c r="D40"/>
      <c r="E40"/>
      <c r="F40"/>
      <c r="G40"/>
      <c r="H40"/>
    </row>
    <row r="41" spans="1:35">
      <c r="A41" s="21">
        <v>3</v>
      </c>
      <c r="B41" s="11" t="s">
        <v>511</v>
      </c>
      <c r="C41" s="16">
        <v>200</v>
      </c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700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45926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45927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519</v>
      </c>
      <c r="C63" s="16">
        <v>350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350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45928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520</v>
      </c>
      <c r="C74" s="16">
        <v>7600</v>
      </c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7600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45929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45931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45932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45933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45934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45935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45936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45937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50" sqref="D5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2">
        <f>P!D3</f>
        <v>45922</v>
      </c>
    </row>
    <row r="2" spans="1:8" ht="27.75" customHeight="1">
      <c r="A2" s="508" t="s">
        <v>484</v>
      </c>
      <c r="B2" s="509"/>
      <c r="C2" s="510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4550</v>
      </c>
      <c r="D4" s="145">
        <f>C4</f>
        <v>4550</v>
      </c>
      <c r="E4" s="147">
        <f>SUM($D$3:D4)</f>
        <v>4550</v>
      </c>
      <c r="F4" s="148">
        <f>A4</f>
        <v>1</v>
      </c>
    </row>
    <row r="5" spans="1:8">
      <c r="A5" s="168">
        <f>SUBTOTAL(103,B$4:B5)</f>
        <v>2</v>
      </c>
      <c r="B5" s="370" t="s">
        <v>475</v>
      </c>
      <c r="C5" s="184">
        <v>7274</v>
      </c>
      <c r="D5" s="145">
        <f t="shared" ref="D5:D48" si="0">C5</f>
        <v>7274</v>
      </c>
      <c r="E5" s="147">
        <f>SUM($D$3:D5)</f>
        <v>11824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476</v>
      </c>
      <c r="C6" s="184">
        <v>1310</v>
      </c>
      <c r="D6" s="145">
        <f t="shared" si="0"/>
        <v>1310</v>
      </c>
      <c r="E6" s="147">
        <f>SUM($D$3:D6)</f>
        <v>13134</v>
      </c>
      <c r="F6" s="148">
        <f t="shared" si="1"/>
        <v>3</v>
      </c>
    </row>
    <row r="7" spans="1:8">
      <c r="A7" s="168">
        <f>SUBTOTAL(103,B$4:B7)</f>
        <v>4</v>
      </c>
      <c r="B7" s="370" t="s">
        <v>477</v>
      </c>
      <c r="C7" s="184">
        <v>357</v>
      </c>
      <c r="D7" s="145">
        <f t="shared" si="0"/>
        <v>357</v>
      </c>
      <c r="E7" s="147">
        <f>SUM($D$3:D7)</f>
        <v>13491</v>
      </c>
      <c r="F7" s="148">
        <f t="shared" si="1"/>
        <v>4</v>
      </c>
    </row>
    <row r="8" spans="1:8">
      <c r="A8" s="168">
        <f>SUBTOTAL(103,B$4:B8)</f>
        <v>5</v>
      </c>
      <c r="B8" s="370" t="s">
        <v>478</v>
      </c>
      <c r="C8" s="184">
        <v>700</v>
      </c>
      <c r="D8" s="145">
        <f t="shared" si="0"/>
        <v>700</v>
      </c>
      <c r="E8" s="147">
        <f>SUM($D$3:D8)</f>
        <v>14191</v>
      </c>
      <c r="F8" s="148">
        <f t="shared" si="1"/>
        <v>5</v>
      </c>
    </row>
    <row r="9" spans="1:8">
      <c r="A9" s="168">
        <f>SUBTOTAL(103,B$4:B9)</f>
        <v>6</v>
      </c>
      <c r="B9" s="370" t="s">
        <v>479</v>
      </c>
      <c r="C9" s="184">
        <v>2720</v>
      </c>
      <c r="D9" s="145">
        <f t="shared" si="0"/>
        <v>2720</v>
      </c>
      <c r="E9" s="147">
        <f>SUM($D$3:D9)</f>
        <v>16911</v>
      </c>
      <c r="F9" s="148">
        <f t="shared" si="1"/>
        <v>6</v>
      </c>
    </row>
    <row r="10" spans="1:8">
      <c r="A10" s="168">
        <f>SUBTOTAL(103,B$4:B10)</f>
        <v>7</v>
      </c>
      <c r="B10" s="370" t="s">
        <v>480</v>
      </c>
      <c r="C10" s="184">
        <v>1233</v>
      </c>
      <c r="D10" s="145">
        <f t="shared" si="0"/>
        <v>1233</v>
      </c>
      <c r="E10" s="147">
        <f>SUM($D$3:D10)</f>
        <v>18144</v>
      </c>
      <c r="F10" s="148">
        <f t="shared" si="1"/>
        <v>7</v>
      </c>
    </row>
    <row r="11" spans="1:8">
      <c r="A11" s="168">
        <f>SUBTOTAL(103,B$4:B11)</f>
        <v>8</v>
      </c>
      <c r="B11" s="370" t="s">
        <v>481</v>
      </c>
      <c r="C11" s="184">
        <v>2800</v>
      </c>
      <c r="D11" s="145">
        <f t="shared" si="0"/>
        <v>2800</v>
      </c>
      <c r="E11" s="147">
        <f>SUM($D$3:D11)</f>
        <v>20944</v>
      </c>
      <c r="F11" s="148">
        <f t="shared" si="1"/>
        <v>8</v>
      </c>
    </row>
    <row r="12" spans="1:8">
      <c r="A12" s="168">
        <f>SUBTOTAL(103,B$4:B12)</f>
        <v>9</v>
      </c>
      <c r="B12" s="141" t="s">
        <v>482</v>
      </c>
      <c r="C12" s="184">
        <v>2250</v>
      </c>
      <c r="D12" s="145">
        <f t="shared" si="0"/>
        <v>2250</v>
      </c>
      <c r="E12" s="147">
        <f>SUM($D$3:D12)</f>
        <v>23194</v>
      </c>
      <c r="F12" s="148" t="s">
        <v>320</v>
      </c>
    </row>
    <row r="13" spans="1:8">
      <c r="A13" s="168">
        <f>SUBTOTAL(103,B$4:B13)</f>
        <v>10</v>
      </c>
      <c r="B13" s="141" t="s">
        <v>483</v>
      </c>
      <c r="C13" s="184">
        <v>3100</v>
      </c>
      <c r="D13" s="145">
        <f t="shared" si="0"/>
        <v>3100</v>
      </c>
      <c r="E13" s="147">
        <f>SUM($D$3:D13)</f>
        <v>26294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0"/>
        <v>0</v>
      </c>
      <c r="E14" s="147">
        <f>SUM($D$3:D14)</f>
        <v>26294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0"/>
        <v>0</v>
      </c>
      <c r="E15" s="147">
        <f>SUM($D$3:D15)</f>
        <v>26294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0"/>
        <v>0</v>
      </c>
      <c r="E16" s="147">
        <f>SUM($D$3:D16)</f>
        <v>26294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0"/>
        <v>0</v>
      </c>
      <c r="E17" s="147">
        <f>SUM($D$3:D17)</f>
        <v>26294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0"/>
        <v>0</v>
      </c>
      <c r="E18" s="147">
        <f>SUM($D$3:D18)</f>
        <v>26294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0"/>
        <v>0</v>
      </c>
      <c r="E19" s="147">
        <f>SUM($D$3:D19)</f>
        <v>26294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0"/>
        <v>0</v>
      </c>
      <c r="E20" s="147">
        <f>SUM($D$3:D20)</f>
        <v>26294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0"/>
        <v>0</v>
      </c>
      <c r="E21" s="147">
        <f>SUM($D$3:D21)</f>
        <v>26294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0"/>
        <v>0</v>
      </c>
      <c r="E22" s="147">
        <f>SUM($D$3:D22)</f>
        <v>26294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0"/>
        <v>0</v>
      </c>
      <c r="E23" s="147">
        <f>SUM($D$3:D23)</f>
        <v>26294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0"/>
        <v>0</v>
      </c>
      <c r="E24" s="147">
        <f>SUM($D$3:D24)</f>
        <v>26294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0"/>
        <v>0</v>
      </c>
      <c r="E25" s="147">
        <f>SUM($D$3:D25)</f>
        <v>26294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0"/>
        <v>0</v>
      </c>
      <c r="E26" s="147">
        <f>SUM($D$3:D26)</f>
        <v>26294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0"/>
        <v>0</v>
      </c>
      <c r="E27" s="147">
        <f>SUM($D$3:D27)</f>
        <v>26294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0"/>
        <v>0</v>
      </c>
      <c r="E28" s="147">
        <f>SUM($D$3:D28)</f>
        <v>26294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0"/>
        <v>0</v>
      </c>
      <c r="E29" s="147">
        <f>SUM($D$3:D29)</f>
        <v>26294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0"/>
        <v>0</v>
      </c>
      <c r="E30" s="147">
        <f>SUM($D$3:D30)</f>
        <v>26294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0"/>
        <v>0</v>
      </c>
      <c r="E31" s="147">
        <f>SUM($D$3:D31)</f>
        <v>26294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0"/>
        <v>0</v>
      </c>
      <c r="E32" s="147">
        <f>SUM($D$3:D32)</f>
        <v>26294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0"/>
        <v>0</v>
      </c>
      <c r="E33" s="147">
        <f>SUM($D$3:D33)</f>
        <v>26294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0"/>
        <v>0</v>
      </c>
      <c r="E34" s="147">
        <f>SUM($D$3:D34)</f>
        <v>26294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0"/>
        <v>0</v>
      </c>
      <c r="E35" s="147">
        <f>SUM($D$3:D35)</f>
        <v>26294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0"/>
        <v>0</v>
      </c>
      <c r="E36" s="147">
        <f>SUM($D$3:D36)</f>
        <v>26294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0"/>
        <v>0</v>
      </c>
      <c r="E37" s="147">
        <f>SUM($D$3:D37)</f>
        <v>26294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0"/>
        <v>0</v>
      </c>
      <c r="E38" s="147">
        <f>SUM($D$3:D38)</f>
        <v>26294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0"/>
        <v>0</v>
      </c>
      <c r="E39" s="147">
        <f>SUM($D$3:D39)</f>
        <v>26294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0"/>
        <v>0</v>
      </c>
      <c r="E40" s="147">
        <f>SUM($D$3:D40)</f>
        <v>26294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0"/>
        <v>0</v>
      </c>
      <c r="E41" s="147">
        <f>SUM($D$3:D41)</f>
        <v>26294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0"/>
        <v>0</v>
      </c>
      <c r="E42" s="147">
        <f>SUM($D$3:D42)</f>
        <v>26294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0"/>
        <v>0</v>
      </c>
      <c r="E43" s="147">
        <f>SUM($D$3:D43)</f>
        <v>26294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0"/>
        <v>0</v>
      </c>
      <c r="E44" s="147">
        <f>SUM($D$3:D44)</f>
        <v>26294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0"/>
        <v>0</v>
      </c>
      <c r="E45" s="147">
        <f>SUM($D$3:D45)</f>
        <v>26294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0"/>
        <v>0</v>
      </c>
      <c r="E46" s="147">
        <f>SUM($D$3:D46)</f>
        <v>26294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0"/>
        <v>0</v>
      </c>
      <c r="E47" s="147">
        <f>SUM($D$3:D47)</f>
        <v>26294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0"/>
        <v>0</v>
      </c>
      <c r="E48" s="147">
        <f>SUM($D$3:D48)</f>
        <v>26294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26294</v>
      </c>
      <c r="D49" s="152"/>
      <c r="E49" s="153"/>
    </row>
    <row r="50" spans="1:5">
      <c r="A50" s="511" t="s">
        <v>530</v>
      </c>
      <c r="B50" s="512"/>
      <c r="C50" s="513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2025-10-08T08:12:33Z</cp:lastPrinted>
  <dcterms:created xsi:type="dcterms:W3CDTF">2024-07-22T13:09:54Z</dcterms:created>
  <dcterms:modified xsi:type="dcterms:W3CDTF">2025-10-08T10:12:00Z</dcterms:modified>
</cp:coreProperties>
</file>