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739C18E6-0313-4E74-8F32-2C4091BB098C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25" l="1"/>
  <c r="A5" i="30" l="1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4" i="30"/>
  <c r="F5" i="29"/>
  <c r="F6" i="29"/>
  <c r="F7" i="29"/>
  <c r="F8" i="29"/>
  <c r="F9" i="29"/>
  <c r="F12" i="29"/>
  <c r="F16" i="29"/>
  <c r="F20" i="29"/>
  <c r="A5" i="29"/>
  <c r="A6" i="29"/>
  <c r="A7" i="29"/>
  <c r="A8" i="29"/>
  <c r="A9" i="29"/>
  <c r="A10" i="29"/>
  <c r="F10" i="29" s="1"/>
  <c r="A11" i="29"/>
  <c r="F11" i="29" s="1"/>
  <c r="A12" i="29"/>
  <c r="A13" i="29"/>
  <c r="F13" i="29" s="1"/>
  <c r="A14" i="29"/>
  <c r="F14" i="29" s="1"/>
  <c r="A15" i="29"/>
  <c r="F15" i="29" s="1"/>
  <c r="A16" i="29"/>
  <c r="A17" i="29"/>
  <c r="F17" i="29" s="1"/>
  <c r="A18" i="29"/>
  <c r="F18" i="29" s="1"/>
  <c r="A19" i="29"/>
  <c r="F19" i="29" s="1"/>
  <c r="A20" i="29"/>
  <c r="A21" i="29"/>
  <c r="F21" i="29" s="1"/>
  <c r="A22" i="29"/>
  <c r="F22" i="29" s="1"/>
  <c r="A23" i="29"/>
  <c r="F23" i="29" s="1"/>
  <c r="A4" i="29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4" i="28"/>
  <c r="F28" i="27" l="1"/>
  <c r="F29" i="27"/>
  <c r="E28" i="27"/>
  <c r="D28" i="27"/>
  <c r="A28" i="27"/>
  <c r="A29" i="27"/>
  <c r="I247" i="1" l="1"/>
  <c r="I248" i="1"/>
  <c r="I249" i="1"/>
  <c r="I250" i="1"/>
  <c r="I251" i="1"/>
  <c r="I252" i="1"/>
  <c r="K247" i="1"/>
  <c r="K248" i="1"/>
  <c r="K249" i="1"/>
  <c r="K250" i="1"/>
  <c r="K251" i="1"/>
  <c r="K252" i="1"/>
  <c r="M247" i="1"/>
  <c r="M248" i="1"/>
  <c r="M249" i="1"/>
  <c r="M250" i="1"/>
  <c r="M251" i="1"/>
  <c r="M252" i="1"/>
  <c r="O247" i="1"/>
  <c r="O248" i="1"/>
  <c r="O249" i="1"/>
  <c r="O250" i="1"/>
  <c r="O251" i="1"/>
  <c r="O252" i="1"/>
  <c r="Q247" i="1"/>
  <c r="Q248" i="1"/>
  <c r="Q249" i="1"/>
  <c r="Q250" i="1"/>
  <c r="Q251" i="1"/>
  <c r="Q252" i="1"/>
  <c r="S247" i="1"/>
  <c r="S248" i="1"/>
  <c r="S249" i="1"/>
  <c r="S250" i="1"/>
  <c r="S251" i="1"/>
  <c r="S252" i="1"/>
  <c r="U247" i="1"/>
  <c r="U248" i="1"/>
  <c r="U249" i="1"/>
  <c r="U250" i="1"/>
  <c r="U251" i="1"/>
  <c r="U252" i="1"/>
  <c r="W247" i="1"/>
  <c r="W248" i="1"/>
  <c r="W249" i="1"/>
  <c r="W250" i="1"/>
  <c r="W251" i="1"/>
  <c r="W252" i="1"/>
  <c r="Y247" i="1"/>
  <c r="Y248" i="1"/>
  <c r="Y249" i="1"/>
  <c r="Y250" i="1"/>
  <c r="Y251" i="1"/>
  <c r="Y252" i="1"/>
  <c r="AA247" i="1"/>
  <c r="AA248" i="1"/>
  <c r="AA249" i="1"/>
  <c r="AA250" i="1"/>
  <c r="AA251" i="1"/>
  <c r="AA252" i="1"/>
  <c r="AA237" i="1"/>
  <c r="Y237" i="1"/>
  <c r="W237" i="1"/>
  <c r="U237" i="1"/>
  <c r="S237" i="1"/>
  <c r="Q237" i="1"/>
  <c r="O237" i="1"/>
  <c r="M237" i="1"/>
  <c r="K237" i="1"/>
  <c r="I237" i="1"/>
  <c r="AA234" i="1"/>
  <c r="Y234" i="1"/>
  <c r="W234" i="1"/>
  <c r="U234" i="1"/>
  <c r="S234" i="1"/>
  <c r="Q234" i="1"/>
  <c r="O234" i="1"/>
  <c r="M234" i="1"/>
  <c r="K234" i="1"/>
  <c r="I234" i="1"/>
  <c r="AA221" i="1"/>
  <c r="Y221" i="1"/>
  <c r="W221" i="1"/>
  <c r="U221" i="1"/>
  <c r="S221" i="1"/>
  <c r="Q221" i="1"/>
  <c r="O221" i="1"/>
  <c r="M221" i="1"/>
  <c r="K221" i="1"/>
  <c r="I221" i="1"/>
  <c r="AA152" i="1"/>
  <c r="Y152" i="1"/>
  <c r="U152" i="1"/>
  <c r="S152" i="1"/>
  <c r="Q152" i="1"/>
  <c r="O152" i="1"/>
  <c r="M152" i="1"/>
  <c r="K152" i="1"/>
  <c r="I152" i="1"/>
  <c r="K146" i="1" l="1"/>
  <c r="I146" i="1"/>
  <c r="W145" i="1"/>
  <c r="U145" i="1"/>
  <c r="S145" i="1"/>
  <c r="Q145" i="1"/>
  <c r="O145" i="1"/>
  <c r="M145" i="1"/>
  <c r="K145" i="1"/>
  <c r="I145" i="1"/>
  <c r="AA143" i="1"/>
  <c r="W143" i="1"/>
  <c r="U143" i="1"/>
  <c r="S143" i="1"/>
  <c r="Q143" i="1"/>
  <c r="O143" i="1"/>
  <c r="K143" i="1"/>
  <c r="I143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U38" i="1" l="1"/>
  <c r="AA38" i="1"/>
  <c r="Y38" i="1"/>
  <c r="W38" i="1"/>
  <c r="S38" i="1"/>
  <c r="Q38" i="1"/>
  <c r="O38" i="1"/>
  <c r="M38" i="1"/>
  <c r="K38" i="1"/>
  <c r="I38" i="1"/>
  <c r="Y123" i="1" l="1"/>
  <c r="AK247" i="1" l="1"/>
  <c r="AI247" i="1"/>
  <c r="AG247" i="1"/>
  <c r="AE247" i="1"/>
  <c r="AC247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AM244" i="1"/>
  <c r="AK244" i="1"/>
  <c r="AI244" i="1"/>
  <c r="AG244" i="1"/>
  <c r="AE244" i="1"/>
  <c r="AC244" i="1"/>
  <c r="AA244" i="1"/>
  <c r="Y244" i="1"/>
  <c r="W244" i="1"/>
  <c r="U244" i="1"/>
  <c r="S244" i="1"/>
  <c r="Q244" i="1"/>
  <c r="O244" i="1"/>
  <c r="M244" i="1"/>
  <c r="K244" i="1"/>
  <c r="I244" i="1"/>
  <c r="AM243" i="1"/>
  <c r="AK243" i="1"/>
  <c r="AI243" i="1"/>
  <c r="AG243" i="1"/>
  <c r="AE243" i="1"/>
  <c r="AC243" i="1"/>
  <c r="AA243" i="1"/>
  <c r="Y243" i="1"/>
  <c r="W243" i="1"/>
  <c r="U243" i="1"/>
  <c r="S243" i="1"/>
  <c r="Q243" i="1"/>
  <c r="O243" i="1"/>
  <c r="M243" i="1"/>
  <c r="K243" i="1"/>
  <c r="I243" i="1"/>
  <c r="AM229" i="1"/>
  <c r="AK229" i="1"/>
  <c r="AI229" i="1"/>
  <c r="AG229" i="1"/>
  <c r="AE229" i="1"/>
  <c r="AC229" i="1"/>
  <c r="AA229" i="1"/>
  <c r="Y229" i="1"/>
  <c r="W229" i="1"/>
  <c r="U229" i="1"/>
  <c r="S229" i="1"/>
  <c r="Q229" i="1"/>
  <c r="O229" i="1"/>
  <c r="M229" i="1"/>
  <c r="K229" i="1"/>
  <c r="I229" i="1"/>
  <c r="AM228" i="1"/>
  <c r="AK228" i="1"/>
  <c r="AI228" i="1"/>
  <c r="AG228" i="1"/>
  <c r="AE228" i="1"/>
  <c r="AC228" i="1"/>
  <c r="AA228" i="1"/>
  <c r="Y228" i="1"/>
  <c r="W228" i="1"/>
  <c r="U228" i="1"/>
  <c r="S228" i="1"/>
  <c r="Q228" i="1"/>
  <c r="O228" i="1"/>
  <c r="M228" i="1"/>
  <c r="K228" i="1"/>
  <c r="I228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AM177" i="1"/>
  <c r="AK177" i="1"/>
  <c r="AI177" i="1"/>
  <c r="AG177" i="1"/>
  <c r="AE177" i="1"/>
  <c r="AC177" i="1"/>
  <c r="AA177" i="1"/>
  <c r="Y177" i="1"/>
  <c r="W177" i="1"/>
  <c r="U177" i="1"/>
  <c r="S177" i="1"/>
  <c r="Q177" i="1"/>
  <c r="O177" i="1"/>
  <c r="M177" i="1"/>
  <c r="K177" i="1"/>
  <c r="I177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K137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AM40" i="1"/>
  <c r="AK40" i="1"/>
  <c r="AI40" i="1"/>
  <c r="AG40" i="1"/>
  <c r="AE40" i="1"/>
  <c r="AC40" i="1"/>
  <c r="AA40" i="1"/>
  <c r="Y40" i="1"/>
  <c r="W40" i="1"/>
  <c r="U40" i="1"/>
  <c r="S40" i="1"/>
  <c r="Q40" i="1"/>
  <c r="O40" i="1"/>
  <c r="M40" i="1"/>
  <c r="K40" i="1"/>
  <c r="I40" i="1"/>
  <c r="AM39" i="1"/>
  <c r="AK39" i="1"/>
  <c r="AI39" i="1"/>
  <c r="AG39" i="1"/>
  <c r="AE39" i="1"/>
  <c r="AC39" i="1"/>
  <c r="AA39" i="1"/>
  <c r="Y39" i="1"/>
  <c r="W39" i="1"/>
  <c r="U39" i="1"/>
  <c r="S39" i="1"/>
  <c r="Q39" i="1"/>
  <c r="O39" i="1"/>
  <c r="M39" i="1"/>
  <c r="K39" i="1"/>
  <c r="I39" i="1"/>
  <c r="D18" i="33" l="1"/>
  <c r="C19" i="33"/>
  <c r="C18" i="33"/>
  <c r="B19" i="33"/>
  <c r="B18" i="33"/>
  <c r="F19" i="33"/>
  <c r="F18" i="33"/>
  <c r="F17" i="33"/>
  <c r="F16" i="33"/>
  <c r="F15" i="33"/>
  <c r="F14" i="33"/>
  <c r="F5" i="33"/>
  <c r="W249" i="2" l="1"/>
  <c r="V249" i="2"/>
  <c r="A27" i="27" l="1"/>
  <c r="F27" i="27" s="1"/>
  <c r="F6" i="33"/>
  <c r="F26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E26" i="27"/>
  <c r="E27" i="27"/>
  <c r="E29" i="27"/>
  <c r="D27" i="27"/>
  <c r="D29" i="27"/>
  <c r="S249" i="2" l="1"/>
  <c r="R249" i="2"/>
  <c r="D13" i="31" l="1"/>
  <c r="A5" i="31"/>
  <c r="F5" i="31" s="1"/>
  <c r="A6" i="31"/>
  <c r="F6" i="31" s="1"/>
  <c r="A7" i="31"/>
  <c r="F7" i="31" s="1"/>
  <c r="A8" i="31"/>
  <c r="F8" i="31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F10" i="33" s="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O249" i="2" l="1"/>
  <c r="N249" i="2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7" i="33" s="1"/>
  <c r="F18" i="28"/>
  <c r="F19" i="28"/>
  <c r="F20" i="28"/>
  <c r="F21" i="28"/>
  <c r="F22" i="28"/>
  <c r="F23" i="28"/>
  <c r="F24" i="28"/>
  <c r="F25" i="28"/>
  <c r="F26" i="28"/>
  <c r="F27" i="28"/>
  <c r="E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26" i="27" l="1"/>
  <c r="A26" i="27"/>
  <c r="A14" i="26" l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8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8" i="20"/>
  <c r="S249" i="20"/>
  <c r="S250" i="20"/>
  <c r="S251" i="20"/>
  <c r="S252" i="20"/>
  <c r="S253" i="20"/>
  <c r="S4" i="20"/>
  <c r="C226" i="23"/>
  <c r="C207" i="23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AG1" i="2"/>
  <c r="AF1" i="2" s="1"/>
  <c r="AI1" i="2"/>
  <c r="C42" i="55"/>
  <c r="D41" i="55"/>
  <c r="A41" i="55"/>
  <c r="F41" i="55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H1" i="2" l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C177" i="23"/>
  <c r="AK5" i="2" l="1"/>
  <c r="AE1" i="2"/>
  <c r="AC1" i="2"/>
  <c r="Y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40" i="53"/>
  <c r="D40" i="53"/>
  <c r="A40" i="53"/>
  <c r="F39" i="53"/>
  <c r="D39" i="53"/>
  <c r="A39" i="53"/>
  <c r="F38" i="53"/>
  <c r="D38" i="53"/>
  <c r="A38" i="53"/>
  <c r="F37" i="53"/>
  <c r="D37" i="53"/>
  <c r="A37" i="53"/>
  <c r="F36" i="53"/>
  <c r="D36" i="53"/>
  <c r="A36" i="53"/>
  <c r="F35" i="53"/>
  <c r="D35" i="53"/>
  <c r="A35" i="53"/>
  <c r="F34" i="53"/>
  <c r="D34" i="53"/>
  <c r="A34" i="53"/>
  <c r="F33" i="53"/>
  <c r="D33" i="53"/>
  <c r="A33" i="53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E41" i="53" s="1"/>
  <c r="A4" i="53"/>
  <c r="F4" i="53" s="1"/>
  <c r="AD1" i="2" l="1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AA1" i="2"/>
  <c r="C42" i="52" l="1"/>
  <c r="D41" i="52"/>
  <c r="A41" i="52"/>
  <c r="F41" i="52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U249" i="2" s="1"/>
  <c r="U1" i="2" l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7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F6" i="49" s="1"/>
  <c r="D7" i="49"/>
  <c r="D8" i="49"/>
  <c r="G8" i="49" s="1"/>
  <c r="D9" i="49"/>
  <c r="D10" i="49"/>
  <c r="F10" i="49" s="1"/>
  <c r="D11" i="49"/>
  <c r="D12" i="49"/>
  <c r="G12" i="49" s="1"/>
  <c r="D13" i="49"/>
  <c r="D14" i="49"/>
  <c r="F14" i="49" s="1"/>
  <c r="D15" i="49"/>
  <c r="D16" i="49"/>
  <c r="G16" i="49" s="1"/>
  <c r="D17" i="49"/>
  <c r="D18" i="49"/>
  <c r="F18" i="49" s="1"/>
  <c r="D19" i="49"/>
  <c r="D20" i="49"/>
  <c r="G20" i="49" s="1"/>
  <c r="D21" i="49"/>
  <c r="D22" i="49"/>
  <c r="F22" i="49" s="1"/>
  <c r="D23" i="49"/>
  <c r="D24" i="49"/>
  <c r="G24" i="49" s="1"/>
  <c r="D25" i="49"/>
  <c r="D26" i="49"/>
  <c r="F26" i="49" s="1"/>
  <c r="D27" i="49"/>
  <c r="D28" i="49"/>
  <c r="G28" i="49" s="1"/>
  <c r="D29" i="49"/>
  <c r="D30" i="49"/>
  <c r="F30" i="49" s="1"/>
  <c r="D31" i="49"/>
  <c r="D32" i="49"/>
  <c r="G32" i="49" s="1"/>
  <c r="D33" i="49"/>
  <c r="D34" i="49"/>
  <c r="F34" i="49" s="1"/>
  <c r="D35" i="49"/>
  <c r="D36" i="49"/>
  <c r="G36" i="49" s="1"/>
  <c r="D37" i="49"/>
  <c r="D38" i="49"/>
  <c r="F38" i="49" s="1"/>
  <c r="D39" i="49"/>
  <c r="D40" i="49"/>
  <c r="G40" i="49" s="1"/>
  <c r="D41" i="49"/>
  <c r="D42" i="49"/>
  <c r="F42" i="49" s="1"/>
  <c r="D43" i="49"/>
  <c r="D44" i="49"/>
  <c r="G44" i="49" s="1"/>
  <c r="D45" i="49"/>
  <c r="D46" i="49"/>
  <c r="F46" i="49" s="1"/>
  <c r="D47" i="49"/>
  <c r="D48" i="49"/>
  <c r="G48" i="49" s="1"/>
  <c r="D49" i="49"/>
  <c r="D50" i="49"/>
  <c r="F50" i="49" s="1"/>
  <c r="D51" i="49"/>
  <c r="D52" i="49"/>
  <c r="G52" i="49" s="1"/>
  <c r="D53" i="49"/>
  <c r="D54" i="49"/>
  <c r="F54" i="49" s="1"/>
  <c r="D55" i="49"/>
  <c r="D56" i="49"/>
  <c r="G56" i="49" s="1"/>
  <c r="D57" i="49"/>
  <c r="D58" i="49"/>
  <c r="F58" i="49" s="1"/>
  <c r="D59" i="49"/>
  <c r="D60" i="49"/>
  <c r="G60" i="49" s="1"/>
  <c r="D61" i="49"/>
  <c r="D62" i="49"/>
  <c r="F62" i="49" s="1"/>
  <c r="D63" i="49"/>
  <c r="D64" i="49"/>
  <c r="G64" i="49" s="1"/>
  <c r="D65" i="49"/>
  <c r="D66" i="49"/>
  <c r="F66" i="49" s="1"/>
  <c r="D67" i="49"/>
  <c r="D68" i="49"/>
  <c r="G68" i="49" s="1"/>
  <c r="D69" i="49"/>
  <c r="D70" i="49"/>
  <c r="D71" i="49"/>
  <c r="D72" i="49"/>
  <c r="G72" i="49" s="1"/>
  <c r="D73" i="49"/>
  <c r="D74" i="49"/>
  <c r="F74" i="49" s="1"/>
  <c r="D75" i="49"/>
  <c r="D76" i="49"/>
  <c r="G76" i="49" s="1"/>
  <c r="D77" i="49"/>
  <c r="D78" i="49"/>
  <c r="F78" i="49" s="1"/>
  <c r="D79" i="49"/>
  <c r="D80" i="49"/>
  <c r="G80" i="49" s="1"/>
  <c r="D81" i="49"/>
  <c r="D82" i="49"/>
  <c r="F82" i="49" s="1"/>
  <c r="D83" i="49"/>
  <c r="D84" i="49"/>
  <c r="G84" i="49" s="1"/>
  <c r="D85" i="49"/>
  <c r="D86" i="49"/>
  <c r="F86" i="49" s="1"/>
  <c r="D87" i="49"/>
  <c r="D88" i="49"/>
  <c r="G88" i="49" s="1"/>
  <c r="D89" i="49"/>
  <c r="D90" i="49"/>
  <c r="F90" i="49" s="1"/>
  <c r="D91" i="49"/>
  <c r="D92" i="49"/>
  <c r="G92" i="49" s="1"/>
  <c r="D93" i="49"/>
  <c r="D94" i="49"/>
  <c r="F94" i="49" s="1"/>
  <c r="D95" i="49"/>
  <c r="D96" i="49"/>
  <c r="G96" i="49" s="1"/>
  <c r="D97" i="49"/>
  <c r="D98" i="49"/>
  <c r="F98" i="49" s="1"/>
  <c r="D99" i="49"/>
  <c r="D100" i="49"/>
  <c r="G100" i="49" s="1"/>
  <c r="D101" i="49"/>
  <c r="D102" i="49"/>
  <c r="F102" i="49" s="1"/>
  <c r="D103" i="49"/>
  <c r="D104" i="49"/>
  <c r="G104" i="49" s="1"/>
  <c r="D105" i="49"/>
  <c r="D106" i="49"/>
  <c r="F106" i="49" s="1"/>
  <c r="D107" i="49"/>
  <c r="D108" i="49"/>
  <c r="G108" i="49" s="1"/>
  <c r="D109" i="49"/>
  <c r="D110" i="49"/>
  <c r="F110" i="49" s="1"/>
  <c r="D111" i="49"/>
  <c r="D112" i="49"/>
  <c r="G112" i="49" s="1"/>
  <c r="D113" i="49"/>
  <c r="D114" i="49"/>
  <c r="F114" i="49" s="1"/>
  <c r="D115" i="49"/>
  <c r="D116" i="49"/>
  <c r="G116" i="49" s="1"/>
  <c r="D117" i="49"/>
  <c r="D118" i="49"/>
  <c r="F118" i="49" s="1"/>
  <c r="D119" i="49"/>
  <c r="D120" i="49"/>
  <c r="G120" i="49" s="1"/>
  <c r="D121" i="49"/>
  <c r="D122" i="49"/>
  <c r="F122" i="49" s="1"/>
  <c r="D123" i="49"/>
  <c r="D124" i="49"/>
  <c r="D125" i="49"/>
  <c r="D126" i="49"/>
  <c r="F126" i="49" s="1"/>
  <c r="D127" i="49"/>
  <c r="D128" i="49"/>
  <c r="G128" i="49" s="1"/>
  <c r="D129" i="49"/>
  <c r="D130" i="49"/>
  <c r="F130" i="49" s="1"/>
  <c r="D131" i="49"/>
  <c r="D132" i="49"/>
  <c r="G132" i="49" s="1"/>
  <c r="D133" i="49"/>
  <c r="D134" i="49"/>
  <c r="F134" i="49" s="1"/>
  <c r="D135" i="49"/>
  <c r="D136" i="49"/>
  <c r="G136" i="49" s="1"/>
  <c r="D137" i="49"/>
  <c r="D138" i="49"/>
  <c r="F138" i="49" s="1"/>
  <c r="D139" i="49"/>
  <c r="D140" i="49"/>
  <c r="G140" i="49" s="1"/>
  <c r="D141" i="49"/>
  <c r="D142" i="49"/>
  <c r="F142" i="49" s="1"/>
  <c r="D143" i="49"/>
  <c r="D144" i="49"/>
  <c r="G144" i="49" s="1"/>
  <c r="D145" i="49"/>
  <c r="D146" i="49"/>
  <c r="F146" i="49" s="1"/>
  <c r="D147" i="49"/>
  <c r="D148" i="49"/>
  <c r="G148" i="49" s="1"/>
  <c r="D149" i="49"/>
  <c r="D150" i="49"/>
  <c r="F150" i="49" s="1"/>
  <c r="D151" i="49"/>
  <c r="D152" i="49"/>
  <c r="G152" i="49" s="1"/>
  <c r="D153" i="49"/>
  <c r="D154" i="49"/>
  <c r="F154" i="49" s="1"/>
  <c r="D155" i="49"/>
  <c r="D156" i="49"/>
  <c r="G156" i="49" s="1"/>
  <c r="D157" i="49"/>
  <c r="D158" i="49"/>
  <c r="F158" i="49" s="1"/>
  <c r="D159" i="49"/>
  <c r="D160" i="49"/>
  <c r="G160" i="49" s="1"/>
  <c r="D161" i="49"/>
  <c r="D162" i="49"/>
  <c r="F162" i="49" s="1"/>
  <c r="D163" i="49"/>
  <c r="D164" i="49"/>
  <c r="G164" i="49" s="1"/>
  <c r="D165" i="49"/>
  <c r="D166" i="49"/>
  <c r="F166" i="49" s="1"/>
  <c r="D167" i="49"/>
  <c r="D168" i="49"/>
  <c r="G168" i="49" s="1"/>
  <c r="D169" i="49"/>
  <c r="D170" i="49"/>
  <c r="F170" i="49" s="1"/>
  <c r="D171" i="49"/>
  <c r="D172" i="49"/>
  <c r="G172" i="49" s="1"/>
  <c r="D173" i="49"/>
  <c r="D174" i="49"/>
  <c r="F174" i="49" s="1"/>
  <c r="D175" i="49"/>
  <c r="D176" i="49"/>
  <c r="G176" i="49" s="1"/>
  <c r="D177" i="49"/>
  <c r="D178" i="49"/>
  <c r="F178" i="49" s="1"/>
  <c r="D179" i="49"/>
  <c r="D180" i="49"/>
  <c r="D181" i="49"/>
  <c r="D182" i="49"/>
  <c r="D183" i="49"/>
  <c r="D184" i="49"/>
  <c r="D185" i="49"/>
  <c r="D186" i="49"/>
  <c r="F186" i="49" s="1"/>
  <c r="D187" i="49"/>
  <c r="D188" i="49"/>
  <c r="F188" i="49" s="1"/>
  <c r="D189" i="49"/>
  <c r="D190" i="49"/>
  <c r="D191" i="49"/>
  <c r="D192" i="49"/>
  <c r="G192" i="49" s="1"/>
  <c r="D193" i="49"/>
  <c r="D194" i="49"/>
  <c r="F194" i="49" s="1"/>
  <c r="D195" i="49"/>
  <c r="D196" i="49"/>
  <c r="G196" i="49" s="1"/>
  <c r="D197" i="49"/>
  <c r="D198" i="49"/>
  <c r="D199" i="49"/>
  <c r="D200" i="49"/>
  <c r="G200" i="49" s="1"/>
  <c r="D201" i="49"/>
  <c r="D202" i="49"/>
  <c r="F202" i="49" s="1"/>
  <c r="D203" i="49"/>
  <c r="D204" i="49"/>
  <c r="G204" i="49" s="1"/>
  <c r="D205" i="49"/>
  <c r="D206" i="49"/>
  <c r="F206" i="49" s="1"/>
  <c r="D207" i="49"/>
  <c r="D208" i="49"/>
  <c r="G208" i="49" s="1"/>
  <c r="D209" i="49"/>
  <c r="D210" i="49"/>
  <c r="F210" i="49" s="1"/>
  <c r="D211" i="49"/>
  <c r="D212" i="49"/>
  <c r="G212" i="49" s="1"/>
  <c r="D213" i="49"/>
  <c r="D214" i="49"/>
  <c r="F214" i="49" s="1"/>
  <c r="D215" i="49"/>
  <c r="D216" i="49"/>
  <c r="G216" i="49" s="1"/>
  <c r="D217" i="49"/>
  <c r="D218" i="49"/>
  <c r="F218" i="49" s="1"/>
  <c r="D219" i="49"/>
  <c r="D220" i="49"/>
  <c r="G220" i="49" s="1"/>
  <c r="D221" i="49"/>
  <c r="D222" i="49"/>
  <c r="F222" i="49" s="1"/>
  <c r="D223" i="49"/>
  <c r="D224" i="49"/>
  <c r="G224" i="49" s="1"/>
  <c r="D225" i="49"/>
  <c r="D226" i="49"/>
  <c r="F226" i="49" s="1"/>
  <c r="D227" i="49"/>
  <c r="D228" i="49"/>
  <c r="G228" i="49" s="1"/>
  <c r="D229" i="49"/>
  <c r="D230" i="49"/>
  <c r="F230" i="49" s="1"/>
  <c r="D231" i="49"/>
  <c r="D232" i="49"/>
  <c r="G232" i="49" s="1"/>
  <c r="D233" i="49"/>
  <c r="D234" i="49"/>
  <c r="F234" i="49" s="1"/>
  <c r="D235" i="49"/>
  <c r="D236" i="49"/>
  <c r="G236" i="49" s="1"/>
  <c r="D237" i="49"/>
  <c r="D238" i="49"/>
  <c r="F238" i="49" s="1"/>
  <c r="D239" i="49"/>
  <c r="D240" i="49"/>
  <c r="G240" i="49" s="1"/>
  <c r="D241" i="49"/>
  <c r="D242" i="49"/>
  <c r="F242" i="49" s="1"/>
  <c r="D243" i="49"/>
  <c r="D244" i="49"/>
  <c r="G244" i="49" s="1"/>
  <c r="D245" i="49"/>
  <c r="D246" i="49"/>
  <c r="F246" i="49" s="1"/>
  <c r="D247" i="49"/>
  <c r="D248" i="49"/>
  <c r="G248" i="49" s="1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G4" i="48" s="1"/>
  <c r="D5" i="48"/>
  <c r="D6" i="48"/>
  <c r="D7" i="48"/>
  <c r="D8" i="48"/>
  <c r="G8" i="48" s="1"/>
  <c r="D9" i="48"/>
  <c r="D10" i="48"/>
  <c r="D11" i="48"/>
  <c r="D12" i="48"/>
  <c r="G12" i="48" s="1"/>
  <c r="D13" i="48"/>
  <c r="F13" i="48" s="1"/>
  <c r="D14" i="48"/>
  <c r="D15" i="48"/>
  <c r="D16" i="48"/>
  <c r="G16" i="48" s="1"/>
  <c r="D17" i="48"/>
  <c r="D18" i="48"/>
  <c r="D19" i="48"/>
  <c r="D20" i="48"/>
  <c r="G20" i="48" s="1"/>
  <c r="D21" i="48"/>
  <c r="D22" i="48"/>
  <c r="D23" i="48"/>
  <c r="D24" i="48"/>
  <c r="G24" i="48" s="1"/>
  <c r="D25" i="48"/>
  <c r="D26" i="48"/>
  <c r="D27" i="48"/>
  <c r="D28" i="48"/>
  <c r="G28" i="48" s="1"/>
  <c r="D29" i="48"/>
  <c r="D30" i="48"/>
  <c r="D31" i="48"/>
  <c r="D32" i="48"/>
  <c r="G32" i="48" s="1"/>
  <c r="D33" i="48"/>
  <c r="D34" i="48"/>
  <c r="D35" i="48"/>
  <c r="D36" i="48"/>
  <c r="G36" i="48" s="1"/>
  <c r="D37" i="48"/>
  <c r="D38" i="48"/>
  <c r="D39" i="48"/>
  <c r="D40" i="48"/>
  <c r="G40" i="48" s="1"/>
  <c r="D41" i="48"/>
  <c r="D42" i="48"/>
  <c r="D43" i="48"/>
  <c r="D44" i="48"/>
  <c r="G44" i="48" s="1"/>
  <c r="D45" i="48"/>
  <c r="D46" i="48"/>
  <c r="D47" i="48"/>
  <c r="D48" i="48"/>
  <c r="G48" i="48" s="1"/>
  <c r="D49" i="48"/>
  <c r="D50" i="48"/>
  <c r="D51" i="48"/>
  <c r="D52" i="48"/>
  <c r="G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G64" i="48" s="1"/>
  <c r="D65" i="48"/>
  <c r="D66" i="48"/>
  <c r="D67" i="48"/>
  <c r="D68" i="48"/>
  <c r="G68" i="48" s="1"/>
  <c r="D69" i="48"/>
  <c r="D70" i="48"/>
  <c r="D71" i="48"/>
  <c r="D72" i="48"/>
  <c r="G72" i="48" s="1"/>
  <c r="D73" i="48"/>
  <c r="D74" i="48"/>
  <c r="D75" i="48"/>
  <c r="D76" i="48"/>
  <c r="G76" i="48" s="1"/>
  <c r="D77" i="48"/>
  <c r="D78" i="48"/>
  <c r="D79" i="48"/>
  <c r="D80" i="48"/>
  <c r="G80" i="48" s="1"/>
  <c r="D81" i="48"/>
  <c r="D82" i="48"/>
  <c r="D83" i="48"/>
  <c r="D84" i="48"/>
  <c r="G84" i="48" s="1"/>
  <c r="D85" i="48"/>
  <c r="G85" i="48" s="1"/>
  <c r="D86" i="48"/>
  <c r="D87" i="48"/>
  <c r="D88" i="48"/>
  <c r="G88" i="48" s="1"/>
  <c r="D89" i="48"/>
  <c r="F89" i="48" s="1"/>
  <c r="D90" i="48"/>
  <c r="D91" i="48"/>
  <c r="D92" i="48"/>
  <c r="G92" i="48" s="1"/>
  <c r="D93" i="48"/>
  <c r="G93" i="48" s="1"/>
  <c r="D94" i="48"/>
  <c r="D95" i="48"/>
  <c r="D96" i="48"/>
  <c r="G96" i="48" s="1"/>
  <c r="D97" i="48"/>
  <c r="D98" i="48"/>
  <c r="D99" i="48"/>
  <c r="D100" i="48"/>
  <c r="G100" i="48" s="1"/>
  <c r="D101" i="48"/>
  <c r="G101" i="48" s="1"/>
  <c r="D102" i="48"/>
  <c r="D103" i="48"/>
  <c r="D104" i="48"/>
  <c r="F104" i="48" s="1"/>
  <c r="D105" i="48"/>
  <c r="D106" i="48"/>
  <c r="D107" i="48"/>
  <c r="D108" i="48"/>
  <c r="G108" i="48" s="1"/>
  <c r="D109" i="48"/>
  <c r="G109" i="48" s="1"/>
  <c r="D110" i="48"/>
  <c r="D111" i="48"/>
  <c r="D112" i="48"/>
  <c r="G112" i="48" s="1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7" i="47"/>
  <c r="E248" i="47"/>
  <c r="E249" i="47"/>
  <c r="E250" i="47"/>
  <c r="E251" i="47"/>
  <c r="E252" i="47"/>
  <c r="E3" i="47"/>
  <c r="D4" i="47"/>
  <c r="F4" i="47" s="1"/>
  <c r="D5" i="47"/>
  <c r="D6" i="47"/>
  <c r="F6" i="47" s="1"/>
  <c r="D7" i="47"/>
  <c r="D8" i="47"/>
  <c r="D9" i="47"/>
  <c r="D10" i="47"/>
  <c r="F10" i="47" s="1"/>
  <c r="D11" i="47"/>
  <c r="D12" i="47"/>
  <c r="D13" i="47"/>
  <c r="F13" i="47" s="1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F28" i="47" s="1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F48" i="47" s="1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F65" i="47" s="1"/>
  <c r="D66" i="47"/>
  <c r="F66" i="47" s="1"/>
  <c r="D67" i="47"/>
  <c r="D68" i="47"/>
  <c r="D69" i="47"/>
  <c r="F69" i="47" s="1"/>
  <c r="D70" i="47"/>
  <c r="F70" i="47" s="1"/>
  <c r="D71" i="47"/>
  <c r="D72" i="47"/>
  <c r="D73" i="47"/>
  <c r="D74" i="47"/>
  <c r="F74" i="47" s="1"/>
  <c r="D75" i="47"/>
  <c r="D76" i="47"/>
  <c r="D77" i="47"/>
  <c r="F77" i="47" s="1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F88" i="47" s="1"/>
  <c r="D89" i="47"/>
  <c r="D90" i="47"/>
  <c r="F90" i="47" s="1"/>
  <c r="D91" i="47"/>
  <c r="D92" i="47"/>
  <c r="D93" i="47"/>
  <c r="G93" i="47" s="1"/>
  <c r="D94" i="47"/>
  <c r="F94" i="47" s="1"/>
  <c r="D95" i="47"/>
  <c r="D96" i="47"/>
  <c r="F96" i="47" s="1"/>
  <c r="D97" i="47"/>
  <c r="G97" i="47" s="1"/>
  <c r="D98" i="47"/>
  <c r="F98" i="47" s="1"/>
  <c r="D99" i="47"/>
  <c r="D100" i="47"/>
  <c r="D101" i="47"/>
  <c r="G101" i="47" s="1"/>
  <c r="D102" i="47"/>
  <c r="F102" i="47" s="1"/>
  <c r="D103" i="47"/>
  <c r="D104" i="47"/>
  <c r="D105" i="47"/>
  <c r="G105" i="47" s="1"/>
  <c r="D106" i="47"/>
  <c r="F106" i="47" s="1"/>
  <c r="D107" i="47"/>
  <c r="D108" i="47"/>
  <c r="D109" i="47"/>
  <c r="G109" i="47" s="1"/>
  <c r="D110" i="47"/>
  <c r="F110" i="47" s="1"/>
  <c r="D111" i="47"/>
  <c r="D112" i="47"/>
  <c r="D113" i="47"/>
  <c r="G113" i="47" s="1"/>
  <c r="D114" i="47"/>
  <c r="F114" i="47" s="1"/>
  <c r="D115" i="47"/>
  <c r="D116" i="47"/>
  <c r="D117" i="47"/>
  <c r="G117" i="47" s="1"/>
  <c r="D118" i="47"/>
  <c r="F118" i="47" s="1"/>
  <c r="D119" i="47"/>
  <c r="D120" i="47"/>
  <c r="F120" i="47" s="1"/>
  <c r="D121" i="47"/>
  <c r="G121" i="47" s="1"/>
  <c r="D122" i="47"/>
  <c r="F122" i="47" s="1"/>
  <c r="D123" i="47"/>
  <c r="D124" i="47"/>
  <c r="D125" i="47"/>
  <c r="G125" i="47" s="1"/>
  <c r="D126" i="47"/>
  <c r="F126" i="47" s="1"/>
  <c r="D127" i="47"/>
  <c r="D128" i="47"/>
  <c r="F128" i="47" s="1"/>
  <c r="D129" i="47"/>
  <c r="G129" i="47" s="1"/>
  <c r="D130" i="47"/>
  <c r="F130" i="47" s="1"/>
  <c r="D131" i="47"/>
  <c r="D132" i="47"/>
  <c r="D133" i="47"/>
  <c r="G133" i="47" s="1"/>
  <c r="D134" i="47"/>
  <c r="F134" i="47" s="1"/>
  <c r="D135" i="47"/>
  <c r="D136" i="47"/>
  <c r="D137" i="47"/>
  <c r="G137" i="47" s="1"/>
  <c r="D138" i="47"/>
  <c r="F138" i="47" s="1"/>
  <c r="D139" i="47"/>
  <c r="D140" i="47"/>
  <c r="D141" i="47"/>
  <c r="G141" i="47" s="1"/>
  <c r="D142" i="47"/>
  <c r="F142" i="47" s="1"/>
  <c r="D143" i="47"/>
  <c r="D144" i="47"/>
  <c r="D145" i="47"/>
  <c r="G145" i="47" s="1"/>
  <c r="D146" i="47"/>
  <c r="F146" i="47" s="1"/>
  <c r="D147" i="47"/>
  <c r="D148" i="47"/>
  <c r="D149" i="47"/>
  <c r="G149" i="47" s="1"/>
  <c r="D150" i="47"/>
  <c r="D151" i="47"/>
  <c r="D152" i="47"/>
  <c r="D153" i="47"/>
  <c r="G153" i="47" s="1"/>
  <c r="D154" i="47"/>
  <c r="F154" i="47" s="1"/>
  <c r="D155" i="47"/>
  <c r="D156" i="47"/>
  <c r="D157" i="47"/>
  <c r="G157" i="47" s="1"/>
  <c r="D158" i="47"/>
  <c r="F158" i="47" s="1"/>
  <c r="D159" i="47"/>
  <c r="D160" i="47"/>
  <c r="D161" i="47"/>
  <c r="G161" i="47" s="1"/>
  <c r="D162" i="47"/>
  <c r="F162" i="47" s="1"/>
  <c r="D163" i="47"/>
  <c r="D164" i="47"/>
  <c r="F164" i="47" s="1"/>
  <c r="D165" i="47"/>
  <c r="G165" i="47" s="1"/>
  <c r="D166" i="47"/>
  <c r="F166" i="47" s="1"/>
  <c r="D167" i="47"/>
  <c r="D168" i="47"/>
  <c r="D169" i="47"/>
  <c r="G169" i="47" s="1"/>
  <c r="D170" i="47"/>
  <c r="F170" i="47" s="1"/>
  <c r="D171" i="47"/>
  <c r="D172" i="47"/>
  <c r="F172" i="47" s="1"/>
  <c r="D173" i="47"/>
  <c r="G173" i="47" s="1"/>
  <c r="D174" i="47"/>
  <c r="F174" i="47" s="1"/>
  <c r="D175" i="47"/>
  <c r="D176" i="47"/>
  <c r="D177" i="47"/>
  <c r="G177" i="47" s="1"/>
  <c r="D178" i="47"/>
  <c r="D179" i="47"/>
  <c r="D180" i="47"/>
  <c r="D181" i="47"/>
  <c r="D182" i="47"/>
  <c r="F182" i="47" s="1"/>
  <c r="D183" i="47"/>
  <c r="D184" i="47"/>
  <c r="D185" i="47"/>
  <c r="G185" i="47" s="1"/>
  <c r="D186" i="47"/>
  <c r="D187" i="47"/>
  <c r="D188" i="47"/>
  <c r="D189" i="47"/>
  <c r="G189" i="47" s="1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G205" i="47" s="1"/>
  <c r="D206" i="47"/>
  <c r="F206" i="47" s="1"/>
  <c r="D207" i="47"/>
  <c r="D208" i="47"/>
  <c r="F208" i="47" s="1"/>
  <c r="D209" i="47"/>
  <c r="D210" i="47"/>
  <c r="F210" i="47" s="1"/>
  <c r="D211" i="47"/>
  <c r="D212" i="47"/>
  <c r="D213" i="47"/>
  <c r="G213" i="47" s="1"/>
  <c r="D214" i="47"/>
  <c r="F214" i="47" s="1"/>
  <c r="D215" i="47"/>
  <c r="D216" i="47"/>
  <c r="D217" i="47"/>
  <c r="D218" i="47"/>
  <c r="F218" i="47" s="1"/>
  <c r="D219" i="47"/>
  <c r="D220" i="47"/>
  <c r="D221" i="47"/>
  <c r="G221" i="47" s="1"/>
  <c r="D222" i="47"/>
  <c r="F222" i="47" s="1"/>
  <c r="D223" i="47"/>
  <c r="D224" i="47"/>
  <c r="F224" i="47" s="1"/>
  <c r="D225" i="47"/>
  <c r="D226" i="47"/>
  <c r="F226" i="47" s="1"/>
  <c r="D227" i="47"/>
  <c r="D228" i="47"/>
  <c r="D229" i="47"/>
  <c r="G229" i="47" s="1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G245" i="47" s="1"/>
  <c r="D246" i="47"/>
  <c r="F246" i="47" s="1"/>
  <c r="D247" i="47"/>
  <c r="D248" i="47"/>
  <c r="D249" i="47"/>
  <c r="D250" i="47"/>
  <c r="F250" i="47" s="1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7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7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G249" i="43" s="1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G25" i="42" s="1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G69" i="42" s="1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G125" i="42" s="1"/>
  <c r="D126" i="42"/>
  <c r="D127" i="42"/>
  <c r="D128" i="42"/>
  <c r="D129" i="42"/>
  <c r="G129" i="42" s="1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G149" i="42" s="1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G165" i="42" s="1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G201" i="42" s="1"/>
  <c r="D202" i="42"/>
  <c r="D203" i="42"/>
  <c r="D204" i="42"/>
  <c r="D205" i="42"/>
  <c r="G205" i="42" s="1"/>
  <c r="D206" i="42"/>
  <c r="D207" i="42"/>
  <c r="D208" i="42"/>
  <c r="D209" i="42"/>
  <c r="G209" i="42" s="1"/>
  <c r="D210" i="42"/>
  <c r="D211" i="42"/>
  <c r="D212" i="42"/>
  <c r="D213" i="42"/>
  <c r="G213" i="42" s="1"/>
  <c r="D214" i="42"/>
  <c r="D215" i="42"/>
  <c r="D216" i="42"/>
  <c r="D217" i="42"/>
  <c r="G217" i="42" s="1"/>
  <c r="D218" i="42"/>
  <c r="D219" i="42"/>
  <c r="D220" i="42"/>
  <c r="D221" i="42"/>
  <c r="G221" i="42" s="1"/>
  <c r="D222" i="42"/>
  <c r="D223" i="42"/>
  <c r="D224" i="42"/>
  <c r="D225" i="42"/>
  <c r="G225" i="42" s="1"/>
  <c r="D226" i="42"/>
  <c r="D227" i="42"/>
  <c r="D228" i="42"/>
  <c r="D229" i="42"/>
  <c r="G229" i="42" s="1"/>
  <c r="D230" i="42"/>
  <c r="D231" i="42"/>
  <c r="D232" i="42"/>
  <c r="D233" i="42"/>
  <c r="G233" i="42" s="1"/>
  <c r="D234" i="42"/>
  <c r="D235" i="42"/>
  <c r="D236" i="42"/>
  <c r="D237" i="42"/>
  <c r="D238" i="42"/>
  <c r="D239" i="42"/>
  <c r="D240" i="42"/>
  <c r="D241" i="42"/>
  <c r="G241" i="42" s="1"/>
  <c r="D242" i="42"/>
  <c r="D243" i="42"/>
  <c r="D244" i="42"/>
  <c r="D245" i="42"/>
  <c r="G245" i="42" s="1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G9" i="41" s="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G33" i="41" s="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G49" i="41" s="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G81" i="41" s="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G125" i="41" s="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G153" i="41" s="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G169" i="41" s="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G201" i="41" s="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G229" i="41" s="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G241" i="41" s="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F200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F192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F156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F144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F112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F104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F80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F64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F12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F228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F210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F160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F148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F136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F120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F96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F84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F77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F78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49" i="42" l="1"/>
  <c r="F17" i="46"/>
  <c r="F105" i="46"/>
  <c r="F169" i="46"/>
  <c r="F5" i="46"/>
  <c r="F230" i="45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7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47" i="44"/>
  <c r="G251" i="45"/>
  <c r="G247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7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47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47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47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C15" i="33" l="1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C131" i="23"/>
  <c r="F3" i="1"/>
  <c r="G3" i="1" s="1"/>
  <c r="N4" i="20"/>
  <c r="M4" i="20"/>
  <c r="L4" i="20"/>
  <c r="C59" i="26"/>
  <c r="C30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S1" i="2"/>
  <c r="C13" i="33"/>
  <c r="C12" i="33"/>
  <c r="D41" i="37"/>
  <c r="A41" i="37"/>
  <c r="F41" i="37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W1" i="2" l="1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R1" i="2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A6" i="26"/>
  <c r="A7" i="26"/>
  <c r="A8" i="26"/>
  <c r="A9" i="26"/>
  <c r="A10" i="26"/>
  <c r="A11" i="26"/>
  <c r="A12" i="26"/>
  <c r="A13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A37" i="26"/>
  <c r="A38" i="26"/>
  <c r="A39" i="26"/>
  <c r="A40" i="26"/>
  <c r="A41" i="26"/>
  <c r="A42" i="26"/>
  <c r="A43" i="26"/>
  <c r="A44" i="26"/>
  <c r="A45" i="26"/>
  <c r="A46" i="26"/>
  <c r="A47" i="26"/>
  <c r="A48" i="26"/>
  <c r="A49" i="26"/>
  <c r="A50" i="26"/>
  <c r="A51" i="26"/>
  <c r="A52" i="26"/>
  <c r="A53" i="26"/>
  <c r="A54" i="26"/>
  <c r="A55" i="26"/>
  <c r="A56" i="26"/>
  <c r="A57" i="26"/>
  <c r="A58" i="26"/>
  <c r="D3" i="34" l="1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D5" i="33" l="1"/>
  <c r="D8" i="26" l="1"/>
  <c r="C248" i="15" l="1"/>
  <c r="D5" i="29" l="1"/>
  <c r="A4" i="26" l="1"/>
  <c r="O1" i="2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E249" i="2" s="1"/>
  <c r="C23" i="23"/>
  <c r="F249" i="2" s="1"/>
  <c r="C34" i="23"/>
  <c r="H249" i="2" s="1"/>
  <c r="I249" i="2" s="1"/>
  <c r="C47" i="23"/>
  <c r="J249" i="2" s="1"/>
  <c r="K249" i="2" s="1"/>
  <c r="C58" i="23"/>
  <c r="C69" i="23"/>
  <c r="C83" i="23"/>
  <c r="P249" i="2" s="1"/>
  <c r="C99" i="23"/>
  <c r="E99" i="15"/>
  <c r="D6" i="33"/>
  <c r="D20" i="33" s="1"/>
  <c r="D20" i="27"/>
  <c r="D21" i="27"/>
  <c r="D22" i="27"/>
  <c r="D23" i="27"/>
  <c r="D24" i="27"/>
  <c r="D25" i="27"/>
  <c r="A19" i="27"/>
  <c r="A20" i="27"/>
  <c r="A21" i="27"/>
  <c r="A22" i="27"/>
  <c r="A23" i="27"/>
  <c r="A24" i="27"/>
  <c r="A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F51" i="26"/>
  <c r="F52" i="26"/>
  <c r="F53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F11" i="33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A18" i="27"/>
  <c r="D4" i="26"/>
  <c r="D5" i="26"/>
  <c r="D6" i="26"/>
  <c r="D7" i="26"/>
  <c r="D9" i="26"/>
  <c r="D10" i="26"/>
  <c r="D11" i="26"/>
  <c r="D12" i="26"/>
  <c r="D13" i="26"/>
  <c r="D14" i="26"/>
  <c r="D15" i="26"/>
  <c r="D16" i="26"/>
  <c r="D17" i="26"/>
  <c r="D19" i="26"/>
  <c r="D20" i="26"/>
  <c r="D21" i="26"/>
  <c r="D22" i="26"/>
  <c r="F23" i="26"/>
  <c r="F24" i="26"/>
  <c r="F22" i="26"/>
  <c r="F21" i="26"/>
  <c r="D17" i="30"/>
  <c r="D18" i="30"/>
  <c r="D19" i="30"/>
  <c r="F19" i="30"/>
  <c r="D19" i="29"/>
  <c r="D20" i="29"/>
  <c r="F14" i="26"/>
  <c r="F15" i="26"/>
  <c r="F16" i="26"/>
  <c r="F17" i="26"/>
  <c r="F18" i="26"/>
  <c r="F19" i="26"/>
  <c r="F20" i="26"/>
  <c r="A16" i="25"/>
  <c r="F16" i="25" s="1"/>
  <c r="A17" i="25"/>
  <c r="F17" i="25" s="1"/>
  <c r="A18" i="25"/>
  <c r="F18" i="25" s="1"/>
  <c r="F4" i="33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M1" i="2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A12" i="27"/>
  <c r="A13" i="27"/>
  <c r="A14" i="27"/>
  <c r="A15" i="27"/>
  <c r="A16" i="27"/>
  <c r="A7" i="27"/>
  <c r="A8" i="27"/>
  <c r="A9" i="27"/>
  <c r="A10" i="27"/>
  <c r="A11" i="27"/>
  <c r="F6" i="26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9" i="33" s="1"/>
  <c r="F4" i="30"/>
  <c r="F8" i="33"/>
  <c r="F4" i="29"/>
  <c r="F4" i="28"/>
  <c r="A5" i="27"/>
  <c r="A6" i="27"/>
  <c r="A4" i="27"/>
  <c r="F4" i="27" s="1"/>
  <c r="F5" i="26"/>
  <c r="F7" i="26"/>
  <c r="F9" i="26"/>
  <c r="F10" i="26"/>
  <c r="F11" i="26"/>
  <c r="F12" i="26"/>
  <c r="F13" i="26"/>
  <c r="F4" i="26"/>
  <c r="A10" i="25"/>
  <c r="F10" i="25" s="1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Q249" i="2" l="1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AJ249" i="2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E36" i="26"/>
  <c r="E44" i="26"/>
  <c r="E52" i="26"/>
  <c r="E43" i="26"/>
  <c r="E27" i="26"/>
  <c r="E46" i="26"/>
  <c r="E30" i="26"/>
  <c r="E49" i="26"/>
  <c r="E33" i="26"/>
  <c r="E56" i="26"/>
  <c r="E35" i="26"/>
  <c r="E38" i="26"/>
  <c r="E41" i="26"/>
  <c r="E25" i="26"/>
  <c r="E40" i="26"/>
  <c r="E47" i="26"/>
  <c r="E31" i="26"/>
  <c r="E50" i="26"/>
  <c r="E34" i="26"/>
  <c r="E53" i="26"/>
  <c r="E37" i="26"/>
  <c r="E48" i="26"/>
  <c r="E28" i="26"/>
  <c r="E55" i="26"/>
  <c r="E39" i="26"/>
  <c r="E58" i="26"/>
  <c r="E42" i="26"/>
  <c r="E26" i="26"/>
  <c r="E45" i="26"/>
  <c r="E29" i="26"/>
  <c r="E32" i="26"/>
  <c r="E51" i="26"/>
  <c r="E54" i="26"/>
  <c r="E57" i="26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8" i="26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E5" i="26"/>
  <c r="E10" i="26"/>
  <c r="E14" i="26"/>
  <c r="E11" i="26"/>
  <c r="E16" i="26"/>
  <c r="E6" i="26"/>
  <c r="E15" i="26"/>
  <c r="E13" i="26"/>
  <c r="E7" i="26"/>
  <c r="E12" i="26"/>
  <c r="E9" i="26"/>
  <c r="E17" i="26"/>
  <c r="G232" i="15"/>
  <c r="K232" i="15" s="1"/>
  <c r="AK232" i="15" s="1"/>
  <c r="E179" i="19"/>
  <c r="F179" i="19" s="1"/>
  <c r="E21" i="26"/>
  <c r="E18" i="26"/>
  <c r="E22" i="26"/>
  <c r="E24" i="26"/>
  <c r="E19" i="26"/>
  <c r="E23" i="26"/>
  <c r="E20" i="26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AP233" i="1" s="1"/>
  <c r="AQ233" i="1" s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K61" i="15"/>
  <c r="AK61" i="15" s="1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L1" i="2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4" i="26"/>
  <c r="F1" i="2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L249" i="2" l="1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AM3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X255" i="20" s="1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L254" i="15" s="1"/>
  <c r="E23" i="24" s="1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94" i="23" l="1"/>
  <c r="S3" i="20"/>
  <c r="AH3" i="2"/>
  <c r="B179" i="23"/>
  <c r="R3" i="20"/>
  <c r="G1" i="53"/>
  <c r="B17" i="33"/>
  <c r="G1" i="55" l="1"/>
  <c r="B213" i="23"/>
  <c r="G1" i="54"/>
  <c r="T3" i="20"/>
</calcChain>
</file>

<file path=xl/sharedStrings.xml><?xml version="1.0" encoding="utf-8"?>
<sst xmlns="http://schemas.openxmlformats.org/spreadsheetml/2006/main" count="2159" uniqueCount="575">
  <si>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</si>
  <si>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</si>
  <si>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</si>
  <si>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</si>
  <si>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</si>
  <si>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</si>
  <si>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</si>
  <si>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</si>
  <si>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</si>
  <si>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</si>
  <si>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</si>
  <si>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</si>
  <si>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</si>
  <si>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</si>
  <si>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</si>
  <si>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</si>
  <si>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</si>
  <si>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</si>
  <si>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</si>
  <si>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</si>
  <si>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</si>
  <si>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</si>
  <si>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</si>
  <si>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</si>
  <si>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</si>
  <si>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</si>
  <si>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</si>
  <si>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</si>
  <si>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</si>
  <si>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</si>
  <si>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</si>
  <si>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</si>
  <si>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</si>
  <si>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</si>
  <si>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</si>
  <si>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</si>
  <si>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</si>
  <si>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</si>
  <si>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</si>
  <si>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</si>
  <si>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</si>
  <si>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</si>
  <si>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</si>
  <si>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</si>
  <si>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</si>
  <si>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</si>
  <si>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</si>
  <si>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</si>
  <si>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</si>
  <si>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</si>
  <si>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</si>
  <si>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</si>
  <si>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</si>
  <si>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</si>
  <si>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</si>
  <si>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</si>
  <si>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</si>
  <si>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</si>
  <si>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</si>
  <si>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</si>
  <si>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</si>
  <si>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</si>
  <si>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</si>
  <si>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</si>
  <si>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</si>
  <si>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</si>
  <si>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</si>
  <si>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</si>
  <si>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</si>
  <si>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</si>
  <si>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</si>
  <si>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</si>
  <si>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</si>
  <si>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</si>
  <si>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</si>
  <si>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</si>
  <si>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</si>
  <si>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</si>
  <si>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</si>
  <si>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</si>
  <si>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</si>
  <si>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</si>
  <si>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</si>
  <si>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</si>
  <si>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</si>
  <si>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</si>
  <si>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</si>
  <si>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</si>
  <si>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</si>
  <si>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</si>
  <si>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</si>
  <si>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</si>
  <si>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</si>
  <si>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</si>
  <si>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</si>
  <si>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</si>
  <si>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</si>
  <si>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</si>
  <si>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</si>
  <si>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</si>
  <si>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</si>
  <si>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</si>
  <si>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</si>
  <si>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</si>
  <si>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</si>
  <si>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</si>
  <si>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</si>
  <si>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</si>
  <si>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</si>
  <si>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</si>
  <si>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</si>
  <si>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</si>
  <si>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</si>
  <si>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</si>
  <si>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</si>
  <si>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</si>
  <si>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</si>
  <si>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</si>
  <si>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</si>
  <si>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</si>
  <si>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</si>
  <si>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</si>
  <si>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</si>
  <si>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</si>
  <si>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</si>
  <si>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</si>
  <si>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</si>
  <si>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</si>
  <si>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</si>
  <si>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</si>
  <si>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</si>
  <si>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</si>
  <si>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</si>
  <si>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</si>
  <si>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</si>
  <si>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</si>
  <si>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</si>
  <si>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</si>
  <si>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</si>
  <si>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</si>
  <si>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</si>
  <si>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</si>
  <si>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</si>
  <si>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</si>
  <si>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</si>
  <si>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</si>
  <si>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</si>
  <si>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</si>
  <si>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</si>
  <si>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</si>
  <si>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</si>
  <si>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</si>
  <si>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</si>
  <si>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</si>
  <si>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</si>
  <si>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</si>
  <si>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</si>
  <si>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</si>
  <si>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</si>
  <si>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</si>
  <si>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</si>
  <si>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</si>
  <si>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</si>
  <si>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</si>
  <si>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</si>
  <si>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</si>
  <si>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</si>
  <si>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</si>
  <si>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</si>
  <si>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</si>
  <si>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</si>
  <si>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</si>
  <si>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</si>
  <si>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</si>
  <si>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</si>
  <si>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</si>
  <si>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</si>
  <si>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</si>
  <si>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</si>
  <si>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</si>
  <si>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</si>
  <si>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</si>
  <si>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</si>
  <si>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</si>
  <si>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</si>
  <si>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</si>
  <si>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</si>
  <si>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</si>
  <si>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</si>
  <si>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</si>
  <si>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</si>
  <si>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</si>
  <si>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</si>
  <si>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</si>
  <si>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</si>
  <si>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</si>
  <si>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</si>
  <si>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</si>
  <si>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</si>
  <si>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</si>
  <si>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</si>
  <si>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</si>
  <si>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</si>
  <si>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</si>
  <si>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</si>
  <si>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</si>
  <si>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</si>
  <si>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</si>
  <si>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</si>
  <si>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</si>
  <si>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</si>
  <si>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</si>
  <si>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</si>
  <si>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</si>
  <si>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</si>
  <si>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</si>
  <si>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</si>
  <si>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</si>
  <si>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</si>
  <si>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</si>
  <si>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</si>
  <si>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</si>
  <si>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</si>
  <si>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</si>
  <si>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</si>
  <si>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</si>
  <si>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</si>
  <si>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</si>
  <si>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</si>
  <si>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</si>
  <si>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</si>
  <si>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</si>
  <si>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</si>
  <si>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</si>
  <si>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</si>
  <si>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</si>
  <si>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</si>
  <si>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</si>
  <si>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</si>
  <si>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</si>
  <si>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</si>
  <si>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</si>
  <si>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</si>
  <si>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</si>
  <si>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</si>
  <si>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</si>
  <si>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</si>
  <si>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</si>
  <si>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</si>
  <si>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</si>
  <si>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</si>
  <si>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</si>
  <si>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</si>
  <si>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</si>
  <si>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</si>
  <si>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</si>
  <si>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</si>
  <si>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</si>
  <si>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</si>
  <si>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</si>
  <si>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</si>
  <si>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</si>
  <si>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</si>
  <si>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</si>
  <si>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</si>
  <si>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</si>
  <si>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</si>
  <si>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</si>
  <si>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</si>
  <si>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</si>
  <si>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</si>
  <si>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</si>
  <si>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</si>
  <si>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</si>
  <si>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</si>
  <si>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</si>
  <si>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</si>
  <si>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</si>
  <si>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</si>
  <si>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</si>
  <si>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</si>
  <si>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</si>
  <si>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</si>
  <si>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</si>
  <si>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</si>
  <si>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</si>
  <si>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</si>
  <si>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</si>
  <si>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</si>
  <si>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</si>
  <si>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</si>
  <si>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</si>
  <si>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</si>
  <si>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</si>
  <si>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</si>
  <si>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</si>
  <si>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</si>
  <si>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</si>
  <si>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</si>
  <si>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</si>
  <si>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</si>
  <si>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</si>
  <si>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</si>
  <si>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</si>
  <si>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</si>
  <si>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</si>
  <si>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</si>
  <si>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</si>
  <si>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</si>
  <si>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</si>
  <si>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</si>
  <si>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</si>
  <si>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</si>
  <si>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</si>
  <si>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</si>
  <si>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</si>
  <si>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</si>
  <si>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</si>
  <si>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</si>
  <si>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</si>
  <si>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</si>
  <si>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</si>
  <si>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</si>
  <si>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</si>
  <si>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</si>
  <si>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</si>
  <si>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</si>
  <si>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</si>
  <si>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</si>
  <si>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</si>
  <si>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</si>
  <si>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</si>
  <si>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</si>
  <si>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</si>
  <si>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</si>
  <si>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</si>
  <si>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</si>
  <si>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</si>
  <si>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</si>
  <si>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</si>
  <si>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</si>
  <si>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</si>
  <si>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</si>
  <si>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</si>
  <si>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</si>
  <si>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</si>
  <si>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</si>
  <si>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</si>
  <si>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</si>
  <si>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</si>
  <si>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</si>
  <si>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</si>
  <si>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</si>
  <si>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</si>
  <si>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</si>
  <si>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</si>
  <si>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</si>
  <si>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</si>
  <si>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</si>
  <si>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</si>
  <si>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</si>
  <si>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</si>
  <si>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</si>
  <si>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</si>
  <si>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</si>
  <si>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</si>
  <si>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</si>
  <si>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</si>
  <si>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</si>
  <si>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</si>
  <si>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</si>
  <si>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</si>
  <si>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</si>
  <si>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</si>
  <si>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</si>
  <si>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</si>
  <si>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</si>
  <si>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</si>
  <si>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</si>
  <si>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</si>
  <si>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</si>
  <si>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</si>
  <si>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</si>
  <si>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</si>
  <si>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</si>
  <si>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</si>
  <si>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</si>
  <si>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</si>
  <si>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</si>
  <si>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</si>
  <si>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</si>
  <si>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</si>
  <si>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</si>
  <si>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</si>
  <si>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</si>
  <si>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</si>
  <si>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</si>
  <si>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</si>
  <si>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</si>
  <si>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</si>
  <si>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</si>
  <si>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</si>
  <si>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</si>
  <si>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</si>
  <si>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</si>
  <si>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</si>
  <si>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</si>
  <si>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</si>
  <si>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</si>
  <si>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</si>
  <si>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</si>
  <si>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</si>
  <si>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</si>
  <si>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</si>
  <si>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</si>
  <si>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</si>
  <si>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</si>
  <si>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</si>
  <si>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</si>
  <si>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</si>
  <si>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</si>
  <si>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</si>
  <si>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</si>
  <si>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</si>
  <si>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</si>
  <si>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</si>
  <si>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</si>
  <si>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</si>
  <si>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</si>
  <si>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</si>
  <si>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</si>
  <si>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</si>
  <si>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</si>
  <si>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</si>
  <si>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</si>
  <si>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</si>
  <si>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</si>
  <si>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</si>
  <si>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</si>
  <si>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</si>
  <si>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</si>
  <si>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</si>
  <si>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</si>
  <si>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</si>
  <si>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</si>
  <si>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t xml:space="preserve">খেজুর (মরিয়ম/নরমাল) </t>
  </si>
  <si>
    <t>14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</si>
  <si>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15 জুলাই  2025 হোস্টেল অতিথি ও প্রত্যাশি প্রতিষ্ঠানের জন্য ক্রয়কৃত মালামালের ভাউচার সমূহের টপশীট </t>
  </si>
  <si>
    <t>16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</si>
  <si>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 বাজার</t>
  </si>
  <si>
    <t>ছানা সন্দেশ</t>
  </si>
  <si>
    <t>চমচম</t>
  </si>
  <si>
    <t>মাটন রেজালা</t>
  </si>
  <si>
    <t>ব্রয়লার মুরগী</t>
  </si>
  <si>
    <t>নাটি বিস্কুট</t>
  </si>
  <si>
    <t>ভেজিটেবল  রোল</t>
  </si>
  <si>
    <t>কাপদই</t>
  </si>
  <si>
    <t>ফল ক্রয়</t>
  </si>
  <si>
    <t>আপেল (আঙ্গুর), আপেল, ড্রাগন ফল</t>
  </si>
  <si>
    <t>ডেকোরেটর বিল</t>
  </si>
  <si>
    <t>রুটি ও পরোটা</t>
  </si>
  <si>
    <t>অতিরিক্ত জনবল</t>
  </si>
  <si>
    <t>ভেজিটেবল রোল</t>
  </si>
  <si>
    <t>কাঁচাবাজার</t>
  </si>
  <si>
    <t>খাসির কলিজা</t>
  </si>
  <si>
    <t>চিকেন মিটবল</t>
  </si>
  <si>
    <t>মোজো 250 মিলি.</t>
  </si>
  <si>
    <t>মুরগী ক্রয়</t>
  </si>
  <si>
    <t>২৫০ মিলি বাটি</t>
  </si>
  <si>
    <t>পিঙ্গেলস চিপস</t>
  </si>
  <si>
    <t>তালা</t>
  </si>
  <si>
    <t>দেশি হাঁস</t>
  </si>
  <si>
    <t>এম এস মুসলিম সুইটস (আফলাতুন)</t>
  </si>
  <si>
    <t>খাসীর রেজালা, কিমা ও কলিজা</t>
  </si>
  <si>
    <t>খেজুর (আজোয়া)</t>
  </si>
  <si>
    <t>খেজুর(আম্বারা)</t>
  </si>
  <si>
    <t>সবুজ আপেল</t>
  </si>
  <si>
    <t>মাওয়া লাড্ডু, নিমকি ও সিঙ্গাড়া</t>
  </si>
  <si>
    <t>দই ও মাওয়া</t>
  </si>
  <si>
    <t>জলপাই ও রসুন আচার</t>
  </si>
  <si>
    <t>কাঁচাবাজার (বিসিএস ১৫তম ব্যাচ)</t>
  </si>
  <si>
    <t>টক মিষ্টি দই/ টকদই</t>
  </si>
  <si>
    <t>রুটি</t>
  </si>
  <si>
    <t>ময়লা ফেলার ভ্যান মেরামত</t>
  </si>
  <si>
    <t>জুলাই শহীদ দিবস ২০২৫ এর সম্মানী</t>
  </si>
  <si>
    <t xml:space="preserve">বাবুচি বিল </t>
  </si>
  <si>
    <t>বাবুচি বিল (বিসিএস ১৫তম ব্যাচ)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</si>
  <si>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</si>
  <si>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</si>
  <si>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মুসলিম সুইটস আফলাতুন</t>
  </si>
  <si>
    <t>জুলাই শহীদ দিবসের আপ্যায়ণ</t>
  </si>
  <si>
    <t>ভ্যান মেরামত</t>
  </si>
  <si>
    <t>জুলাই শহীদ দিবসের বক্তার সম্মানী</t>
  </si>
  <si>
    <t>17 জুলাই  2025 হোস্টেল অতিথি ও প্রত্যাশি প্রতিষ্ঠানের জন্য ক্রয়কৃত মালামালের ভাউচার সমূহের টপশীট</t>
  </si>
  <si>
    <t>ওয়ানটাইম মাস্ক, হ্যান্ড গ্লভস</t>
  </si>
  <si>
    <t>টমেোট সস ও চিজ</t>
  </si>
  <si>
    <t>ওয়াটার পট</t>
  </si>
  <si>
    <t>আম ও পেয়ারা ক্রয়</t>
  </si>
  <si>
    <t>ওয়ানটাইম মাস্ক, ক্যাপ</t>
  </si>
  <si>
    <t>ওয়াটার পট (ডিজি মহোদয়ের দপ্তর)</t>
  </si>
  <si>
    <t>18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</si>
  <si>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কাটারি চাল</t>
  </si>
  <si>
    <t>সাদা চমচম ও যাতায়ত</t>
  </si>
  <si>
    <t>19 জুলাই 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</si>
  <si>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থাই স্যুপ, অন্থন </t>
  </si>
  <si>
    <t>থাই স্যুপ ও অন্থন</t>
  </si>
  <si>
    <t>20 জুলাই  2025 হোস্টেল অতিথি ও প্রত্যাশি প্রতিষ্ঠানের জন্য ক্রয়কৃত মালামালের ভাউচার সমূহের টপশীট</t>
  </si>
  <si>
    <t>তীর সয়াবিন তেল</t>
  </si>
  <si>
    <t>পাকিস্তানী মুরগী</t>
  </si>
  <si>
    <t>টকদই ও কাসুন্দি</t>
  </si>
  <si>
    <t>ফালুদা</t>
  </si>
  <si>
    <t>কফি</t>
  </si>
  <si>
    <t>পরোটা</t>
  </si>
  <si>
    <t>থাইস্যুপ ও অন্থন</t>
  </si>
  <si>
    <t>21 জুলাই  2025 হোস্টেল অতিথি ও প্রত্যাশি প্রতিষ্ঠানের জন্য ক্রয়কৃত মালামালের ভাউচার সমূহের টপশীট</t>
  </si>
  <si>
    <t>মুদিদবাজার</t>
  </si>
  <si>
    <t>খাসির রেজালা</t>
  </si>
  <si>
    <t>কোয়েল পাখি</t>
  </si>
  <si>
    <t>টকদই ও মাওয়া</t>
  </si>
  <si>
    <t>খেজুর</t>
  </si>
  <si>
    <t>ফলক্রয়</t>
  </si>
  <si>
    <t xml:space="preserve">টকদই </t>
  </si>
  <si>
    <t>আফলাতুন মিষ্টি</t>
  </si>
  <si>
    <t>বাচ্চা কবুতর/কোয়েল</t>
  </si>
  <si>
    <t>আফলাতুন</t>
  </si>
  <si>
    <t>রেভিনিউ স্ট্যাম্প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</si>
  <si>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</si>
  <si>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</si>
  <si>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</si>
  <si>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</si>
  <si>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</si>
  <si>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কথায়ঃ এক লক্ষ বাইশ হাজার নয়শত সত্তর টাকা মাত্র</t>
  </si>
  <si>
    <t>কথায়: সাত চল্লিশ হাজার চারশত তিয়াত্তর টাকা মাত্র।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</si>
  <si>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</si>
  <si>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</si>
  <si>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মেডজুল খেজুর</t>
  </si>
  <si>
    <t>নাসপাতি</t>
  </si>
  <si>
    <t>টকদিই</t>
  </si>
  <si>
    <t>পেপার কাপ</t>
  </si>
  <si>
    <t>স্পঞ্জ রসগোল্লা ও চমচম</t>
  </si>
  <si>
    <t>চিকেন বল</t>
  </si>
  <si>
    <t>চিকেন বার্গার</t>
  </si>
  <si>
    <t>ডিপ্লোমা দুধ</t>
  </si>
  <si>
    <t>ডিম</t>
  </si>
  <si>
    <t>ডাইজেস্টিভ বিস্কুট</t>
  </si>
  <si>
    <t>এলাচ ও লবঙ্গ</t>
  </si>
  <si>
    <t>মিনি চিকেন বার্গার</t>
  </si>
  <si>
    <t>এসএমসি  জুস</t>
  </si>
  <si>
    <t>খাসীর মাথা/খাসির পায়া</t>
  </si>
  <si>
    <t>পেপার গ্লাস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</si>
  <si>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</si>
  <si>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</si>
  <si>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</si>
  <si>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</si>
  <si>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</si>
  <si>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</si>
  <si>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</si>
  <si>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</si>
  <si>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</si>
  <si>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</si>
  <si>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</si>
  <si>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</si>
  <si>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</si>
  <si>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</si>
  <si>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</si>
  <si>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r>
      <rPr>
        <b/>
        <sz val="11"/>
        <color theme="1"/>
        <rFont val="Noto Sans Bengali"/>
      </rPr>
      <t>খাসির পায়া</t>
    </r>
    <r>
      <rPr>
        <sz val="11"/>
        <color theme="1"/>
        <rFont val="Noto Sans Bengali"/>
      </rPr>
      <t>/খাসীর মাথা</t>
    </r>
  </si>
  <si>
    <t>ওকে</t>
  </si>
  <si>
    <t>লইট্রা/বাইলা মাছ</t>
  </si>
  <si>
    <t>কথায়ঃ এক লক্ষ চুরানব্বই হাজার পাঁচশত আটচল্লিশ টাকা মাত্র</t>
  </si>
  <si>
    <t>কথায়: এক লক্ষ পনের হাজার সাতশত তিয়াত্তর টাকা মাত্র</t>
  </si>
  <si>
    <t>পতাকা-গ(১-26)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</si>
  <si>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</si>
  <si>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>25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</si>
  <si>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একষট্টি হাজার আটচল্লিশ টাকা মাত্র </t>
  </si>
  <si>
    <t xml:space="preserve">কথায়: আট লক্ষ আটাশি হাজার পাঁচশত ঊনসত্তর টাকা মাত্র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</si>
</sst>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2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97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33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7" t="s">
        <v>355</v>
      </c>
      <c r="B1" s="407"/>
      <c r="C1" s="249" t="s">
        <v>356</v>
      </c>
      <c r="D1" s="250">
        <f>P!D3</f>
        <v>45852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160</v>
      </c>
      <c r="E9" s="254">
        <f t="shared" si="0"/>
        <v>3.370123202682862E-2</v>
      </c>
      <c r="F9" s="261" t="str">
        <f t="shared" si="1"/>
        <v>+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134.9969616225539</v>
      </c>
      <c r="E10" s="254">
        <f t="shared" si="0"/>
        <v>0</v>
      </c>
      <c r="F10" s="261" t="str">
        <f t="shared" si="1"/>
        <v>×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196</v>
      </c>
      <c r="E11" s="254">
        <f t="shared" si="0"/>
        <v>101</v>
      </c>
      <c r="F11" s="261" t="str">
        <f t="shared" si="1"/>
        <v>+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70</v>
      </c>
      <c r="E12" s="254">
        <f t="shared" si="0"/>
        <v>10</v>
      </c>
      <c r="F12" s="261" t="str">
        <f t="shared" si="1"/>
        <v>+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177.64102564102564</v>
      </c>
      <c r="E13" s="254">
        <f t="shared" si="0"/>
        <v>0.29267292784734877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325</v>
      </c>
      <c r="E14" s="254">
        <f t="shared" si="0"/>
        <v>5.0316176670255572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451.8518518518519</v>
      </c>
      <c r="E17" s="254">
        <f t="shared" si="0"/>
        <v>78.518518518518533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921.25</v>
      </c>
      <c r="E20" s="254">
        <f t="shared" si="0"/>
        <v>15.850207684319798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214.16666666666666</v>
      </c>
      <c r="E21" s="254">
        <f t="shared" si="0"/>
        <v>26.166666666666657</v>
      </c>
      <c r="F21" s="261" t="str">
        <f t="shared" si="1"/>
        <v>+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2.8645161290322583</v>
      </c>
      <c r="E22" s="254">
        <f t="shared" si="0"/>
        <v>0.10596028472663344</v>
      </c>
      <c r="F22" s="261" t="str">
        <f t="shared" si="1"/>
        <v>+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180</v>
      </c>
      <c r="E23" s="254">
        <f t="shared" si="0"/>
        <v>27.7777777777778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120</v>
      </c>
      <c r="E31" s="254">
        <f t="shared" si="0"/>
        <v>1.4210854715202004E-14</v>
      </c>
      <c r="F31" s="261" t="str">
        <f t="shared" si="1"/>
        <v>+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138</v>
      </c>
      <c r="E34" s="254">
        <f t="shared" si="0"/>
        <v>2.7572533875276974</v>
      </c>
      <c r="F34" s="261" t="str">
        <f t="shared" si="1"/>
        <v>+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175</v>
      </c>
      <c r="E35" s="254">
        <f t="shared" si="0"/>
        <v>5</v>
      </c>
      <c r="F35" s="261" t="str">
        <f t="shared" si="1"/>
        <v>+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366.66666666666669</v>
      </c>
      <c r="E36" s="254">
        <f t="shared" si="0"/>
        <v>72.54901960784315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165.51724137931035</v>
      </c>
      <c r="E38" s="254">
        <f t="shared" si="0"/>
        <v>74.482758620689651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60</v>
      </c>
      <c r="E39" s="254">
        <f t="shared" si="0"/>
        <v>19.900497512437809</v>
      </c>
      <c r="F39" s="261" t="str">
        <f t="shared" si="1"/>
        <v>-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11.451612903225806</v>
      </c>
      <c r="E40" s="254">
        <f t="shared" si="0"/>
        <v>78.548387096774192</v>
      </c>
      <c r="F40" s="261" t="str">
        <f t="shared" si="1"/>
        <v>-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5.0999999999999996</v>
      </c>
      <c r="E46" s="254">
        <f t="shared" si="0"/>
        <v>1.0167117686916809</v>
      </c>
      <c r="F46" s="261" t="str">
        <f t="shared" si="1"/>
        <v>+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2.1545454545454548</v>
      </c>
      <c r="E47" s="254">
        <f t="shared" si="0"/>
        <v>0</v>
      </c>
      <c r="F47" s="261" t="str">
        <f t="shared" si="1"/>
        <v>×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0.8</v>
      </c>
      <c r="E54" s="254">
        <f t="shared" si="0"/>
        <v>1.4885114885114903E-2</v>
      </c>
      <c r="F54" s="261" t="str">
        <f t="shared" si="1"/>
        <v>+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0.25</v>
      </c>
      <c r="E55" s="254">
        <f t="shared" si="0"/>
        <v>1.6249999999999987E-2</v>
      </c>
      <c r="F55" s="261" t="str">
        <f t="shared" si="1"/>
        <v>-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125.93397852390443</v>
      </c>
      <c r="E58" s="254">
        <f t="shared" si="0"/>
        <v>0</v>
      </c>
      <c r="F58" s="261" t="str">
        <f t="shared" si="1"/>
        <v>×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86.666666666666671</v>
      </c>
      <c r="E59" s="254">
        <f t="shared" si="0"/>
        <v>63.333333333333329</v>
      </c>
      <c r="F59" s="261" t="str">
        <f t="shared" si="1"/>
        <v>-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333.33333333333337</v>
      </c>
      <c r="E63" s="254">
        <f t="shared" si="0"/>
        <v>166.66666666666663</v>
      </c>
      <c r="F63" s="261" t="str">
        <f t="shared" si="1"/>
        <v>-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866.66666666666652</v>
      </c>
      <c r="E65" s="254">
        <f t="shared" si="0"/>
        <v>6.6666666666665151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5944.4444444444453</v>
      </c>
      <c r="E68" s="254">
        <f t="shared" ref="E68:E131" si="2">ABS(C68-D68)</f>
        <v>169.44444444444525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581.81818181818176</v>
      </c>
      <c r="E69" s="254">
        <f t="shared" si="2"/>
        <v>0.81866096297221702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1772.7272727272725</v>
      </c>
      <c r="E70" s="254">
        <f t="shared" si="2"/>
        <v>55.844155844155921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9.1764705882352935</v>
      </c>
      <c r="E71" s="254">
        <f t="shared" si="2"/>
        <v>1.1764705882352935</v>
      </c>
      <c r="F71" s="261" t="str">
        <f t="shared" si="3"/>
        <v>+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722.58064516129025</v>
      </c>
      <c r="E72" s="254">
        <f t="shared" si="2"/>
        <v>1.8080011269192937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672.61904761904759</v>
      </c>
      <c r="E73" s="254">
        <f t="shared" si="2"/>
        <v>12.619047619047592</v>
      </c>
      <c r="F73" s="261" t="str">
        <f t="shared" si="3"/>
        <v>+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0</v>
      </c>
      <c r="E74" s="254">
        <f t="shared" si="2"/>
        <v>0</v>
      </c>
      <c r="F74" s="261" t="str">
        <f t="shared" si="3"/>
        <v>×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1709.0909090909088</v>
      </c>
      <c r="E75" s="254">
        <f t="shared" si="2"/>
        <v>140.07906986630405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1853.8461538461538</v>
      </c>
      <c r="E76" s="254">
        <f t="shared" si="2"/>
        <v>153.84615384615381</v>
      </c>
      <c r="F76" s="261" t="str">
        <f t="shared" si="3"/>
        <v>+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1107.6923076923076</v>
      </c>
      <c r="E77" s="254">
        <f t="shared" si="2"/>
        <v>2475.3142889510527</v>
      </c>
      <c r="F77" s="261" t="str">
        <f t="shared" si="3"/>
        <v>-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600</v>
      </c>
      <c r="E79" s="254">
        <f t="shared" si="2"/>
        <v>288.53305785123973</v>
      </c>
      <c r="F79" s="261" t="str">
        <f t="shared" si="3"/>
        <v>+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1799.9999999999998</v>
      </c>
      <c r="E86" s="254">
        <f t="shared" si="2"/>
        <v>13.10668479729793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</v>
      </c>
      <c r="E88" s="254">
        <f t="shared" si="2"/>
        <v>0.18757439820036836</v>
      </c>
      <c r="F88" s="261" t="str">
        <f t="shared" si="3"/>
        <v>-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220</v>
      </c>
      <c r="E92" s="254">
        <f t="shared" si="2"/>
        <v>2.2727272727280479E-2</v>
      </c>
      <c r="F92" s="261" t="str">
        <f t="shared" si="3"/>
        <v>+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83.75</v>
      </c>
      <c r="E95" s="254">
        <f t="shared" si="2"/>
        <v>9.9833333333333343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210</v>
      </c>
      <c r="E98" s="254">
        <f t="shared" si="2"/>
        <v>45</v>
      </c>
      <c r="F98" s="261" t="str">
        <f t="shared" si="3"/>
        <v>+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600</v>
      </c>
      <c r="E99" s="254">
        <f t="shared" si="2"/>
        <v>71.458952981202174</v>
      </c>
      <c r="F99" s="261" t="str">
        <f t="shared" si="3"/>
        <v>+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170</v>
      </c>
      <c r="E100" s="254">
        <f t="shared" si="2"/>
        <v>1.25</v>
      </c>
      <c r="F100" s="261" t="str">
        <f t="shared" si="3"/>
        <v>+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230</v>
      </c>
      <c r="E103" s="254">
        <f t="shared" si="2"/>
        <v>3.3333333333333428</v>
      </c>
      <c r="F103" s="261" t="str">
        <f t="shared" si="3"/>
        <v>-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173.33333333333334</v>
      </c>
      <c r="E104" s="254">
        <f t="shared" si="2"/>
        <v>13.333333333333343</v>
      </c>
      <c r="F104" s="261" t="str">
        <f t="shared" si="3"/>
        <v>+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168.33333333333334</v>
      </c>
      <c r="E105" s="254">
        <f t="shared" si="2"/>
        <v>13.48484848484847</v>
      </c>
      <c r="F105" s="261" t="str">
        <f t="shared" si="3"/>
        <v>-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531.57894736842104</v>
      </c>
      <c r="E107" s="254">
        <f t="shared" si="2"/>
        <v>351.93753614806246</v>
      </c>
      <c r="F107" s="261" t="str">
        <f t="shared" si="3"/>
        <v>-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223.33333333333334</v>
      </c>
      <c r="E109" s="254">
        <f t="shared" si="2"/>
        <v>3.3333333333333428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645</v>
      </c>
      <c r="E110" s="254">
        <f t="shared" si="2"/>
        <v>645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1573.913043478261</v>
      </c>
      <c r="E112" s="254">
        <f t="shared" si="2"/>
        <v>403.91304347826099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3450</v>
      </c>
      <c r="E113" s="254">
        <f t="shared" si="2"/>
        <v>90</v>
      </c>
      <c r="F113" s="261" t="str">
        <f t="shared" si="3"/>
        <v>+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560</v>
      </c>
      <c r="E114" s="254">
        <f t="shared" si="2"/>
        <v>80</v>
      </c>
      <c r="F114" s="261" t="str">
        <f t="shared" si="3"/>
        <v>+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300</v>
      </c>
      <c r="E115" s="254">
        <f t="shared" si="2"/>
        <v>96.296296296296305</v>
      </c>
      <c r="F115" s="261" t="str">
        <f t="shared" si="3"/>
        <v>+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8.875305623471883</v>
      </c>
      <c r="E116" s="254">
        <f t="shared" si="2"/>
        <v>2.0530848697108084E-2</v>
      </c>
      <c r="F116" s="261" t="str">
        <f t="shared" si="3"/>
        <v>+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1515.8227848101264</v>
      </c>
      <c r="E123" s="254">
        <f t="shared" si="2"/>
        <v>857.82278481012645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164.29207479964381</v>
      </c>
      <c r="E126" s="254">
        <f t="shared" si="2"/>
        <v>124.29207479964381</v>
      </c>
      <c r="F126" s="261" t="str">
        <f t="shared" si="3"/>
        <v>+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337.70279039584688</v>
      </c>
      <c r="E127" s="254">
        <f t="shared" si="2"/>
        <v>55.695267856580301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315.31631520532744</v>
      </c>
      <c r="E129" s="254">
        <f t="shared" si="2"/>
        <v>35.316315205327442</v>
      </c>
      <c r="F129" s="261" t="str">
        <f t="shared" si="3"/>
        <v>+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105.43478260869566</v>
      </c>
      <c r="E130" s="254">
        <f t="shared" si="2"/>
        <v>14.565217391304344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117.4435367611725</v>
      </c>
      <c r="E132" s="254">
        <f t="shared" ref="E132:E195" si="4">ABS(C132-D132)</f>
        <v>8.2435367611724928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154.54545454545453</v>
      </c>
      <c r="E133" s="254">
        <f t="shared" si="4"/>
        <v>4.5454545454545325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35</v>
      </c>
      <c r="E134" s="254">
        <f t="shared" si="4"/>
        <v>15</v>
      </c>
      <c r="F134" s="261" t="str">
        <f t="shared" si="5"/>
        <v>-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260</v>
      </c>
      <c r="E135" s="254">
        <f t="shared" si="4"/>
        <v>10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373.01775147928993</v>
      </c>
      <c r="E136" s="254">
        <f t="shared" si="4"/>
        <v>253.01775147928993</v>
      </c>
      <c r="F136" s="261" t="str">
        <f t="shared" si="5"/>
        <v>+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100</v>
      </c>
      <c r="E137" s="254">
        <f t="shared" si="4"/>
        <v>0</v>
      </c>
      <c r="F137" s="261" t="str">
        <f t="shared" si="5"/>
        <v>×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24.349514563106798</v>
      </c>
      <c r="E141" s="254">
        <f t="shared" si="4"/>
        <v>5.4758303525804806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35</v>
      </c>
      <c r="E144" s="254">
        <f t="shared" si="4"/>
        <v>265</v>
      </c>
      <c r="F144" s="261" t="str">
        <f t="shared" si="5"/>
        <v>-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750</v>
      </c>
      <c r="E147" s="254">
        <f t="shared" si="4"/>
        <v>43.333333333333371</v>
      </c>
      <c r="F147" s="261" t="str">
        <f t="shared" si="5"/>
        <v>-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468.93129770992368</v>
      </c>
      <c r="E149" s="254">
        <f t="shared" si="4"/>
        <v>74.598114054782172</v>
      </c>
      <c r="F149" s="261" t="str">
        <f t="shared" si="5"/>
        <v>-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257.6018099547511</v>
      </c>
      <c r="E150" s="254">
        <f t="shared" si="4"/>
        <v>11.765557094937691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110.76923076923077</v>
      </c>
      <c r="E151" s="254">
        <f t="shared" si="4"/>
        <v>110.76923076923077</v>
      </c>
      <c r="F151" s="261" t="str">
        <f t="shared" si="5"/>
        <v>+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160.16685205784208</v>
      </c>
      <c r="E152" s="254">
        <f t="shared" si="4"/>
        <v>5.5866993860863374</v>
      </c>
      <c r="F152" s="261" t="str">
        <f t="shared" si="5"/>
        <v>+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372.23978919631088</v>
      </c>
      <c r="E153" s="254">
        <f t="shared" si="4"/>
        <v>2.4168736781010693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474.23728813559319</v>
      </c>
      <c r="E154" s="254">
        <f t="shared" si="4"/>
        <v>160.64378856423383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2000.0000000000002</v>
      </c>
      <c r="E155" s="254">
        <f t="shared" si="4"/>
        <v>172.27414330218039</v>
      </c>
      <c r="F155" s="261" t="str">
        <f t="shared" si="5"/>
        <v>-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1145.7666666666667</v>
      </c>
      <c r="E156" s="254">
        <f t="shared" si="4"/>
        <v>54.233333333333348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562.22222222222217</v>
      </c>
      <c r="E160" s="254">
        <f t="shared" si="4"/>
        <v>37.777777777777828</v>
      </c>
      <c r="F160" s="261" t="str">
        <f t="shared" si="5"/>
        <v>-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1150</v>
      </c>
      <c r="E162" s="254">
        <f t="shared" si="4"/>
        <v>270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150</v>
      </c>
      <c r="E163" s="254">
        <f t="shared" si="4"/>
        <v>150</v>
      </c>
      <c r="F163" s="261" t="str">
        <f t="shared" si="5"/>
        <v>+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278.33333333333331</v>
      </c>
      <c r="E167" s="254">
        <f t="shared" si="4"/>
        <v>0</v>
      </c>
      <c r="F167" s="261" t="str">
        <f t="shared" si="5"/>
        <v>×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700</v>
      </c>
      <c r="E168" s="254">
        <f t="shared" si="4"/>
        <v>21.923076923076906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450</v>
      </c>
      <c r="E169" s="254">
        <f t="shared" si="4"/>
        <v>80</v>
      </c>
      <c r="F169" s="261" t="str">
        <f t="shared" si="5"/>
        <v>+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703.63636363636363</v>
      </c>
      <c r="E172" s="254">
        <f t="shared" si="4"/>
        <v>703.63636363636363</v>
      </c>
      <c r="F172" s="261" t="str">
        <f t="shared" si="5"/>
        <v>+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800</v>
      </c>
      <c r="E173" s="254">
        <f t="shared" si="4"/>
        <v>0</v>
      </c>
      <c r="F173" s="261" t="str">
        <f t="shared" si="5"/>
        <v>×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23.445945945945947</v>
      </c>
      <c r="E177" s="254">
        <f t="shared" si="4"/>
        <v>1.4459459459459474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58.1640625</v>
      </c>
      <c r="E178" s="254">
        <f t="shared" si="4"/>
        <v>3.0109093468468444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166</v>
      </c>
      <c r="E179" s="254">
        <f t="shared" si="4"/>
        <v>20.923076923076934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162.5</v>
      </c>
      <c r="E180" s="254">
        <f t="shared" si="4"/>
        <v>17.5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191.14285714285714</v>
      </c>
      <c r="E181" s="254">
        <f t="shared" si="4"/>
        <v>58.415584415584419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4.9491978609625669</v>
      </c>
      <c r="E182" s="254">
        <f t="shared" si="4"/>
        <v>0.18825918371097305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76.404494382022477</v>
      </c>
      <c r="E183" s="254">
        <f t="shared" si="4"/>
        <v>25.987827715355813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68.15789473684211</v>
      </c>
      <c r="E184" s="254">
        <f t="shared" si="4"/>
        <v>3.6278195488721821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64.074074074074076</v>
      </c>
      <c r="E185" s="254">
        <f t="shared" si="4"/>
        <v>12.407407407407412</v>
      </c>
      <c r="F185" s="261" t="str">
        <f t="shared" si="5"/>
        <v>+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60</v>
      </c>
      <c r="E186" s="254">
        <f t="shared" si="4"/>
        <v>1.212121212121211</v>
      </c>
      <c r="F186" s="261" t="str">
        <f t="shared" si="5"/>
        <v>-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42.272727272727273</v>
      </c>
      <c r="E187" s="254">
        <f t="shared" si="4"/>
        <v>3.2828282828282838</v>
      </c>
      <c r="F187" s="261" t="str">
        <f t="shared" si="5"/>
        <v>-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5.8453608247422677</v>
      </c>
      <c r="E188" s="254">
        <f t="shared" si="4"/>
        <v>0.19630584192439926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20</v>
      </c>
      <c r="E190" s="254">
        <f t="shared" si="4"/>
        <v>20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20.801068090787716</v>
      </c>
      <c r="E194" s="254">
        <f t="shared" si="4"/>
        <v>2.411492295685715</v>
      </c>
      <c r="F194" s="261" t="str">
        <f t="shared" si="5"/>
        <v>-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25</v>
      </c>
      <c r="E195" s="254">
        <f t="shared" si="4"/>
        <v>1.2903225806451601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120.55555555555556</v>
      </c>
      <c r="E197" s="254">
        <f t="shared" si="6"/>
        <v>26.841269841269849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148.18181818181819</v>
      </c>
      <c r="E198" s="254">
        <f t="shared" si="6"/>
        <v>13.699369936993662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135</v>
      </c>
      <c r="E199" s="254">
        <f t="shared" si="6"/>
        <v>15</v>
      </c>
      <c r="F199" s="261" t="str">
        <f t="shared" si="7"/>
        <v>-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300</v>
      </c>
      <c r="E200" s="254">
        <f t="shared" si="6"/>
        <v>133.33333333333331</v>
      </c>
      <c r="F200" s="261" t="str">
        <f t="shared" si="7"/>
        <v>+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300</v>
      </c>
      <c r="E201" s="254">
        <f t="shared" si="6"/>
        <v>137.5</v>
      </c>
      <c r="F201" s="261" t="str">
        <f t="shared" si="7"/>
        <v>+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41.521739130434781</v>
      </c>
      <c r="E203" s="254">
        <f t="shared" si="6"/>
        <v>1.5217391304347814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42.941176470588232</v>
      </c>
      <c r="E204" s="254">
        <f t="shared" si="6"/>
        <v>3.566176470588232</v>
      </c>
      <c r="F204" s="261" t="str">
        <f t="shared" si="7"/>
        <v>+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41.428571428571431</v>
      </c>
      <c r="E205" s="254">
        <f t="shared" si="6"/>
        <v>4.4805194805194759</v>
      </c>
      <c r="F205" s="261" t="str">
        <f t="shared" si="7"/>
        <v>-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37.727272727272727</v>
      </c>
      <c r="E206" s="254">
        <f t="shared" si="6"/>
        <v>1.0606060606060623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56</v>
      </c>
      <c r="E207" s="254">
        <f t="shared" si="6"/>
        <v>11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38.333333333333336</v>
      </c>
      <c r="E211" s="254">
        <f t="shared" si="6"/>
        <v>1.6666666666666643</v>
      </c>
      <c r="F211" s="261" t="str">
        <f t="shared" si="7"/>
        <v>-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450.84269662921349</v>
      </c>
      <c r="E212" s="254">
        <f t="shared" si="6"/>
        <v>200.84269662921349</v>
      </c>
      <c r="F212" s="261" t="str">
        <f t="shared" si="7"/>
        <v>+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245</v>
      </c>
      <c r="E221" s="254">
        <f t="shared" si="6"/>
        <v>755</v>
      </c>
      <c r="F221" s="261" t="str">
        <f t="shared" si="7"/>
        <v>-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680</v>
      </c>
      <c r="E229" s="254">
        <f t="shared" si="6"/>
        <v>0</v>
      </c>
      <c r="F229" s="261" t="str">
        <f t="shared" si="7"/>
        <v>×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778.57142857142856</v>
      </c>
      <c r="E230" s="254">
        <f t="shared" si="6"/>
        <v>40.65583208385965</v>
      </c>
      <c r="F230" s="261" t="str">
        <f t="shared" si="7"/>
        <v>-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25.263157894736842</v>
      </c>
      <c r="E232" s="254">
        <f t="shared" si="6"/>
        <v>0.44873797109811875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500</v>
      </c>
      <c r="E233" s="254">
        <f t="shared" si="6"/>
        <v>0</v>
      </c>
      <c r="F233" s="261" t="str">
        <f t="shared" si="7"/>
        <v>×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366.15384615384613</v>
      </c>
      <c r="E237" s="254">
        <f t="shared" si="6"/>
        <v>296.15384615384613</v>
      </c>
      <c r="F237" s="261" t="str">
        <f t="shared" si="7"/>
        <v>+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500</v>
      </c>
      <c r="E238" s="254">
        <f t="shared" si="6"/>
        <v>5.9829059829059474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400</v>
      </c>
      <c r="E239" s="254">
        <f t="shared" si="6"/>
        <v>0</v>
      </c>
      <c r="F239" s="261" t="str">
        <f t="shared" si="7"/>
        <v>×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9.6390858944050439</v>
      </c>
      <c r="E243" s="254">
        <f t="shared" si="6"/>
        <v>6.0654521856024601E-2</v>
      </c>
      <c r="F243" s="261" t="str">
        <f t="shared" si="7"/>
        <v>+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350</v>
      </c>
      <c r="E245" s="254">
        <f t="shared" si="6"/>
        <v>4.393348691621668E-3</v>
      </c>
      <c r="F245" s="261" t="str">
        <f t="shared" si="7"/>
        <v>+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1.1064087061668681</v>
      </c>
      <c r="E250" s="254">
        <f t="shared" si="6"/>
        <v>0.10640870616686815</v>
      </c>
      <c r="F250" s="261" t="str">
        <f t="shared" si="7"/>
        <v>+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96" priority="1" operator="equal">
      <formula>"মূল্য হ্রাস"</formula>
    </cfRule>
    <cfRule type="cellIs" dxfId="395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J12" sqref="J12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45875.408773958334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45852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 t="s">
        <v>566</v>
      </c>
    </row>
    <row r="9" spans="2:10" ht="21">
      <c r="B9"/>
      <c r="C9"/>
      <c r="D9" s="53"/>
      <c r="I9" s="257" t="s">
        <v>360</v>
      </c>
      <c r="J9" s="259" t="s">
        <v>566</v>
      </c>
    </row>
    <row r="10" spans="2:10" ht="21.75" customHeight="1">
      <c r="B10"/>
      <c r="C10"/>
      <c r="D10" s="408" t="s">
        <v>319</v>
      </c>
      <c r="E10" s="408"/>
      <c r="F10" s="408"/>
      <c r="I10" s="257" t="s">
        <v>358</v>
      </c>
      <c r="J10" s="259" t="s">
        <v>566</v>
      </c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59400</v>
      </c>
      <c r="G11" s="28"/>
      <c r="I11" s="257" t="s">
        <v>359</v>
      </c>
      <c r="J11" s="259" t="s">
        <v>566</v>
      </c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527730.41765860387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293849.30181698699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8790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6300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14540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910609.71947559086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910609.71947559086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10">
        <f>'R'!H254</f>
        <v>888569</v>
      </c>
      <c r="F21" s="410"/>
    </row>
    <row r="22" spans="2:6">
      <c r="B22"/>
      <c r="C22"/>
      <c r="D22" s="71" t="s">
        <v>237</v>
      </c>
      <c r="E22" s="410">
        <f>'R'!J254</f>
        <v>100784.0837514351</v>
      </c>
      <c r="F22" s="410"/>
    </row>
    <row r="23" spans="2:6">
      <c r="B23"/>
      <c r="C23"/>
      <c r="D23" s="71" t="s">
        <v>238</v>
      </c>
      <c r="E23" s="410">
        <f>'R'!L254</f>
        <v>78743.364275844215</v>
      </c>
      <c r="F23" s="410"/>
    </row>
    <row r="24" spans="2:6">
      <c r="B24"/>
      <c r="C24"/>
      <c r="D24" s="79" t="s">
        <v>239</v>
      </c>
      <c r="E24" s="410">
        <f>'R'!F254</f>
        <v>910609.71947559086</v>
      </c>
      <c r="F24" s="410"/>
    </row>
    <row r="25" spans="2:6">
      <c r="B25"/>
      <c r="C25"/>
      <c r="D25" s="409" t="s">
        <v>342</v>
      </c>
      <c r="E25" s="409"/>
      <c r="F25" s="40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94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L254" sqref="L254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2" t="s">
        <v>528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222">
        <f>COUNTIF(E4:L253, "&lt;0")</f>
        <v>0</v>
      </c>
      <c r="N1" s="219">
        <f>F254+L254</f>
        <v>989353.08375143504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989353.08375143516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255.5</v>
      </c>
      <c r="F6" s="44">
        <f t="shared" si="0"/>
        <v>32454.145245648961</v>
      </c>
      <c r="G6" s="44">
        <f>P!AJ7</f>
        <v>250</v>
      </c>
      <c r="H6" s="44">
        <f>G6*P!AK7</f>
        <v>33500</v>
      </c>
      <c r="I6" s="44">
        <f>S!E5</f>
        <v>66.499999999999972</v>
      </c>
      <c r="J6" s="44">
        <f>I6*S!D5</f>
        <v>6702.4930342383404</v>
      </c>
      <c r="K6" s="44">
        <f t="shared" si="1"/>
        <v>61</v>
      </c>
      <c r="L6" s="44">
        <f t="shared" si="2"/>
        <v>7748.3477885893799</v>
      </c>
      <c r="M6" s="45">
        <f>IF(ISERR((J6+H6)/(G6+I6)),P!AK7,(J6+H6)/(G6+I6))</f>
        <v>127.02209489490787</v>
      </c>
      <c r="N6" s="46">
        <f t="shared" si="3"/>
        <v>40202.493034238338</v>
      </c>
      <c r="O6" s="46">
        <f t="shared" si="4"/>
        <v>40202.493034238338</v>
      </c>
      <c r="P6" s="47" t="b">
        <f t="shared" si="5"/>
        <v>1</v>
      </c>
      <c r="Q6" s="215" t="str">
        <f t="shared" si="6"/>
        <v>OK</v>
      </c>
      <c r="AJ6" s="64">
        <f t="shared" si="7"/>
        <v>127.02209489490787</v>
      </c>
      <c r="AK6" s="64">
        <f t="shared" si="8"/>
        <v>61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100</v>
      </c>
      <c r="F7" s="44">
        <f t="shared" si="0"/>
        <v>12199.180077580695</v>
      </c>
      <c r="G7" s="44">
        <f>P!AJ8</f>
        <v>100</v>
      </c>
      <c r="H7" s="44">
        <f>G7*P!AK8</f>
        <v>12200</v>
      </c>
      <c r="I7" s="44">
        <f>S!E6</f>
        <v>53</v>
      </c>
      <c r="J7" s="44">
        <f>I7*S!D6</f>
        <v>6464.7455186984635</v>
      </c>
      <c r="K7" s="44">
        <f t="shared" si="1"/>
        <v>53</v>
      </c>
      <c r="L7" s="44">
        <f t="shared" si="2"/>
        <v>6465.5654411177684</v>
      </c>
      <c r="M7" s="45">
        <f>IF(ISERR((J7+H7)/(G7+I7)),P!AK8,(J7+H7)/(G7+I7))</f>
        <v>121.99180077580695</v>
      </c>
      <c r="N7" s="46">
        <f t="shared" si="3"/>
        <v>18664.745518698463</v>
      </c>
      <c r="O7" s="46">
        <f t="shared" si="4"/>
        <v>18664.745518698463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121.99180077580695</v>
      </c>
      <c r="AK7" s="64">
        <f t="shared" si="8"/>
        <v>53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42.75</v>
      </c>
      <c r="F9" s="44">
        <f t="shared" si="0"/>
        <v>5771.2437046043333</v>
      </c>
      <c r="G9" s="44">
        <f>P!AJ10</f>
        <v>50</v>
      </c>
      <c r="H9" s="44">
        <f>G9*P!AK10</f>
        <v>6750</v>
      </c>
      <c r="I9" s="44">
        <f>S!E8</f>
        <v>12.870000000000015</v>
      </c>
      <c r="J9" s="44">
        <f>I9*S!D8</f>
        <v>1737.4407417187031</v>
      </c>
      <c r="K9" s="44">
        <f t="shared" si="1"/>
        <v>20.120000000000019</v>
      </c>
      <c r="L9" s="44">
        <f>K9*M9</f>
        <v>2716.1970371143698</v>
      </c>
      <c r="M9" s="45">
        <f>IF(ISERR((J9+H9)/(G9+I9)),P!AK10,(J9+H9)/(G9+I9))</f>
        <v>134.99985273928266</v>
      </c>
      <c r="N9" s="46">
        <f t="shared" si="3"/>
        <v>8487.4407417187031</v>
      </c>
      <c r="O9" s="46">
        <f t="shared" si="4"/>
        <v>8487.4407417187031</v>
      </c>
      <c r="P9" s="47" t="b">
        <f t="shared" si="5"/>
        <v>1</v>
      </c>
      <c r="Q9" s="215" t="str">
        <f t="shared" si="6"/>
        <v>OK</v>
      </c>
      <c r="AJ9" s="64">
        <f t="shared" si="7"/>
        <v>134.99985273928266</v>
      </c>
      <c r="AK9" s="64">
        <f t="shared" si="8"/>
        <v>20.120000000000019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22.599999999999998</v>
      </c>
      <c r="F10" s="44">
        <f t="shared" si="0"/>
        <v>3615.7604578895402</v>
      </c>
      <c r="G10" s="44">
        <f>P!AJ11</f>
        <v>25</v>
      </c>
      <c r="H10" s="44">
        <f>G10*P!AK11</f>
        <v>4000</v>
      </c>
      <c r="I10" s="44">
        <f>S!E9</f>
        <v>11.470000000000006</v>
      </c>
      <c r="J10" s="44">
        <f>I10*S!D9</f>
        <v>1834.8134468686533</v>
      </c>
      <c r="K10" s="44">
        <f t="shared" si="1"/>
        <v>13.870000000000008</v>
      </c>
      <c r="L10" s="44">
        <f t="shared" si="2"/>
        <v>2219.0529889791133</v>
      </c>
      <c r="M10" s="45">
        <f>IF(ISERR((J10+H10)/(G10+I10)),P!AK11,(J10+H10)/(G10+I10))</f>
        <v>159.98940079157259</v>
      </c>
      <c r="N10" s="46">
        <f t="shared" si="3"/>
        <v>5834.813446868653</v>
      </c>
      <c r="O10" s="46">
        <f t="shared" si="4"/>
        <v>5834.813446868653</v>
      </c>
      <c r="P10" s="47" t="b">
        <f t="shared" si="5"/>
        <v>1</v>
      </c>
      <c r="Q10" s="215" t="str">
        <f t="shared" si="6"/>
        <v>OK</v>
      </c>
      <c r="AJ10" s="64">
        <f t="shared" si="7"/>
        <v>159.98940079157259</v>
      </c>
      <c r="AK10" s="64">
        <f t="shared" si="8"/>
        <v>13.870000000000008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17.5</v>
      </c>
      <c r="F11" s="44">
        <f t="shared" si="0"/>
        <v>2362.4468283946931</v>
      </c>
      <c r="G11" s="44">
        <f>P!AJ12</f>
        <v>0</v>
      </c>
      <c r="H11" s="44">
        <f>G11*P!AK12</f>
        <v>0</v>
      </c>
      <c r="I11" s="44">
        <f>S!E10</f>
        <v>22.650000000000006</v>
      </c>
      <c r="J11" s="44">
        <f>I11*S!D10</f>
        <v>3057.6811807508466</v>
      </c>
      <c r="K11" s="44">
        <f t="shared" si="1"/>
        <v>5.1500000000000057</v>
      </c>
      <c r="L11" s="44">
        <f t="shared" si="2"/>
        <v>695.23435235615329</v>
      </c>
      <c r="M11" s="45">
        <f>IF(ISERR((J11+H11)/(G11+I11)),P!AK12,(J11+H11)/(G11+I11))</f>
        <v>134.9969616225539</v>
      </c>
      <c r="N11" s="46">
        <f t="shared" si="3"/>
        <v>3057.6811807508466</v>
      </c>
      <c r="O11" s="46">
        <f t="shared" si="4"/>
        <v>3057.6811807508466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134.9969616225539</v>
      </c>
      <c r="AK11" s="64">
        <f t="shared" si="8"/>
        <v>5.1500000000000057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0.5</v>
      </c>
      <c r="F12" s="44">
        <f t="shared" si="0"/>
        <v>98</v>
      </c>
      <c r="G12" s="44">
        <f>P!AJ13</f>
        <v>0.5</v>
      </c>
      <c r="H12" s="44">
        <f>G12*P!AK13</f>
        <v>98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98</v>
      </c>
      <c r="O12" s="46">
        <f t="shared" si="4"/>
        <v>98</v>
      </c>
      <c r="P12" s="47" t="b">
        <f t="shared" si="5"/>
        <v>1</v>
      </c>
      <c r="Q12" s="215" t="str">
        <f t="shared" si="6"/>
        <v>OK</v>
      </c>
      <c r="AJ12" s="64">
        <f t="shared" si="7"/>
        <v>196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1</v>
      </c>
      <c r="F13" s="44">
        <f t="shared" si="0"/>
        <v>66.666666666666671</v>
      </c>
      <c r="G13" s="44">
        <f>P!AJ14</f>
        <v>2</v>
      </c>
      <c r="H13" s="44">
        <f>G13*P!AK14</f>
        <v>140</v>
      </c>
      <c r="I13" s="44">
        <f>S!E12</f>
        <v>1</v>
      </c>
      <c r="J13" s="44">
        <f>I13*S!D12</f>
        <v>60</v>
      </c>
      <c r="K13" s="44">
        <f t="shared" si="1"/>
        <v>2</v>
      </c>
      <c r="L13" s="44">
        <f t="shared" si="2"/>
        <v>133.33333333333334</v>
      </c>
      <c r="M13" s="45">
        <f>IF(ISERR((J13+H13)/(G13+I13)),P!AK14,(J13+H13)/(G13+I13))</f>
        <v>66.666666666666671</v>
      </c>
      <c r="N13" s="46">
        <f t="shared" si="3"/>
        <v>200</v>
      </c>
      <c r="O13" s="46">
        <f t="shared" si="4"/>
        <v>200</v>
      </c>
      <c r="P13" s="47" t="b">
        <f t="shared" si="5"/>
        <v>1</v>
      </c>
      <c r="Q13" s="215" t="str">
        <f t="shared" si="6"/>
        <v>OK</v>
      </c>
      <c r="AJ13" s="64">
        <f t="shared" si="7"/>
        <v>66.666666666666671</v>
      </c>
      <c r="AK13" s="64">
        <f t="shared" si="8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192.6</v>
      </c>
      <c r="F14" s="44">
        <f t="shared" si="0"/>
        <v>34213.373942513048</v>
      </c>
      <c r="G14" s="44">
        <f>P!AJ15</f>
        <v>195</v>
      </c>
      <c r="H14" s="44">
        <f>G14*P!AK15</f>
        <v>34640</v>
      </c>
      <c r="I14" s="44">
        <f>S!E13</f>
        <v>1</v>
      </c>
      <c r="J14" s="44">
        <f>I14*S!D13</f>
        <v>177.34835271317829</v>
      </c>
      <c r="K14" s="44">
        <f t="shared" si="1"/>
        <v>3.4000000000000057</v>
      </c>
      <c r="L14" s="44">
        <f t="shared" si="2"/>
        <v>603.97441020012752</v>
      </c>
      <c r="M14" s="45">
        <f>IF(ISERR((J14+H14)/(G14+I14)),P!AK15,(J14+H14)/(G14+I14))</f>
        <v>177.63953241180192</v>
      </c>
      <c r="N14" s="46">
        <f t="shared" si="3"/>
        <v>34817.348352713176</v>
      </c>
      <c r="O14" s="46">
        <f t="shared" si="4"/>
        <v>34817.348352713176</v>
      </c>
      <c r="P14" s="47" t="b">
        <f t="shared" si="5"/>
        <v>1</v>
      </c>
      <c r="Q14" s="215" t="str">
        <f t="shared" si="6"/>
        <v>OK</v>
      </c>
      <c r="AJ14" s="64">
        <f t="shared" si="7"/>
        <v>177.63953241180192</v>
      </c>
      <c r="AK14" s="64">
        <f t="shared" si="8"/>
        <v>3.4000000000000057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6.85</v>
      </c>
      <c r="F15" s="44">
        <f t="shared" si="0"/>
        <v>2216.5128044654489</v>
      </c>
      <c r="G15" s="44">
        <f>P!AJ16</f>
        <v>6.4</v>
      </c>
      <c r="H15" s="44">
        <f>G15*P!AK16</f>
        <v>2080</v>
      </c>
      <c r="I15" s="44">
        <f>S!E14</f>
        <v>2.5199999999999982</v>
      </c>
      <c r="J15" s="44">
        <f>I15*S!D14</f>
        <v>806.32032347909501</v>
      </c>
      <c r="K15" s="44">
        <f t="shared" si="1"/>
        <v>2.0699999999999985</v>
      </c>
      <c r="L15" s="44">
        <f t="shared" si="2"/>
        <v>669.80751901364613</v>
      </c>
      <c r="M15" s="45">
        <f>IF(ISERR((J15+H15)/(G15+I15)),P!AK16,(J15+H15)/(G15+I15))</f>
        <v>323.57851160079548</v>
      </c>
      <c r="N15" s="46">
        <f t="shared" si="3"/>
        <v>2886.3203234790949</v>
      </c>
      <c r="O15" s="46">
        <f t="shared" si="4"/>
        <v>2886.3203234790949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323.57851160079548</v>
      </c>
      <c r="AK15" s="64">
        <f t="shared" si="8"/>
        <v>2.0699999999999985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26</v>
      </c>
      <c r="F16" s="44">
        <f t="shared" si="0"/>
        <v>1039.9959831777164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26</v>
      </c>
      <c r="L16" s="44">
        <f t="shared" si="2"/>
        <v>1039.9959831777164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26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1.35</v>
      </c>
      <c r="F18" s="44">
        <f t="shared" si="0"/>
        <v>610.00000000000011</v>
      </c>
      <c r="G18" s="44">
        <f>P!AJ19</f>
        <v>1.3499999999999999</v>
      </c>
      <c r="H18" s="44">
        <f>G18*P!AK19</f>
        <v>610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451.8518518518519</v>
      </c>
      <c r="N18" s="46">
        <f t="shared" si="3"/>
        <v>610</v>
      </c>
      <c r="O18" s="46">
        <f t="shared" si="4"/>
        <v>610.00000000000011</v>
      </c>
      <c r="P18" s="47" t="b">
        <f t="shared" si="5"/>
        <v>1</v>
      </c>
      <c r="Q18" s="215" t="str">
        <f t="shared" si="6"/>
        <v>OK</v>
      </c>
      <c r="AJ18" s="64">
        <f t="shared" si="7"/>
        <v>451.8518518518519</v>
      </c>
      <c r="AK18" s="64">
        <f t="shared" si="8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169</v>
      </c>
      <c r="F20" s="44">
        <f t="shared" si="0"/>
        <v>10139.999808660841</v>
      </c>
      <c r="G20" s="44">
        <f>P!AJ21</f>
        <v>148</v>
      </c>
      <c r="H20" s="44">
        <f>G20*P!AK21</f>
        <v>8880</v>
      </c>
      <c r="I20" s="44">
        <f>S!E19</f>
        <v>36</v>
      </c>
      <c r="J20" s="44">
        <f>I20*S!D19</f>
        <v>2159.9997916780762</v>
      </c>
      <c r="K20" s="44">
        <f t="shared" si="1"/>
        <v>15</v>
      </c>
      <c r="L20" s="44">
        <f t="shared" si="2"/>
        <v>899.9999830172344</v>
      </c>
      <c r="M20" s="45">
        <f>IF(ISERR((J20+H20)/(G20+I20)),P!AK21,(J20+H20)/(G20+I20))</f>
        <v>59.999998867815627</v>
      </c>
      <c r="N20" s="46">
        <f t="shared" si="3"/>
        <v>11039.999791678076</v>
      </c>
      <c r="O20" s="46">
        <f t="shared" si="4"/>
        <v>11039.999791678076</v>
      </c>
      <c r="P20" s="47" t="b">
        <f t="shared" si="5"/>
        <v>1</v>
      </c>
      <c r="Q20" s="215" t="str">
        <f t="shared" si="6"/>
        <v>OK</v>
      </c>
      <c r="AJ20" s="64">
        <f t="shared" si="7"/>
        <v>59.999998867815627</v>
      </c>
      <c r="AK20" s="64">
        <f t="shared" si="8"/>
        <v>15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16.5</v>
      </c>
      <c r="F21" s="44">
        <f t="shared" si="0"/>
        <v>15192.699896157841</v>
      </c>
      <c r="G21" s="44">
        <f>P!AJ22</f>
        <v>16</v>
      </c>
      <c r="H21" s="44">
        <f>G21*P!AK22</f>
        <v>14740</v>
      </c>
      <c r="I21" s="44">
        <f>S!E20</f>
        <v>0.50000000000000178</v>
      </c>
      <c r="J21" s="44">
        <f>I21*S!D20</f>
        <v>452.69989615784169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920.76969067623281</v>
      </c>
      <c r="N21" s="46">
        <f t="shared" si="3"/>
        <v>15192.699896157841</v>
      </c>
      <c r="O21" s="46">
        <f t="shared" si="4"/>
        <v>15192.699896157841</v>
      </c>
      <c r="P21" s="47" t="b">
        <f t="shared" si="5"/>
        <v>1</v>
      </c>
      <c r="Q21" s="215" t="str">
        <f t="shared" si="6"/>
        <v>OK</v>
      </c>
      <c r="AJ21" s="64">
        <f t="shared" si="7"/>
        <v>920.76969067623281</v>
      </c>
      <c r="AK21" s="64">
        <f t="shared" si="8"/>
        <v>0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1285</v>
      </c>
      <c r="G22" s="44">
        <f>P!AJ23</f>
        <v>12</v>
      </c>
      <c r="H22" s="44">
        <f>G22*P!AK23</f>
        <v>2570</v>
      </c>
      <c r="I22" s="44">
        <f>S!E21</f>
        <v>0</v>
      </c>
      <c r="J22" s="44">
        <f>I22*S!D21</f>
        <v>0</v>
      </c>
      <c r="K22" s="44">
        <f t="shared" si="1"/>
        <v>6</v>
      </c>
      <c r="L22" s="44">
        <f t="shared" si="2"/>
        <v>1285</v>
      </c>
      <c r="M22" s="45">
        <f>IF(ISERR((J22+H22)/(G22+I22)),P!AK23,(J22+H22)/(G22+I22))</f>
        <v>214.16666666666666</v>
      </c>
      <c r="N22" s="46">
        <f t="shared" si="3"/>
        <v>2570</v>
      </c>
      <c r="O22" s="46">
        <f t="shared" si="4"/>
        <v>2570</v>
      </c>
      <c r="P22" s="47" t="b">
        <f t="shared" si="5"/>
        <v>1</v>
      </c>
      <c r="Q22" s="215" t="str">
        <f t="shared" si="6"/>
        <v>OK</v>
      </c>
      <c r="AJ22" s="64">
        <f t="shared" si="7"/>
        <v>214.16666666666666</v>
      </c>
      <c r="AK22" s="64">
        <f t="shared" si="8"/>
        <v>6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1192</v>
      </c>
      <c r="F23" s="44">
        <f t="shared" si="0"/>
        <v>3385.0470154883819</v>
      </c>
      <c r="G23" s="44">
        <f>P!AJ24</f>
        <v>2170</v>
      </c>
      <c r="H23" s="44">
        <f>G23*P!AK24</f>
        <v>6216</v>
      </c>
      <c r="I23" s="44">
        <f>S!E22</f>
        <v>660</v>
      </c>
      <c r="J23" s="44">
        <f>I23*S!D22</f>
        <v>1820.6468572417125</v>
      </c>
      <c r="K23" s="44">
        <f t="shared" si="1"/>
        <v>1638</v>
      </c>
      <c r="L23" s="44">
        <f t="shared" si="2"/>
        <v>4651.5998417533301</v>
      </c>
      <c r="M23" s="45">
        <f>IF(ISERR((J23+H23)/(G23+I23)),P!AK24,(J23+H23)/(G23+I23))</f>
        <v>2.8398045431949512</v>
      </c>
      <c r="N23" s="46">
        <f t="shared" si="3"/>
        <v>8036.6468572417125</v>
      </c>
      <c r="O23" s="46">
        <f t="shared" si="4"/>
        <v>8036.6468572417125</v>
      </c>
      <c r="P23" s="47" t="b">
        <f t="shared" si="5"/>
        <v>1</v>
      </c>
      <c r="Q23" s="215" t="str">
        <f t="shared" si="6"/>
        <v>OK</v>
      </c>
      <c r="AJ23" s="64">
        <f t="shared" si="7"/>
        <v>2.8398045431949512</v>
      </c>
      <c r="AK23" s="64">
        <f t="shared" si="8"/>
        <v>1638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10</v>
      </c>
      <c r="F24" s="44">
        <f t="shared" si="0"/>
        <v>1800</v>
      </c>
      <c r="G24" s="44">
        <f>P!AJ25</f>
        <v>10</v>
      </c>
      <c r="H24" s="44">
        <f>G24*P!AK25</f>
        <v>1800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180</v>
      </c>
      <c r="N24" s="46">
        <f t="shared" si="3"/>
        <v>1800</v>
      </c>
      <c r="O24" s="46">
        <f t="shared" si="4"/>
        <v>1800</v>
      </c>
      <c r="P24" s="47" t="b">
        <f t="shared" si="5"/>
        <v>1</v>
      </c>
      <c r="Q24" s="215" t="str">
        <f t="shared" si="6"/>
        <v>OK</v>
      </c>
      <c r="AJ24" s="64">
        <f t="shared" si="7"/>
        <v>180</v>
      </c>
      <c r="AK24" s="64">
        <f t="shared" si="8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0.3</v>
      </c>
      <c r="F29" s="44">
        <f t="shared" si="0"/>
        <v>35.1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0.7</v>
      </c>
      <c r="L29" s="44">
        <f t="shared" si="2"/>
        <v>81.899999999999991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0.7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8.0000000000000002E-3</v>
      </c>
      <c r="F30" s="44">
        <f t="shared" si="0"/>
        <v>2400</v>
      </c>
      <c r="G30" s="44">
        <f>P!AJ31</f>
        <v>8.0000000000000002E-3</v>
      </c>
      <c r="H30" s="44">
        <f>G30*P!AK31</f>
        <v>2400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2400</v>
      </c>
      <c r="O30" s="46">
        <f t="shared" si="4"/>
        <v>2400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</v>
      </c>
      <c r="F31" s="44">
        <f t="shared" si="0"/>
        <v>240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6</v>
      </c>
      <c r="F32" s="44">
        <f t="shared" si="0"/>
        <v>720</v>
      </c>
      <c r="G32" s="44">
        <f>P!AJ33</f>
        <v>7</v>
      </c>
      <c r="H32" s="44">
        <f>G32*P!AK33</f>
        <v>840</v>
      </c>
      <c r="I32" s="44">
        <f>S!E31</f>
        <v>0.39999999999999991</v>
      </c>
      <c r="J32" s="44">
        <f>I32*S!D31</f>
        <v>47.999999999999986</v>
      </c>
      <c r="K32" s="44">
        <f t="shared" si="1"/>
        <v>1.4000000000000004</v>
      </c>
      <c r="L32" s="44">
        <f t="shared" si="2"/>
        <v>168.00000000000006</v>
      </c>
      <c r="M32" s="45">
        <f>IF(ISERR((J32+H32)/(G32+I32)),P!AK33,(J32+H32)/(G32+I32))</f>
        <v>120</v>
      </c>
      <c r="N32" s="46">
        <f t="shared" si="3"/>
        <v>888</v>
      </c>
      <c r="O32" s="46">
        <f t="shared" si="4"/>
        <v>888</v>
      </c>
      <c r="P32" s="47" t="b">
        <f t="shared" si="5"/>
        <v>1</v>
      </c>
      <c r="Q32" s="215" t="str">
        <f t="shared" si="6"/>
        <v>OK</v>
      </c>
      <c r="AJ32" s="64">
        <f t="shared" si="7"/>
        <v>120</v>
      </c>
      <c r="AK32" s="64">
        <f t="shared" si="8"/>
        <v>1.4000000000000004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40</v>
      </c>
      <c r="F35" s="44">
        <f t="shared" si="0"/>
        <v>5516.6578746817859</v>
      </c>
      <c r="G35" s="44">
        <f>P!AJ36</f>
        <v>64</v>
      </c>
      <c r="H35" s="44">
        <f>G35*P!AK36</f>
        <v>8832</v>
      </c>
      <c r="I35" s="44">
        <f>S!E34</f>
        <v>2</v>
      </c>
      <c r="J35" s="44">
        <f>I35*S!D34</f>
        <v>270.48549322494461</v>
      </c>
      <c r="K35" s="44">
        <f t="shared" si="1"/>
        <v>26</v>
      </c>
      <c r="L35" s="44">
        <f t="shared" si="2"/>
        <v>3585.8276185431605</v>
      </c>
      <c r="M35" s="45">
        <f>IF(ISERR((J35+H35)/(G35+I35)),P!AK36,(J35+H35)/(G35+I35))</f>
        <v>137.91644686704464</v>
      </c>
      <c r="N35" s="46">
        <f t="shared" si="3"/>
        <v>9102.4854932249455</v>
      </c>
      <c r="O35" s="46">
        <f t="shared" si="4"/>
        <v>9102.4854932249473</v>
      </c>
      <c r="P35" s="47" t="b">
        <f t="shared" si="5"/>
        <v>1</v>
      </c>
      <c r="Q35" s="215" t="str">
        <f t="shared" si="6"/>
        <v>OK</v>
      </c>
      <c r="AJ35" s="64">
        <f t="shared" si="7"/>
        <v>137.91644686704464</v>
      </c>
      <c r="AK35" s="64">
        <f t="shared" si="8"/>
        <v>26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</v>
      </c>
      <c r="F36" s="44">
        <f t="shared" si="0"/>
        <v>350</v>
      </c>
      <c r="G36" s="44">
        <f>P!AJ37</f>
        <v>2</v>
      </c>
      <c r="H36" s="44">
        <f>G36*P!AK37</f>
        <v>350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175</v>
      </c>
      <c r="N36" s="46">
        <f t="shared" si="3"/>
        <v>350</v>
      </c>
      <c r="O36" s="46">
        <f t="shared" si="4"/>
        <v>350</v>
      </c>
      <c r="P36" s="47" t="b">
        <f t="shared" si="5"/>
        <v>1</v>
      </c>
      <c r="Q36" s="215" t="str">
        <f t="shared" si="6"/>
        <v>OK</v>
      </c>
      <c r="AJ36" s="64">
        <f t="shared" si="7"/>
        <v>175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1.1000000000000001</v>
      </c>
      <c r="F37" s="44">
        <f t="shared" si="0"/>
        <v>403.33333333333337</v>
      </c>
      <c r="G37" s="44">
        <f>P!AJ38</f>
        <v>1.5</v>
      </c>
      <c r="H37" s="44">
        <f>G37*P!AK38</f>
        <v>550</v>
      </c>
      <c r="I37" s="44">
        <f>S!E36</f>
        <v>0</v>
      </c>
      <c r="J37" s="44">
        <f>I37*S!D36</f>
        <v>0</v>
      </c>
      <c r="K37" s="44">
        <f t="shared" si="1"/>
        <v>0.39999999999999991</v>
      </c>
      <c r="L37" s="44">
        <f t="shared" si="2"/>
        <v>146.66666666666663</v>
      </c>
      <c r="M37" s="45">
        <f>IF(ISERR((J37+H37)/(G37+I37)),P!AK38,(J37+H37)/(G37+I37))</f>
        <v>366.66666666666669</v>
      </c>
      <c r="N37" s="46">
        <f t="shared" si="3"/>
        <v>550</v>
      </c>
      <c r="O37" s="46">
        <f t="shared" si="4"/>
        <v>550</v>
      </c>
      <c r="P37" s="47" t="b">
        <f t="shared" si="5"/>
        <v>1</v>
      </c>
      <c r="Q37" s="215" t="str">
        <f t="shared" si="6"/>
        <v>OK</v>
      </c>
      <c r="AJ37" s="64">
        <f t="shared" si="7"/>
        <v>366.66666666666669</v>
      </c>
      <c r="AK37" s="64">
        <f t="shared" si="8"/>
        <v>0.39999999999999991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14.5</v>
      </c>
      <c r="F39" s="44">
        <f t="shared" si="0"/>
        <v>2400</v>
      </c>
      <c r="G39" s="44">
        <f>P!AJ40</f>
        <v>14.5</v>
      </c>
      <c r="H39" s="44">
        <f>G39*P!AK40</f>
        <v>2400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165.51724137931035</v>
      </c>
      <c r="N39" s="46">
        <f t="shared" si="3"/>
        <v>2400</v>
      </c>
      <c r="O39" s="46">
        <f t="shared" si="4"/>
        <v>2400</v>
      </c>
      <c r="P39" s="47" t="b">
        <f t="shared" si="5"/>
        <v>1</v>
      </c>
      <c r="Q39" s="215" t="str">
        <f t="shared" si="6"/>
        <v>OK</v>
      </c>
      <c r="AJ39" s="64">
        <f t="shared" si="7"/>
        <v>165.51724137931035</v>
      </c>
      <c r="AK39" s="64">
        <f t="shared" si="8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3</v>
      </c>
      <c r="F40" s="44">
        <f t="shared" si="0"/>
        <v>180</v>
      </c>
      <c r="G40" s="44">
        <f>P!AJ41</f>
        <v>3</v>
      </c>
      <c r="H40" s="44">
        <f>G40*P!AK41</f>
        <v>180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60</v>
      </c>
      <c r="N40" s="46">
        <f t="shared" si="3"/>
        <v>180</v>
      </c>
      <c r="O40" s="46">
        <f t="shared" si="4"/>
        <v>180</v>
      </c>
      <c r="P40" s="47" t="b">
        <f t="shared" si="5"/>
        <v>1</v>
      </c>
      <c r="Q40" s="215" t="str">
        <f t="shared" si="6"/>
        <v>OK</v>
      </c>
      <c r="AJ40" s="64">
        <f t="shared" si="7"/>
        <v>60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124</v>
      </c>
      <c r="F41" s="44">
        <f t="shared" si="0"/>
        <v>1420</v>
      </c>
      <c r="G41" s="44">
        <f>P!AJ42</f>
        <v>124</v>
      </c>
      <c r="H41" s="44">
        <f>G41*P!AK42</f>
        <v>1420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11.451612903225806</v>
      </c>
      <c r="N41" s="46">
        <f t="shared" si="3"/>
        <v>1420</v>
      </c>
      <c r="O41" s="46">
        <f t="shared" si="4"/>
        <v>1420</v>
      </c>
      <c r="P41" s="47" t="b">
        <f t="shared" si="5"/>
        <v>1</v>
      </c>
      <c r="Q41" s="215" t="str">
        <f t="shared" si="6"/>
        <v>OK</v>
      </c>
      <c r="AJ41" s="64">
        <f t="shared" si="7"/>
        <v>11.451612903225806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216</v>
      </c>
      <c r="F42" s="44">
        <f t="shared" si="0"/>
        <v>1728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700</v>
      </c>
      <c r="L42" s="44">
        <f t="shared" si="2"/>
        <v>5600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700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7</v>
      </c>
      <c r="F43" s="44">
        <f t="shared" si="0"/>
        <v>52.5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154</v>
      </c>
      <c r="F46" s="44">
        <f t="shared" si="0"/>
        <v>1541.2778993011786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700</v>
      </c>
      <c r="L46" s="44">
        <f t="shared" si="2"/>
        <v>7005.8086331871764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700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100</v>
      </c>
      <c r="F47" s="44">
        <f t="shared" si="0"/>
        <v>458.16763532160059</v>
      </c>
      <c r="G47" s="44">
        <f>P!AJ48</f>
        <v>100</v>
      </c>
      <c r="H47" s="44">
        <f>G47*P!AK48</f>
        <v>509.99999999999994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934.6619760560651</v>
      </c>
      <c r="O47" s="46">
        <f t="shared" si="4"/>
        <v>934.66197605606521</v>
      </c>
      <c r="P47" s="47" t="b">
        <f t="shared" si="5"/>
        <v>1</v>
      </c>
      <c r="Q47" s="215" t="str">
        <f t="shared" si="6"/>
        <v>OK</v>
      </c>
      <c r="AJ47" s="64">
        <f t="shared" si="7"/>
        <v>4.5816763532160056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0</v>
      </c>
      <c r="J48" s="44">
        <f>I48*S!D47</f>
        <v>0</v>
      </c>
      <c r="K48" s="44">
        <f t="shared" si="1"/>
        <v>0</v>
      </c>
      <c r="L48" s="44">
        <f t="shared" si="2"/>
        <v>0</v>
      </c>
      <c r="M48" s="45">
        <f>IF(ISERR((J48+H48)/(G48+I48)),P!AK49,(J48+H48)/(G48+I48))</f>
        <v>2.1545454545454548</v>
      </c>
      <c r="N48" s="46">
        <f t="shared" si="3"/>
        <v>0</v>
      </c>
      <c r="O48" s="46">
        <f t="shared" si="4"/>
        <v>0</v>
      </c>
      <c r="P48" s="47" t="b">
        <f t="shared" si="5"/>
        <v>1</v>
      </c>
      <c r="Q48" s="215" t="str">
        <f t="shared" si="6"/>
        <v>×</v>
      </c>
      <c r="AJ48" s="64">
        <f t="shared" si="7"/>
        <v>2.1545454545454548</v>
      </c>
      <c r="AK48" s="64">
        <f t="shared" si="8"/>
        <v>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11</v>
      </c>
      <c r="F51" s="44">
        <f t="shared" si="0"/>
        <v>660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0</v>
      </c>
      <c r="L51" s="44">
        <f t="shared" si="2"/>
        <v>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0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5</v>
      </c>
      <c r="F52" s="44">
        <f t="shared" si="0"/>
        <v>450</v>
      </c>
      <c r="G52" s="44">
        <f>P!AJ53</f>
        <v>5</v>
      </c>
      <c r="H52" s="44">
        <f>G52*P!AK53</f>
        <v>450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450</v>
      </c>
      <c r="O52" s="46">
        <f t="shared" si="4"/>
        <v>450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300</v>
      </c>
      <c r="F54" s="44">
        <f t="shared" si="0"/>
        <v>270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652</v>
      </c>
      <c r="F55" s="44">
        <f t="shared" si="0"/>
        <v>519.86177404684861</v>
      </c>
      <c r="G55" s="44">
        <f>P!AJ56</f>
        <v>550</v>
      </c>
      <c r="H55" s="44">
        <f>G55*P!AK56</f>
        <v>440</v>
      </c>
      <c r="I55" s="44">
        <f>S!E54</f>
        <v>120</v>
      </c>
      <c r="J55" s="44">
        <f>I55*S!D54</f>
        <v>94.213786213786221</v>
      </c>
      <c r="K55" s="44">
        <f t="shared" si="1"/>
        <v>18</v>
      </c>
      <c r="L55" s="44">
        <f t="shared" si="2"/>
        <v>14.35201216693754</v>
      </c>
      <c r="M55" s="45">
        <f>IF(ISERR((J55+H55)/(G55+I55)),P!AK56,(J55+H55)/(G55+I55))</f>
        <v>0.79733400927430775</v>
      </c>
      <c r="N55" s="46">
        <f t="shared" si="3"/>
        <v>534.21378621378619</v>
      </c>
      <c r="O55" s="46">
        <f t="shared" si="4"/>
        <v>534.21378621378619</v>
      </c>
      <c r="P55" s="47" t="b">
        <f t="shared" si="5"/>
        <v>1</v>
      </c>
      <c r="Q55" s="215" t="str">
        <f t="shared" si="6"/>
        <v>OK</v>
      </c>
      <c r="AJ55" s="64">
        <f t="shared" si="7"/>
        <v>0.79733400927430775</v>
      </c>
      <c r="AK55" s="64">
        <f t="shared" si="8"/>
        <v>18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650</v>
      </c>
      <c r="F56" s="44">
        <f t="shared" si="0"/>
        <v>164.00892857142858</v>
      </c>
      <c r="G56" s="44">
        <f>P!AJ57</f>
        <v>600</v>
      </c>
      <c r="H56" s="44">
        <f>G56*P!AK57</f>
        <v>150</v>
      </c>
      <c r="I56" s="44">
        <f>S!E55</f>
        <v>100</v>
      </c>
      <c r="J56" s="44">
        <f>I56*S!D55</f>
        <v>26.625</v>
      </c>
      <c r="K56" s="44">
        <f t="shared" si="1"/>
        <v>50</v>
      </c>
      <c r="L56" s="44">
        <f t="shared" si="2"/>
        <v>12.616071428571429</v>
      </c>
      <c r="M56" s="45">
        <f>IF(ISERR((J56+H56)/(G56+I56)),P!AK57,(J56+H56)/(G56+I56))</f>
        <v>0.25232142857142859</v>
      </c>
      <c r="N56" s="46">
        <f t="shared" si="3"/>
        <v>176.625</v>
      </c>
      <c r="O56" s="46">
        <f t="shared" si="4"/>
        <v>176.625</v>
      </c>
      <c r="P56" s="47" t="b">
        <f t="shared" si="5"/>
        <v>1</v>
      </c>
      <c r="Q56" s="215" t="str">
        <f t="shared" si="6"/>
        <v>OK</v>
      </c>
      <c r="AJ56" s="64">
        <f t="shared" si="7"/>
        <v>0.25232142857142859</v>
      </c>
      <c r="AK56" s="64">
        <f t="shared" si="8"/>
        <v>50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85</v>
      </c>
      <c r="F57" s="44">
        <f t="shared" si="0"/>
        <v>1693.1506849315069</v>
      </c>
      <c r="G57" s="44">
        <f>P!AJ58</f>
        <v>80</v>
      </c>
      <c r="H57" s="44">
        <f>G57*P!AK58</f>
        <v>1600</v>
      </c>
      <c r="I57" s="44">
        <f>S!E56</f>
        <v>5</v>
      </c>
      <c r="J57" s="44">
        <f>I57*S!D56</f>
        <v>93.150684931506845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19.919419822723611</v>
      </c>
      <c r="N57" s="46">
        <f t="shared" si="3"/>
        <v>1693.1506849315069</v>
      </c>
      <c r="O57" s="46">
        <f t="shared" si="4"/>
        <v>1693.1506849315069</v>
      </c>
      <c r="P57" s="47" t="b">
        <f t="shared" si="5"/>
        <v>1</v>
      </c>
      <c r="Q57" s="215" t="str">
        <f t="shared" si="6"/>
        <v>OK</v>
      </c>
      <c r="AJ57" s="64">
        <f t="shared" si="7"/>
        <v>19.919419822723611</v>
      </c>
      <c r="AK57" s="64">
        <f t="shared" si="8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15" t="str">
        <f t="shared" si="6"/>
        <v>×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0</v>
      </c>
      <c r="J59" s="44">
        <f>I59*S!D58</f>
        <v>0</v>
      </c>
      <c r="K59" s="44">
        <f t="shared" si="1"/>
        <v>0</v>
      </c>
      <c r="L59" s="44">
        <f t="shared" si="2"/>
        <v>0</v>
      </c>
      <c r="M59" s="45">
        <f>IF(ISERR((J59+H59)/(G59+I59)),P!AK60,(J59+H59)/(G59+I59))</f>
        <v>125.93397852390443</v>
      </c>
      <c r="N59" s="46">
        <f t="shared" si="3"/>
        <v>0</v>
      </c>
      <c r="O59" s="46">
        <f t="shared" si="4"/>
        <v>0</v>
      </c>
      <c r="P59" s="47" t="b">
        <f t="shared" si="5"/>
        <v>1</v>
      </c>
      <c r="Q59" s="215" t="str">
        <f t="shared" si="6"/>
        <v>×</v>
      </c>
      <c r="AJ59" s="64">
        <f t="shared" si="7"/>
        <v>125.93397852390443</v>
      </c>
      <c r="AK59" s="64">
        <f t="shared" si="8"/>
        <v>0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7</v>
      </c>
      <c r="F60" s="44">
        <f t="shared" si="0"/>
        <v>717.5</v>
      </c>
      <c r="G60" s="44">
        <f>P!AJ61</f>
        <v>6</v>
      </c>
      <c r="H60" s="44">
        <f>G60*P!AK61</f>
        <v>520</v>
      </c>
      <c r="I60" s="44">
        <f>S!E59</f>
        <v>2</v>
      </c>
      <c r="J60" s="44">
        <f>I60*S!D59</f>
        <v>300</v>
      </c>
      <c r="K60" s="44">
        <f t="shared" si="1"/>
        <v>1</v>
      </c>
      <c r="L60" s="44">
        <f t="shared" si="2"/>
        <v>102.5</v>
      </c>
      <c r="M60" s="45">
        <f>IF(ISERR((J60+H60)/(G60+I60)),P!AK61,(J60+H60)/(G60+I60))</f>
        <v>102.5</v>
      </c>
      <c r="N60" s="46">
        <f t="shared" si="3"/>
        <v>820</v>
      </c>
      <c r="O60" s="46">
        <f t="shared" si="4"/>
        <v>820</v>
      </c>
      <c r="P60" s="47" t="b">
        <f t="shared" si="5"/>
        <v>1</v>
      </c>
      <c r="Q60" s="215" t="str">
        <f t="shared" si="6"/>
        <v>OK</v>
      </c>
      <c r="AJ60" s="64">
        <f t="shared" si="7"/>
        <v>102.5</v>
      </c>
      <c r="AK60" s="64">
        <f t="shared" si="8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19.45</v>
      </c>
      <c r="F61" s="44">
        <f t="shared" si="0"/>
        <v>2141.7323548040436</v>
      </c>
      <c r="G61" s="44">
        <f>P!AJ62</f>
        <v>15</v>
      </c>
      <c r="H61" s="44">
        <f>G61*P!AK62</f>
        <v>1650</v>
      </c>
      <c r="I61" s="44">
        <f>S!E60</f>
        <v>4.4499999999999993</v>
      </c>
      <c r="J61" s="44">
        <f>I61*S!D60</f>
        <v>491.73235480404344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110.11477402591484</v>
      </c>
      <c r="N61" s="46">
        <f t="shared" si="3"/>
        <v>2141.7323548040436</v>
      </c>
      <c r="O61" s="46">
        <f t="shared" si="4"/>
        <v>2141.7323548040436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110.11477402591484</v>
      </c>
      <c r="AK61" s="64">
        <f t="shared" si="8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3.8999999999999995</v>
      </c>
      <c r="F62" s="44">
        <f t="shared" si="0"/>
        <v>2419.238095238095</v>
      </c>
      <c r="G62" s="44">
        <f>P!AJ63</f>
        <v>4</v>
      </c>
      <c r="H62" s="44">
        <f>G62*P!AK63</f>
        <v>2480</v>
      </c>
      <c r="I62" s="44">
        <f>S!E61</f>
        <v>0.19999999999999973</v>
      </c>
      <c r="J62" s="44">
        <f>I62*S!D61</f>
        <v>125.33333333333316</v>
      </c>
      <c r="K62" s="44">
        <f t="shared" si="1"/>
        <v>0.29999999999999982</v>
      </c>
      <c r="L62" s="44">
        <f t="shared" si="2"/>
        <v>186.09523809523799</v>
      </c>
      <c r="M62" s="45">
        <f>IF(ISERR((J62+H62)/(G62+I62)),P!AK63,(J62+H62)/(G62+I62))</f>
        <v>620.31746031746036</v>
      </c>
      <c r="N62" s="46">
        <f t="shared" si="3"/>
        <v>2605.333333333333</v>
      </c>
      <c r="O62" s="46">
        <f t="shared" si="4"/>
        <v>2605.333333333333</v>
      </c>
      <c r="P62" s="47" t="b">
        <f t="shared" si="5"/>
        <v>1</v>
      </c>
      <c r="Q62" s="215" t="str">
        <f t="shared" si="6"/>
        <v>OK</v>
      </c>
      <c r="AJ62" s="64">
        <f t="shared" si="7"/>
        <v>620.31746031746036</v>
      </c>
      <c r="AK62" s="64">
        <f t="shared" si="8"/>
        <v>0.29999999999999982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4.5</v>
      </c>
      <c r="F63" s="44">
        <f t="shared" si="0"/>
        <v>2883.705763862913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0.45999999999999996</v>
      </c>
      <c r="L63" s="44">
        <f t="shared" si="2"/>
        <v>294.77881141709776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3178.4845752800106</v>
      </c>
      <c r="P63" s="47" t="b">
        <f t="shared" si="5"/>
        <v>1</v>
      </c>
      <c r="Q63" s="215" t="str">
        <f t="shared" si="6"/>
        <v>OK</v>
      </c>
      <c r="AJ63" s="64">
        <f t="shared" si="7"/>
        <v>640.82350308064736</v>
      </c>
      <c r="AK63" s="64">
        <f t="shared" si="8"/>
        <v>0.45999999999999996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0.4</v>
      </c>
      <c r="F64" s="44">
        <f t="shared" si="0"/>
        <v>133.33333333333334</v>
      </c>
      <c r="G64" s="44">
        <f>P!AJ65</f>
        <v>0.6</v>
      </c>
      <c r="H64" s="44">
        <f>G64*P!AK65</f>
        <v>200.00000000000003</v>
      </c>
      <c r="I64" s="44">
        <f>S!E63</f>
        <v>0</v>
      </c>
      <c r="J64" s="44">
        <f>I64*S!D63</f>
        <v>0</v>
      </c>
      <c r="K64" s="44">
        <f t="shared" si="1"/>
        <v>0.19999999999999996</v>
      </c>
      <c r="L64" s="44">
        <f t="shared" si="2"/>
        <v>66.666666666666657</v>
      </c>
      <c r="M64" s="45">
        <f>IF(ISERR((J64+H64)/(G64+I64)),P!AK65,(J64+H64)/(G64+I64))</f>
        <v>333.33333333333337</v>
      </c>
      <c r="N64" s="46">
        <f t="shared" si="3"/>
        <v>200.00000000000003</v>
      </c>
      <c r="O64" s="46">
        <f t="shared" si="4"/>
        <v>200</v>
      </c>
      <c r="P64" s="47" t="b">
        <f t="shared" si="5"/>
        <v>1</v>
      </c>
      <c r="Q64" s="215" t="str">
        <f t="shared" si="6"/>
        <v>OK</v>
      </c>
      <c r="AJ64" s="64">
        <f t="shared" si="7"/>
        <v>333.33333333333337</v>
      </c>
      <c r="AK64" s="64">
        <f t="shared" si="8"/>
        <v>0.19999999999999996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1.25</v>
      </c>
      <c r="F66" s="44">
        <f t="shared" si="0"/>
        <v>1083.6666666666665</v>
      </c>
      <c r="G66" s="44">
        <f>P!AJ67</f>
        <v>1.2000000000000002</v>
      </c>
      <c r="H66" s="44">
        <f>G66*P!AK67</f>
        <v>1040</v>
      </c>
      <c r="I66" s="44">
        <f>S!E65</f>
        <v>5.0000000000000044E-2</v>
      </c>
      <c r="J66" s="44">
        <f>I66*S!D65</f>
        <v>43.666666666666693</v>
      </c>
      <c r="K66" s="44">
        <f t="shared" si="1"/>
        <v>0</v>
      </c>
      <c r="L66" s="44">
        <f t="shared" si="2"/>
        <v>0</v>
      </c>
      <c r="M66" s="45">
        <f>IF(ISERR((J66+H66)/(G66+I66)),P!AK67,(J66+H66)/(G66+I66))</f>
        <v>866.93333333333328</v>
      </c>
      <c r="N66" s="46">
        <f t="shared" si="3"/>
        <v>1083.6666666666667</v>
      </c>
      <c r="O66" s="46">
        <f t="shared" si="4"/>
        <v>1083.6666666666665</v>
      </c>
      <c r="P66" s="47" t="b">
        <f t="shared" si="5"/>
        <v>1</v>
      </c>
      <c r="Q66" s="215" t="str">
        <f t="shared" si="6"/>
        <v>OK</v>
      </c>
      <c r="AJ66" s="64">
        <f t="shared" si="7"/>
        <v>866.93333333333328</v>
      </c>
      <c r="AK66" s="64">
        <f t="shared" si="8"/>
        <v>0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7</v>
      </c>
      <c r="F67" s="44">
        <f t="shared" si="0"/>
        <v>126</v>
      </c>
      <c r="G67" s="44">
        <f>P!AJ68</f>
        <v>8</v>
      </c>
      <c r="H67" s="44">
        <f>G67*P!AK68</f>
        <v>144</v>
      </c>
      <c r="I67" s="44">
        <f>S!E66</f>
        <v>0</v>
      </c>
      <c r="J67" s="44">
        <f>I67*S!D66</f>
        <v>0</v>
      </c>
      <c r="K67" s="44">
        <f t="shared" si="1"/>
        <v>1</v>
      </c>
      <c r="L67" s="44">
        <f t="shared" si="2"/>
        <v>18</v>
      </c>
      <c r="M67" s="45">
        <f>IF(ISERR((J67+H67)/(G67+I67)),P!AK68,(J67+H67)/(G67+I67))</f>
        <v>18</v>
      </c>
      <c r="N67" s="46">
        <f t="shared" si="3"/>
        <v>144</v>
      </c>
      <c r="O67" s="46">
        <f t="shared" si="4"/>
        <v>144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1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7</v>
      </c>
      <c r="F68" s="44">
        <f t="shared" si="0"/>
        <v>126</v>
      </c>
      <c r="G68" s="44">
        <f>P!AJ69</f>
        <v>8</v>
      </c>
      <c r="H68" s="44">
        <f>G68*P!AK69</f>
        <v>144</v>
      </c>
      <c r="I68" s="44">
        <f>S!E67</f>
        <v>0</v>
      </c>
      <c r="J68" s="44">
        <f>I68*S!D67</f>
        <v>0</v>
      </c>
      <c r="K68" s="44">
        <f t="shared" si="1"/>
        <v>1</v>
      </c>
      <c r="L68" s="44">
        <f t="shared" si="2"/>
        <v>18</v>
      </c>
      <c r="M68" s="45">
        <f>IF(ISERR((J68+H68)/(G68+I68)),P!AK69,(J68+H68)/(G68+I68))</f>
        <v>18</v>
      </c>
      <c r="N68" s="46">
        <f t="shared" si="3"/>
        <v>144</v>
      </c>
      <c r="O68" s="46">
        <f t="shared" si="4"/>
        <v>144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1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0.495</v>
      </c>
      <c r="F69" s="44">
        <f t="shared" ref="F69:F132" si="9">E69*M69</f>
        <v>2941.6217277493433</v>
      </c>
      <c r="G69" s="44">
        <f>P!AJ70</f>
        <v>0.53999999999999992</v>
      </c>
      <c r="H69" s="44">
        <f>G69*P!AK70</f>
        <v>3210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5.0714285709999918E-2</v>
      </c>
      <c r="L69" s="44">
        <f t="shared" ref="L69:L132" si="11">K69*M69</f>
        <v>301.37827222590664</v>
      </c>
      <c r="M69" s="45">
        <f>IF(ISERR((J69+H69)/(G69+I69)),P!AK70,(J69+H69)/(G69+I69))</f>
        <v>5942.6701570693804</v>
      </c>
      <c r="N69" s="46">
        <f t="shared" ref="N69:N132" si="12">J69+H69</f>
        <v>3242.9999999752499</v>
      </c>
      <c r="O69" s="46">
        <f t="shared" ref="O69:O132" si="13">L69+F69</f>
        <v>3242.9999999752499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5942.6701570693804</v>
      </c>
      <c r="AK69" s="64">
        <f t="shared" ref="AK69:AK132" si="17">K69</f>
        <v>5.0714285709999918E-2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1.8700000000000006</v>
      </c>
      <c r="F70" s="44">
        <f t="shared" si="9"/>
        <v>1088.0000000000002</v>
      </c>
      <c r="G70" s="44">
        <f>P!AJ71</f>
        <v>2.2000000000000002</v>
      </c>
      <c r="H70" s="44">
        <f>G70*P!AK71</f>
        <v>1280</v>
      </c>
      <c r="I70" s="44">
        <f>S!E69</f>
        <v>0</v>
      </c>
      <c r="J70" s="44">
        <f>I70*S!D69</f>
        <v>0</v>
      </c>
      <c r="K70" s="44">
        <f t="shared" si="10"/>
        <v>0.32999999999999963</v>
      </c>
      <c r="L70" s="44">
        <f t="shared" si="11"/>
        <v>191.99999999999977</v>
      </c>
      <c r="M70" s="45">
        <f>IF(ISERR((J70+H70)/(G70+I70)),P!AK71,(J70+H70)/(G70+I70))</f>
        <v>581.81818181818176</v>
      </c>
      <c r="N70" s="46">
        <f t="shared" si="12"/>
        <v>1280</v>
      </c>
      <c r="O70" s="46">
        <f t="shared" si="13"/>
        <v>1280</v>
      </c>
      <c r="P70" s="47" t="b">
        <f t="shared" si="14"/>
        <v>1</v>
      </c>
      <c r="Q70" s="215" t="str">
        <f t="shared" si="15"/>
        <v>OK</v>
      </c>
      <c r="AJ70" s="64">
        <f t="shared" si="16"/>
        <v>581.81818181818176</v>
      </c>
      <c r="AK70" s="64">
        <f t="shared" si="17"/>
        <v>0.32999999999999963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0.49000000000000005</v>
      </c>
      <c r="F71" s="44">
        <f t="shared" si="9"/>
        <v>868.63636363636363</v>
      </c>
      <c r="G71" s="44">
        <f>P!AJ72</f>
        <v>0.55000000000000004</v>
      </c>
      <c r="H71" s="44">
        <f>G71*P!AK72</f>
        <v>975</v>
      </c>
      <c r="I71" s="44">
        <f>S!E70</f>
        <v>0</v>
      </c>
      <c r="J71" s="44">
        <f>I71*S!D70</f>
        <v>0</v>
      </c>
      <c r="K71" s="44">
        <f t="shared" si="10"/>
        <v>0.06</v>
      </c>
      <c r="L71" s="44">
        <f t="shared" si="11"/>
        <v>106.36363636363635</v>
      </c>
      <c r="M71" s="45">
        <f>IF(ISERR((J71+H71)/(G71+I71)),P!AK72,(J71+H71)/(G71+I71))</f>
        <v>1772.7272727272725</v>
      </c>
      <c r="N71" s="46">
        <f t="shared" si="12"/>
        <v>975</v>
      </c>
      <c r="O71" s="46">
        <f t="shared" si="13"/>
        <v>975</v>
      </c>
      <c r="P71" s="47" t="b">
        <f t="shared" si="14"/>
        <v>1</v>
      </c>
      <c r="Q71" s="215" t="str">
        <f t="shared" si="15"/>
        <v>OK</v>
      </c>
      <c r="AJ71" s="64">
        <f t="shared" si="16"/>
        <v>1772.7272727272725</v>
      </c>
      <c r="AK71" s="64">
        <f t="shared" si="17"/>
        <v>0.06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17</v>
      </c>
      <c r="F72" s="44">
        <f t="shared" si="9"/>
        <v>156</v>
      </c>
      <c r="G72" s="44">
        <f>P!AJ73</f>
        <v>17</v>
      </c>
      <c r="H72" s="44">
        <f>G72*P!AK73</f>
        <v>156</v>
      </c>
      <c r="I72" s="44">
        <f>S!E71</f>
        <v>0</v>
      </c>
      <c r="J72" s="44">
        <f>I72*S!D71</f>
        <v>0</v>
      </c>
      <c r="K72" s="44">
        <f t="shared" si="10"/>
        <v>0</v>
      </c>
      <c r="L72" s="44">
        <f t="shared" si="11"/>
        <v>0</v>
      </c>
      <c r="M72" s="45">
        <f>IF(ISERR((J72+H72)/(G72+I72)),P!AK73,(J72+H72)/(G72+I72))</f>
        <v>9.1764705882352935</v>
      </c>
      <c r="N72" s="46">
        <f t="shared" si="12"/>
        <v>156</v>
      </c>
      <c r="O72" s="46">
        <f t="shared" si="13"/>
        <v>156</v>
      </c>
      <c r="P72" s="47" t="b">
        <f t="shared" si="14"/>
        <v>1</v>
      </c>
      <c r="Q72" s="215" t="str">
        <f t="shared" si="15"/>
        <v>OK</v>
      </c>
      <c r="AJ72" s="64">
        <f t="shared" si="16"/>
        <v>9.1764705882352935</v>
      </c>
      <c r="AK72" s="64">
        <f t="shared" si="17"/>
        <v>0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3.1</v>
      </c>
      <c r="F73" s="44">
        <f t="shared" si="9"/>
        <v>2240</v>
      </c>
      <c r="G73" s="44">
        <f>P!AJ74</f>
        <v>3.1</v>
      </c>
      <c r="H73" s="44">
        <f>G73*P!AK74</f>
        <v>2240</v>
      </c>
      <c r="I73" s="44">
        <f>S!E72</f>
        <v>0</v>
      </c>
      <c r="J73" s="44">
        <f>I73*S!D72</f>
        <v>0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722.58064516129025</v>
      </c>
      <c r="N73" s="46">
        <f t="shared" si="12"/>
        <v>2240</v>
      </c>
      <c r="O73" s="46">
        <f t="shared" si="13"/>
        <v>2240</v>
      </c>
      <c r="P73" s="47" t="b">
        <f t="shared" si="14"/>
        <v>1</v>
      </c>
      <c r="Q73" s="215" t="str">
        <f t="shared" si="15"/>
        <v>OK</v>
      </c>
      <c r="AJ73" s="64">
        <f t="shared" si="16"/>
        <v>722.58064516129025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1.68</v>
      </c>
      <c r="F74" s="44">
        <f t="shared" si="9"/>
        <v>1130</v>
      </c>
      <c r="G74" s="44">
        <f>P!AJ75</f>
        <v>1.68</v>
      </c>
      <c r="H74" s="44">
        <f>G74*P!AK75</f>
        <v>1130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672.61904761904759</v>
      </c>
      <c r="N74" s="46">
        <f t="shared" si="12"/>
        <v>1130</v>
      </c>
      <c r="O74" s="46">
        <f t="shared" si="13"/>
        <v>1130</v>
      </c>
      <c r="P74" s="47" t="b">
        <f t="shared" si="14"/>
        <v>1</v>
      </c>
      <c r="Q74" s="215" t="str">
        <f t="shared" si="15"/>
        <v>OK</v>
      </c>
      <c r="AJ74" s="64">
        <f t="shared" si="16"/>
        <v>672.61904761904759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5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6.6</v>
      </c>
      <c r="F76" s="44">
        <f t="shared" si="9"/>
        <v>11279.999999999998</v>
      </c>
      <c r="G76" s="44">
        <f>P!AJ77</f>
        <v>6.6000000000000014</v>
      </c>
      <c r="H76" s="44">
        <f>G76*P!AK77</f>
        <v>11280</v>
      </c>
      <c r="I76" s="44">
        <f>S!E75</f>
        <v>0</v>
      </c>
      <c r="J76" s="44">
        <f>I76*S!D75</f>
        <v>0</v>
      </c>
      <c r="K76" s="44">
        <f t="shared" si="10"/>
        <v>0</v>
      </c>
      <c r="L76" s="44">
        <f t="shared" si="11"/>
        <v>0</v>
      </c>
      <c r="M76" s="45">
        <f>IF(ISERR((J76+H76)/(G76+I76)),P!AK77,(J76+H76)/(G76+I76))</f>
        <v>1709.0909090909088</v>
      </c>
      <c r="N76" s="46">
        <f t="shared" si="12"/>
        <v>11280</v>
      </c>
      <c r="O76" s="46">
        <f t="shared" si="13"/>
        <v>11279.999999999998</v>
      </c>
      <c r="P76" s="47" t="b">
        <f t="shared" si="14"/>
        <v>1</v>
      </c>
      <c r="Q76" s="215" t="str">
        <f t="shared" si="15"/>
        <v>OK</v>
      </c>
      <c r="AJ76" s="64">
        <f t="shared" si="16"/>
        <v>1709.0909090909088</v>
      </c>
      <c r="AK76" s="64">
        <f t="shared" si="17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1.3</v>
      </c>
      <c r="F77" s="44">
        <f t="shared" si="9"/>
        <v>2410</v>
      </c>
      <c r="G77" s="44">
        <f>P!AJ78</f>
        <v>1.3</v>
      </c>
      <c r="H77" s="44">
        <f>G77*P!AK78</f>
        <v>2410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1853.8461538461538</v>
      </c>
      <c r="N77" s="46">
        <f t="shared" si="12"/>
        <v>2410</v>
      </c>
      <c r="O77" s="46">
        <f t="shared" si="13"/>
        <v>2410</v>
      </c>
      <c r="P77" s="47" t="b">
        <f t="shared" si="14"/>
        <v>1</v>
      </c>
      <c r="Q77" s="215" t="str">
        <f t="shared" si="15"/>
        <v>OK</v>
      </c>
      <c r="AJ77" s="64">
        <f t="shared" si="16"/>
        <v>1853.8461538461538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0.67500000000000004</v>
      </c>
      <c r="F78" s="44">
        <f t="shared" si="9"/>
        <v>920.53752959320013</v>
      </c>
      <c r="G78" s="44">
        <f>P!AJ79</f>
        <v>0.65</v>
      </c>
      <c r="H78" s="44">
        <f>G78*P!AK79</f>
        <v>720</v>
      </c>
      <c r="I78" s="44">
        <f>S!E77</f>
        <v>7.5000000000000025E-2</v>
      </c>
      <c r="J78" s="44">
        <f>I78*S!D77</f>
        <v>268.72549474825212</v>
      </c>
      <c r="K78" s="44">
        <f t="shared" si="10"/>
        <v>5.0000000000000044E-2</v>
      </c>
      <c r="L78" s="44">
        <f t="shared" si="11"/>
        <v>68.187965155051913</v>
      </c>
      <c r="M78" s="45">
        <f>IF(ISERR((J78+H78)/(G78+I78)),P!AK79,(J78+H78)/(G78+I78))</f>
        <v>1363.7593031010372</v>
      </c>
      <c r="N78" s="46">
        <f t="shared" si="12"/>
        <v>988.72549474825212</v>
      </c>
      <c r="O78" s="46">
        <f t="shared" si="13"/>
        <v>988.725494748252</v>
      </c>
      <c r="P78" s="47" t="b">
        <f t="shared" si="14"/>
        <v>1</v>
      </c>
      <c r="Q78" s="215" t="str">
        <f t="shared" si="15"/>
        <v>OK</v>
      </c>
      <c r="AJ78" s="64">
        <f t="shared" si="16"/>
        <v>1363.7593031010372</v>
      </c>
      <c r="AK78" s="64">
        <f t="shared" si="17"/>
        <v>5.0000000000000044E-2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0.73</v>
      </c>
      <c r="F79" s="44">
        <f t="shared" si="9"/>
        <v>401.98083258460611</v>
      </c>
      <c r="G79" s="44">
        <f>P!AJ80</f>
        <v>0.6</v>
      </c>
      <c r="H79" s="44">
        <f>G79*P!AK80</f>
        <v>330</v>
      </c>
      <c r="I79" s="44">
        <f>S!E78</f>
        <v>0.13</v>
      </c>
      <c r="J79" s="44">
        <f>I79*S!D78</f>
        <v>71.980832584606176</v>
      </c>
      <c r="K79" s="44">
        <f t="shared" si="10"/>
        <v>0</v>
      </c>
      <c r="L79" s="44">
        <f t="shared" si="11"/>
        <v>0</v>
      </c>
      <c r="M79" s="45">
        <f>IF(ISERR((J79+H79)/(G79+I79)),P!AK80,(J79+H79)/(G79+I79))</f>
        <v>550.65867477343306</v>
      </c>
      <c r="N79" s="46">
        <f t="shared" si="12"/>
        <v>401.98083258460616</v>
      </c>
      <c r="O79" s="46">
        <f t="shared" si="13"/>
        <v>401.98083258460611</v>
      </c>
      <c r="P79" s="47" t="b">
        <f t="shared" si="14"/>
        <v>1</v>
      </c>
      <c r="Q79" s="215" t="str">
        <f t="shared" si="15"/>
        <v>OK</v>
      </c>
      <c r="AJ79" s="64">
        <f t="shared" si="16"/>
        <v>550.65867477343306</v>
      </c>
      <c r="AK79" s="64">
        <f t="shared" si="17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0.23500000000000007</v>
      </c>
      <c r="F80" s="44">
        <f t="shared" si="9"/>
        <v>102.04803719008265</v>
      </c>
      <c r="G80" s="44">
        <f>P!AJ81</f>
        <v>0.1</v>
      </c>
      <c r="H80" s="44">
        <f>G80*P!AK81</f>
        <v>60</v>
      </c>
      <c r="I80" s="44">
        <f>S!E79</f>
        <v>0.13500000000000006</v>
      </c>
      <c r="J80" s="44">
        <f>I80*S!D79</f>
        <v>42.04803719008266</v>
      </c>
      <c r="K80" s="44">
        <f t="shared" si="10"/>
        <v>0</v>
      </c>
      <c r="L80" s="44">
        <f t="shared" si="11"/>
        <v>0</v>
      </c>
      <c r="M80" s="45">
        <f>IF(ISERR((J80+H80)/(G80+I80)),P!AK81,(J80+H80)/(G80+I80))</f>
        <v>434.24696676630901</v>
      </c>
      <c r="N80" s="46">
        <f t="shared" si="12"/>
        <v>102.04803719008265</v>
      </c>
      <c r="O80" s="46">
        <f t="shared" si="13"/>
        <v>102.04803719008265</v>
      </c>
      <c r="P80" s="47" t="b">
        <f t="shared" si="14"/>
        <v>1</v>
      </c>
      <c r="Q80" s="215" t="str">
        <f t="shared" si="15"/>
        <v>OK</v>
      </c>
      <c r="AJ80" s="64">
        <f t="shared" si="16"/>
        <v>434.24696676630901</v>
      </c>
      <c r="AK80" s="64">
        <f t="shared" si="17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10.5</v>
      </c>
      <c r="F81" s="44">
        <f t="shared" si="9"/>
        <v>1890.9250705104778</v>
      </c>
      <c r="G81" s="44">
        <f>P!AJ82</f>
        <v>11.5</v>
      </c>
      <c r="H81" s="44">
        <f>G81*P!AK82</f>
        <v>2070</v>
      </c>
      <c r="I81" s="44">
        <f>S!E80</f>
        <v>0.14999999999999947</v>
      </c>
      <c r="J81" s="44">
        <f>I81*S!D80</f>
        <v>28.026387756863098</v>
      </c>
      <c r="K81" s="44">
        <f t="shared" si="10"/>
        <v>1.1499999999999986</v>
      </c>
      <c r="L81" s="44">
        <f t="shared" si="11"/>
        <v>207.10131724638541</v>
      </c>
      <c r="M81" s="45">
        <f>IF(ISERR((J81+H81)/(G81+I81)),P!AK82,(J81+H81)/(G81+I81))</f>
        <v>180.08810195337884</v>
      </c>
      <c r="N81" s="46">
        <f t="shared" si="12"/>
        <v>2098.0263877568632</v>
      </c>
      <c r="O81" s="46">
        <f t="shared" si="13"/>
        <v>2098.0263877568632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180.08810195337884</v>
      </c>
      <c r="AK81" s="64">
        <f t="shared" si="17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</v>
      </c>
      <c r="H85" s="44">
        <f>G85*P!AK86</f>
        <v>0</v>
      </c>
      <c r="I85" s="44">
        <f>S!E84</f>
        <v>0</v>
      </c>
      <c r="J85" s="44">
        <f>I85*S!D84</f>
        <v>0</v>
      </c>
      <c r="K85" s="44">
        <f t="shared" si="10"/>
        <v>0</v>
      </c>
      <c r="L85" s="44">
        <f t="shared" si="11"/>
        <v>0</v>
      </c>
      <c r="M85" s="45">
        <f>IF(ISERR((J85+H85)/(G85+I85)),P!AK86,(J85+H85)/(G85+I85))</f>
        <v>2800</v>
      </c>
      <c r="N85" s="46">
        <f t="shared" si="12"/>
        <v>0</v>
      </c>
      <c r="O85" s="46">
        <f t="shared" si="13"/>
        <v>0</v>
      </c>
      <c r="P85" s="47" t="b">
        <f t="shared" si="14"/>
        <v>1</v>
      </c>
      <c r="Q85" s="215" t="str">
        <f t="shared" si="15"/>
        <v>×</v>
      </c>
      <c r="AJ85" s="64">
        <f t="shared" si="16"/>
        <v>2800</v>
      </c>
      <c r="AK85" s="64">
        <f t="shared" si="17"/>
        <v>0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0.60000000000000009</v>
      </c>
      <c r="F87" s="44">
        <f t="shared" si="9"/>
        <v>1078.8765698745174</v>
      </c>
      <c r="G87" s="44">
        <f>P!AJ88</f>
        <v>0.60000000000000009</v>
      </c>
      <c r="H87" s="44">
        <f>G87*P!AK88</f>
        <v>1080</v>
      </c>
      <c r="I87" s="44">
        <f>S!E86</f>
        <v>0.1000000000000002</v>
      </c>
      <c r="J87" s="44">
        <f>I87*S!D86</f>
        <v>178.68933152027054</v>
      </c>
      <c r="K87" s="44">
        <f t="shared" si="10"/>
        <v>0.1000000000000002</v>
      </c>
      <c r="L87" s="44">
        <f t="shared" si="11"/>
        <v>179.81276164575323</v>
      </c>
      <c r="M87" s="45">
        <f>IF(ISERR((J87+H87)/(G87+I87)),P!AK88,(J87+H87)/(G87+I87))</f>
        <v>1798.1276164575286</v>
      </c>
      <c r="N87" s="46">
        <f t="shared" si="12"/>
        <v>1258.6893315202706</v>
      </c>
      <c r="O87" s="46">
        <f t="shared" si="13"/>
        <v>1258.6893315202706</v>
      </c>
      <c r="P87" s="47" t="b">
        <f t="shared" si="14"/>
        <v>1</v>
      </c>
      <c r="Q87" s="215" t="str">
        <f t="shared" si="15"/>
        <v>OK</v>
      </c>
      <c r="AJ87" s="64">
        <f t="shared" si="16"/>
        <v>1798.1276164575286</v>
      </c>
      <c r="AK87" s="64">
        <f t="shared" si="17"/>
        <v>0.1000000000000002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79.2</v>
      </c>
      <c r="F88" s="44">
        <f t="shared" si="9"/>
        <v>5306.3989059997293</v>
      </c>
      <c r="G88" s="44">
        <f>P!AJ89</f>
        <v>72</v>
      </c>
      <c r="H88" s="44">
        <f>G88*P!AK89</f>
        <v>4824</v>
      </c>
      <c r="I88" s="44">
        <f>S!E87</f>
        <v>19</v>
      </c>
      <c r="J88" s="44">
        <f>I88*S!D87</f>
        <v>1272.9987430047393</v>
      </c>
      <c r="K88" s="44">
        <f t="shared" si="10"/>
        <v>11.799999999999997</v>
      </c>
      <c r="L88" s="44">
        <f t="shared" si="11"/>
        <v>790.59983700501004</v>
      </c>
      <c r="M88" s="45">
        <f>IF(ISERR((J88+H88)/(G88+I88)),P!AK89,(J88+H88)/(G88+I88))</f>
        <v>66.999986186865272</v>
      </c>
      <c r="N88" s="46">
        <f t="shared" si="12"/>
        <v>6096.9987430047395</v>
      </c>
      <c r="O88" s="46">
        <f t="shared" si="13"/>
        <v>6096.9987430047395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66.999986186865272</v>
      </c>
      <c r="AK88" s="64">
        <f t="shared" si="17"/>
        <v>11.799999999999997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39.400000000000006</v>
      </c>
      <c r="F89" s="44">
        <f t="shared" si="9"/>
        <v>4533.1068342995723</v>
      </c>
      <c r="G89" s="44">
        <f>P!AJ90</f>
        <v>40</v>
      </c>
      <c r="H89" s="44">
        <f>G89*P!AK90</f>
        <v>4600</v>
      </c>
      <c r="I89" s="44">
        <f>S!E88</f>
        <v>15.949999999999996</v>
      </c>
      <c r="J89" s="44">
        <f>I89*S!D88</f>
        <v>1837.2418116512954</v>
      </c>
      <c r="K89" s="44">
        <f t="shared" si="10"/>
        <v>16.54999999999999</v>
      </c>
      <c r="L89" s="44">
        <f t="shared" si="11"/>
        <v>1904.1349773517227</v>
      </c>
      <c r="M89" s="45">
        <f>IF(ISERR((J89+H89)/(G89+I89)),P!AK90,(J89+H89)/(G89+I89))</f>
        <v>115.05347295176578</v>
      </c>
      <c r="N89" s="46">
        <f t="shared" si="12"/>
        <v>6437.2418116512954</v>
      </c>
      <c r="O89" s="46">
        <f t="shared" si="13"/>
        <v>6437.2418116512945</v>
      </c>
      <c r="P89" s="47" t="b">
        <f t="shared" si="14"/>
        <v>1</v>
      </c>
      <c r="Q89" s="215" t="str">
        <f t="shared" si="15"/>
        <v>OK</v>
      </c>
      <c r="AJ89" s="64">
        <f t="shared" si="16"/>
        <v>115.05347295176578</v>
      </c>
      <c r="AK89" s="64">
        <f t="shared" si="17"/>
        <v>16.54999999999999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1653</v>
      </c>
      <c r="F90" s="44">
        <f t="shared" si="9"/>
        <v>16531.337896001569</v>
      </c>
      <c r="G90" s="44">
        <f>P!AJ91</f>
        <v>1622</v>
      </c>
      <c r="H90" s="44">
        <f>G90*P!AK91</f>
        <v>16220</v>
      </c>
      <c r="I90" s="44">
        <f>S!E89</f>
        <v>40</v>
      </c>
      <c r="J90" s="44">
        <f>I90*S!D89</f>
        <v>401.34518037181567</v>
      </c>
      <c r="K90" s="44">
        <f t="shared" si="10"/>
        <v>9</v>
      </c>
      <c r="L90" s="44">
        <f t="shared" si="11"/>
        <v>90.007284370244491</v>
      </c>
      <c r="M90" s="45">
        <f>IF(ISERR((J90+H90)/(G90+I90)),P!AK91,(J90+H90)/(G90+I90))</f>
        <v>10.00080937447161</v>
      </c>
      <c r="N90" s="46">
        <f t="shared" si="12"/>
        <v>16621.345180371816</v>
      </c>
      <c r="O90" s="46">
        <f t="shared" si="13"/>
        <v>16621.345180371813</v>
      </c>
      <c r="P90" s="47" t="b">
        <f t="shared" si="14"/>
        <v>1</v>
      </c>
      <c r="Q90" s="215" t="str">
        <f t="shared" si="15"/>
        <v>OK</v>
      </c>
      <c r="AJ90" s="64">
        <f t="shared" si="16"/>
        <v>10.00080937447161</v>
      </c>
      <c r="AK90" s="64">
        <f t="shared" si="17"/>
        <v>9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30</v>
      </c>
      <c r="F91" s="44">
        <f t="shared" si="9"/>
        <v>600</v>
      </c>
      <c r="G91" s="44">
        <f>P!AJ92</f>
        <v>30</v>
      </c>
      <c r="H91" s="44">
        <f>G91*P!AK92</f>
        <v>600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600</v>
      </c>
      <c r="O91" s="46">
        <f t="shared" si="13"/>
        <v>600</v>
      </c>
      <c r="P91" s="47" t="b">
        <f t="shared" si="14"/>
        <v>1</v>
      </c>
      <c r="Q91" s="215" t="str">
        <f t="shared" si="15"/>
        <v>OK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4.5</v>
      </c>
      <c r="F93" s="44">
        <f t="shared" si="9"/>
        <v>989.99070247933878</v>
      </c>
      <c r="G93" s="44">
        <f>P!AJ94</f>
        <v>5</v>
      </c>
      <c r="H93" s="44">
        <f>G93*P!AK94</f>
        <v>1100</v>
      </c>
      <c r="I93" s="44">
        <f>S!E92</f>
        <v>0.5</v>
      </c>
      <c r="J93" s="44">
        <f>I93*S!D92</f>
        <v>109.98863636363636</v>
      </c>
      <c r="K93" s="44">
        <f t="shared" si="10"/>
        <v>1</v>
      </c>
      <c r="L93" s="44">
        <f t="shared" si="11"/>
        <v>219.99793388429751</v>
      </c>
      <c r="M93" s="45">
        <f>IF(ISERR((J93+H93)/(G93+I93)),P!AK94,(J93+H93)/(G93+I93))</f>
        <v>219.99793388429751</v>
      </c>
      <c r="N93" s="46">
        <f t="shared" si="12"/>
        <v>1209.9886363636363</v>
      </c>
      <c r="O93" s="46">
        <f t="shared" si="13"/>
        <v>1209.9886363636363</v>
      </c>
      <c r="P93" s="47" t="b">
        <f t="shared" si="14"/>
        <v>1</v>
      </c>
      <c r="Q93" s="215" t="str">
        <f t="shared" si="15"/>
        <v>OK</v>
      </c>
      <c r="AJ93" s="64">
        <f t="shared" si="16"/>
        <v>219.99793388429751</v>
      </c>
      <c r="AK93" s="64">
        <f t="shared" si="17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11</v>
      </c>
      <c r="F95" s="44">
        <f t="shared" si="9"/>
        <v>1100</v>
      </c>
      <c r="G95" s="44">
        <f>P!AJ96</f>
        <v>11</v>
      </c>
      <c r="H95" s="44">
        <f>G95*P!AK96</f>
        <v>1100</v>
      </c>
      <c r="I95" s="44">
        <f>S!E94</f>
        <v>0</v>
      </c>
      <c r="J95" s="44">
        <f>I95*S!D94</f>
        <v>0</v>
      </c>
      <c r="K95" s="44">
        <f t="shared" si="10"/>
        <v>0</v>
      </c>
      <c r="L95" s="44">
        <f t="shared" si="11"/>
        <v>0</v>
      </c>
      <c r="M95" s="45">
        <f>IF(ISERR((J95+H95)/(G95+I95)),P!AK96,(J95+H95)/(G95+I95))</f>
        <v>100</v>
      </c>
      <c r="N95" s="46">
        <f t="shared" si="12"/>
        <v>1100</v>
      </c>
      <c r="O95" s="46">
        <f t="shared" si="13"/>
        <v>1100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24.5</v>
      </c>
      <c r="F96" s="44">
        <f t="shared" si="9"/>
        <v>2056.8666666666668</v>
      </c>
      <c r="G96" s="44">
        <f>P!AJ97</f>
        <v>24</v>
      </c>
      <c r="H96" s="44">
        <f>G96*P!AK97</f>
        <v>2010</v>
      </c>
      <c r="I96" s="44">
        <f>S!E95</f>
        <v>0.5</v>
      </c>
      <c r="J96" s="44">
        <f>I96*S!D95</f>
        <v>46.866666666666667</v>
      </c>
      <c r="K96" s="44">
        <f t="shared" si="10"/>
        <v>0</v>
      </c>
      <c r="L96" s="44">
        <f t="shared" si="11"/>
        <v>0</v>
      </c>
      <c r="M96" s="45">
        <f>IF(ISERR((J96+H96)/(G96+I96)),P!AK97,(J96+H96)/(G96+I96))</f>
        <v>83.953741496598639</v>
      </c>
      <c r="N96" s="46">
        <f t="shared" si="12"/>
        <v>2056.8666666666668</v>
      </c>
      <c r="O96" s="46">
        <f t="shared" si="13"/>
        <v>2056.8666666666668</v>
      </c>
      <c r="P96" s="47" t="b">
        <f t="shared" si="14"/>
        <v>1</v>
      </c>
      <c r="Q96" s="215" t="str">
        <f t="shared" si="15"/>
        <v>OK</v>
      </c>
      <c r="AJ96" s="64">
        <f t="shared" si="16"/>
        <v>83.953741496598639</v>
      </c>
      <c r="AK96" s="64">
        <f t="shared" si="17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3</v>
      </c>
      <c r="F97" s="44">
        <f t="shared" si="9"/>
        <v>1110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0</v>
      </c>
      <c r="L97" s="44">
        <f t="shared" si="11"/>
        <v>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6.5</v>
      </c>
      <c r="F99" s="44">
        <f t="shared" si="9"/>
        <v>1347.7941176470588</v>
      </c>
      <c r="G99" s="44">
        <f>P!AJ100</f>
        <v>8</v>
      </c>
      <c r="H99" s="44">
        <f>G99*P!AK100</f>
        <v>1680</v>
      </c>
      <c r="I99" s="44">
        <f>S!E98</f>
        <v>0.5</v>
      </c>
      <c r="J99" s="44">
        <f>I99*S!D98</f>
        <v>82.5</v>
      </c>
      <c r="K99" s="44">
        <f t="shared" si="10"/>
        <v>2</v>
      </c>
      <c r="L99" s="44">
        <f t="shared" si="11"/>
        <v>414.70588235294116</v>
      </c>
      <c r="M99" s="45">
        <f>IF(ISERR((J99+H99)/(G99+I99)),P!AK100,(J99+H99)/(G99+I99))</f>
        <v>207.35294117647058</v>
      </c>
      <c r="N99" s="46">
        <f t="shared" si="12"/>
        <v>1762.5</v>
      </c>
      <c r="O99" s="46">
        <f t="shared" si="13"/>
        <v>1762.5</v>
      </c>
      <c r="P99" s="47" t="b">
        <f t="shared" si="14"/>
        <v>1</v>
      </c>
      <c r="Q99" s="215" t="str">
        <f t="shared" si="15"/>
        <v>OK</v>
      </c>
      <c r="AJ99" s="64">
        <f t="shared" si="16"/>
        <v>207.35294117647058</v>
      </c>
      <c r="AK99" s="64">
        <f t="shared" si="17"/>
        <v>2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0.5</v>
      </c>
      <c r="F100" s="44">
        <f t="shared" si="9"/>
        <v>276.1891776389545</v>
      </c>
      <c r="G100" s="44">
        <f>P!AJ101</f>
        <v>0.45</v>
      </c>
      <c r="H100" s="44">
        <f>G100*P!AK101</f>
        <v>270</v>
      </c>
      <c r="I100" s="44">
        <f>S!E99</f>
        <v>0.89900000000000024</v>
      </c>
      <c r="J100" s="44">
        <f>I100*S!D99</f>
        <v>475.1584012698994</v>
      </c>
      <c r="K100" s="44">
        <f t="shared" si="10"/>
        <v>0.8490000000000002</v>
      </c>
      <c r="L100" s="44">
        <f t="shared" si="11"/>
        <v>468.96922363094484</v>
      </c>
      <c r="M100" s="45">
        <f>IF(ISERR((J100+H100)/(G100+I100)),P!AK101,(J100+H100)/(G100+I100))</f>
        <v>552.37835527790901</v>
      </c>
      <c r="N100" s="46">
        <f t="shared" si="12"/>
        <v>745.1584012698994</v>
      </c>
      <c r="O100" s="46">
        <f t="shared" si="13"/>
        <v>745.15840126989929</v>
      </c>
      <c r="P100" s="47" t="b">
        <f t="shared" si="14"/>
        <v>1</v>
      </c>
      <c r="Q100" s="215" t="str">
        <f t="shared" si="15"/>
        <v>OK</v>
      </c>
      <c r="AJ100" s="64">
        <f t="shared" si="16"/>
        <v>552.37835527790901</v>
      </c>
      <c r="AK100" s="64">
        <f t="shared" si="17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2</v>
      </c>
      <c r="F101" s="44">
        <f t="shared" si="9"/>
        <v>340</v>
      </c>
      <c r="G101" s="44">
        <f>P!AJ102</f>
        <v>2</v>
      </c>
      <c r="H101" s="44">
        <f>G101*P!AK102</f>
        <v>340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170</v>
      </c>
      <c r="N101" s="46">
        <f t="shared" si="12"/>
        <v>340</v>
      </c>
      <c r="O101" s="46">
        <f t="shared" si="13"/>
        <v>340</v>
      </c>
      <c r="P101" s="47" t="b">
        <f t="shared" si="14"/>
        <v>1</v>
      </c>
      <c r="Q101" s="215" t="str">
        <f t="shared" si="15"/>
        <v>OK</v>
      </c>
      <c r="AJ101" s="64">
        <f t="shared" si="16"/>
        <v>170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1</v>
      </c>
      <c r="H102" s="44">
        <f>G102*P!AK103</f>
        <v>65</v>
      </c>
      <c r="I102" s="44">
        <f>S!E101</f>
        <v>0</v>
      </c>
      <c r="J102" s="44">
        <f>I102*S!D101</f>
        <v>0</v>
      </c>
      <c r="K102" s="44">
        <f t="shared" si="10"/>
        <v>1</v>
      </c>
      <c r="L102" s="44">
        <f t="shared" si="11"/>
        <v>65</v>
      </c>
      <c r="M102" s="45">
        <f>IF(ISERR((J102+H102)/(G102+I102)),P!AK103,(J102+H102)/(G102+I102))</f>
        <v>65</v>
      </c>
      <c r="N102" s="46">
        <f t="shared" si="12"/>
        <v>65</v>
      </c>
      <c r="O102" s="46">
        <f t="shared" si="13"/>
        <v>65</v>
      </c>
      <c r="P102" s="47" t="b">
        <f t="shared" si="14"/>
        <v>1</v>
      </c>
      <c r="Q102" s="215" t="str">
        <f t="shared" si="15"/>
        <v>OK</v>
      </c>
      <c r="AJ102" s="64">
        <f t="shared" si="16"/>
        <v>65</v>
      </c>
      <c r="AK102" s="64">
        <f t="shared" si="17"/>
        <v>1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4</v>
      </c>
      <c r="F104" s="44">
        <f t="shared" si="9"/>
        <v>920</v>
      </c>
      <c r="G104" s="44">
        <f>P!AJ105</f>
        <v>4</v>
      </c>
      <c r="H104" s="44">
        <f>G104*P!AK105</f>
        <v>920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230</v>
      </c>
      <c r="N104" s="46">
        <f t="shared" si="12"/>
        <v>920</v>
      </c>
      <c r="O104" s="46">
        <f t="shared" si="13"/>
        <v>920</v>
      </c>
      <c r="P104" s="47" t="b">
        <f t="shared" si="14"/>
        <v>1</v>
      </c>
      <c r="Q104" s="215" t="str">
        <f t="shared" si="15"/>
        <v>OK</v>
      </c>
      <c r="AJ104" s="64">
        <f t="shared" si="16"/>
        <v>230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11</v>
      </c>
      <c r="F105" s="44">
        <f t="shared" si="9"/>
        <v>1822.8571428571429</v>
      </c>
      <c r="G105" s="44">
        <f>P!AJ106</f>
        <v>6</v>
      </c>
      <c r="H105" s="44">
        <f>G105*P!AK106</f>
        <v>1040</v>
      </c>
      <c r="I105" s="44">
        <f>S!E104</f>
        <v>8</v>
      </c>
      <c r="J105" s="44">
        <f>I105*S!D104</f>
        <v>1280</v>
      </c>
      <c r="K105" s="44">
        <f t="shared" si="10"/>
        <v>3</v>
      </c>
      <c r="L105" s="44">
        <f t="shared" si="11"/>
        <v>497.14285714285717</v>
      </c>
      <c r="M105" s="45">
        <f>IF(ISERR((J105+H105)/(G105+I105)),P!AK106,(J105+H105)/(G105+I105))</f>
        <v>165.71428571428572</v>
      </c>
      <c r="N105" s="46">
        <f t="shared" si="12"/>
        <v>2320</v>
      </c>
      <c r="O105" s="46">
        <f t="shared" si="13"/>
        <v>2320</v>
      </c>
      <c r="P105" s="47" t="b">
        <f t="shared" si="14"/>
        <v>1</v>
      </c>
      <c r="Q105" s="215" t="str">
        <f t="shared" si="15"/>
        <v>OK</v>
      </c>
      <c r="AJ105" s="64">
        <f t="shared" si="16"/>
        <v>165.71428571428572</v>
      </c>
      <c r="AK105" s="64">
        <f t="shared" si="17"/>
        <v>3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8</v>
      </c>
      <c r="F106" s="44">
        <f t="shared" si="9"/>
        <v>1346.6666666666667</v>
      </c>
      <c r="G106" s="44">
        <f>P!AJ107</f>
        <v>18</v>
      </c>
      <c r="H106" s="44">
        <f>G106*P!AK107</f>
        <v>3030</v>
      </c>
      <c r="I106" s="44">
        <f>S!E105</f>
        <v>0</v>
      </c>
      <c r="J106" s="44">
        <f>I106*S!D105</f>
        <v>0</v>
      </c>
      <c r="K106" s="44">
        <f t="shared" si="10"/>
        <v>10</v>
      </c>
      <c r="L106" s="44">
        <f t="shared" si="11"/>
        <v>1683.3333333333335</v>
      </c>
      <c r="M106" s="45">
        <f>IF(ISERR((J106+H106)/(G106+I106)),P!AK107,(J106+H106)/(G106+I106))</f>
        <v>168.33333333333334</v>
      </c>
      <c r="N106" s="46">
        <f t="shared" si="12"/>
        <v>3030</v>
      </c>
      <c r="O106" s="46">
        <f t="shared" si="13"/>
        <v>3030</v>
      </c>
      <c r="P106" s="47" t="b">
        <f t="shared" si="14"/>
        <v>1</v>
      </c>
      <c r="Q106" s="215" t="str">
        <f t="shared" si="15"/>
        <v>OK</v>
      </c>
      <c r="AJ106" s="64">
        <f t="shared" si="16"/>
        <v>168.33333333333334</v>
      </c>
      <c r="AK106" s="64">
        <f t="shared" si="17"/>
        <v>10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4</v>
      </c>
      <c r="F107" s="44">
        <f t="shared" si="9"/>
        <v>720</v>
      </c>
      <c r="G107" s="44">
        <f>P!AJ108</f>
        <v>4</v>
      </c>
      <c r="H107" s="44">
        <f>G107*P!AK108</f>
        <v>720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720</v>
      </c>
      <c r="O107" s="46">
        <f t="shared" si="13"/>
        <v>720</v>
      </c>
      <c r="P107" s="47" t="b">
        <f t="shared" si="14"/>
        <v>1</v>
      </c>
      <c r="Q107" s="215" t="str">
        <f t="shared" si="15"/>
        <v>OK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2</v>
      </c>
      <c r="F108" s="44">
        <f t="shared" si="9"/>
        <v>1145.0038333759262</v>
      </c>
      <c r="G108" s="44">
        <f>P!AJ109</f>
        <v>1.9</v>
      </c>
      <c r="H108" s="44">
        <f>G108*P!AK109</f>
        <v>1009.9999999999999</v>
      </c>
      <c r="I108" s="44">
        <f>S!E107</f>
        <v>0.24999999999999992</v>
      </c>
      <c r="J108" s="44">
        <f>I108*S!D107</f>
        <v>220.87912087912079</v>
      </c>
      <c r="K108" s="44">
        <f t="shared" si="10"/>
        <v>0.14999999999999991</v>
      </c>
      <c r="L108" s="44">
        <f t="shared" si="11"/>
        <v>85.875287503194414</v>
      </c>
      <c r="M108" s="45">
        <f>IF(ISERR((J108+H108)/(G108+I108)),P!AK109,(J108+H108)/(G108+I108))</f>
        <v>572.5019166879631</v>
      </c>
      <c r="N108" s="46">
        <f t="shared" si="12"/>
        <v>1230.8791208791206</v>
      </c>
      <c r="O108" s="46">
        <f t="shared" si="13"/>
        <v>1230.8791208791206</v>
      </c>
      <c r="P108" s="47" t="b">
        <f t="shared" si="14"/>
        <v>1</v>
      </c>
      <c r="Q108" s="215" t="str">
        <f t="shared" si="15"/>
        <v>OK</v>
      </c>
      <c r="AJ108" s="64">
        <f t="shared" si="16"/>
        <v>572.5019166879631</v>
      </c>
      <c r="AK108" s="64">
        <f t="shared" si="17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8</v>
      </c>
      <c r="F110" s="44">
        <f t="shared" si="9"/>
        <v>1786.6666666666667</v>
      </c>
      <c r="G110" s="44">
        <f>P!AJ111</f>
        <v>9</v>
      </c>
      <c r="H110" s="44">
        <f>G110*P!AK111</f>
        <v>2010</v>
      </c>
      <c r="I110" s="44">
        <f>S!E109</f>
        <v>0</v>
      </c>
      <c r="J110" s="44">
        <f>I110*S!D109</f>
        <v>0</v>
      </c>
      <c r="K110" s="44">
        <f t="shared" si="10"/>
        <v>1</v>
      </c>
      <c r="L110" s="44">
        <f t="shared" si="11"/>
        <v>223.33333333333334</v>
      </c>
      <c r="M110" s="45">
        <f>IF(ISERR((J110+H110)/(G110+I110)),P!AK111,(J110+H110)/(G110+I110))</f>
        <v>223.33333333333334</v>
      </c>
      <c r="N110" s="46">
        <f t="shared" si="12"/>
        <v>2010</v>
      </c>
      <c r="O110" s="46">
        <f t="shared" si="13"/>
        <v>2010</v>
      </c>
      <c r="P110" s="47" t="b">
        <f t="shared" si="14"/>
        <v>1</v>
      </c>
      <c r="Q110" s="215" t="str">
        <f t="shared" si="15"/>
        <v>OK</v>
      </c>
      <c r="AJ110" s="64">
        <f t="shared" si="16"/>
        <v>223.33333333333334</v>
      </c>
      <c r="AK110" s="64">
        <f t="shared" si="17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2</v>
      </c>
      <c r="F111" s="44">
        <f t="shared" si="9"/>
        <v>1290</v>
      </c>
      <c r="G111" s="44">
        <f>P!AJ112</f>
        <v>2</v>
      </c>
      <c r="H111" s="44">
        <f>G111*P!AK112</f>
        <v>1290</v>
      </c>
      <c r="I111" s="44">
        <f>S!E110</f>
        <v>0</v>
      </c>
      <c r="J111" s="44">
        <f>I111*S!D110</f>
        <v>0</v>
      </c>
      <c r="K111" s="44">
        <f t="shared" si="10"/>
        <v>0</v>
      </c>
      <c r="L111" s="44">
        <f t="shared" si="11"/>
        <v>0</v>
      </c>
      <c r="M111" s="45">
        <f>IF(ISERR((J111+H111)/(G111+I111)),P!AK112,(J111+H111)/(G111+I111))</f>
        <v>645</v>
      </c>
      <c r="N111" s="46">
        <f t="shared" si="12"/>
        <v>1290</v>
      </c>
      <c r="O111" s="46">
        <f t="shared" si="13"/>
        <v>1290</v>
      </c>
      <c r="P111" s="47" t="b">
        <f t="shared" si="14"/>
        <v>1</v>
      </c>
      <c r="Q111" s="215" t="str">
        <f t="shared" si="15"/>
        <v>OK</v>
      </c>
      <c r="AJ111" s="64">
        <f t="shared" si="16"/>
        <v>645</v>
      </c>
      <c r="AK111" s="64">
        <f t="shared" si="17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2.2999999999999998</v>
      </c>
      <c r="F113" s="44">
        <f t="shared" si="9"/>
        <v>3620</v>
      </c>
      <c r="G113" s="44">
        <f>P!AJ114</f>
        <v>2.2999999999999998</v>
      </c>
      <c r="H113" s="44">
        <f>G113*P!AK114</f>
        <v>3620</v>
      </c>
      <c r="I113" s="44">
        <f>S!E112</f>
        <v>0</v>
      </c>
      <c r="J113" s="44">
        <f>I113*S!D112</f>
        <v>0</v>
      </c>
      <c r="K113" s="44">
        <f t="shared" si="10"/>
        <v>0</v>
      </c>
      <c r="L113" s="44">
        <f t="shared" si="11"/>
        <v>0</v>
      </c>
      <c r="M113" s="45">
        <f>IF(ISERR((J113+H113)/(G113+I113)),P!AK114,(J113+H113)/(G113+I113))</f>
        <v>1573.913043478261</v>
      </c>
      <c r="N113" s="46">
        <f t="shared" si="12"/>
        <v>3620</v>
      </c>
      <c r="O113" s="46">
        <f t="shared" si="13"/>
        <v>3620</v>
      </c>
      <c r="P113" s="47" t="b">
        <f t="shared" si="14"/>
        <v>1</v>
      </c>
      <c r="Q113" s="215" t="str">
        <f t="shared" si="15"/>
        <v>OK</v>
      </c>
      <c r="AJ113" s="64">
        <f t="shared" si="16"/>
        <v>1573.913043478261</v>
      </c>
      <c r="AK113" s="64">
        <f t="shared" si="17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0.2</v>
      </c>
      <c r="F114" s="44">
        <f t="shared" si="9"/>
        <v>690</v>
      </c>
      <c r="G114" s="44">
        <f>P!AJ115</f>
        <v>0.2</v>
      </c>
      <c r="H114" s="44">
        <f>G114*P!AK115</f>
        <v>690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3450</v>
      </c>
      <c r="N114" s="46">
        <f t="shared" si="12"/>
        <v>690</v>
      </c>
      <c r="O114" s="46">
        <f t="shared" si="13"/>
        <v>690</v>
      </c>
      <c r="P114" s="47" t="b">
        <f t="shared" si="14"/>
        <v>1</v>
      </c>
      <c r="Q114" s="215" t="str">
        <f t="shared" si="15"/>
        <v>OK</v>
      </c>
      <c r="AJ114" s="64">
        <f t="shared" si="16"/>
        <v>3450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0.5</v>
      </c>
      <c r="F115" s="44">
        <f t="shared" si="9"/>
        <v>280</v>
      </c>
      <c r="G115" s="44">
        <f>P!AJ116</f>
        <v>0.5</v>
      </c>
      <c r="H115" s="44">
        <f>G115*P!AK116</f>
        <v>280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560</v>
      </c>
      <c r="N115" s="46">
        <f t="shared" si="12"/>
        <v>280</v>
      </c>
      <c r="O115" s="46">
        <f t="shared" si="13"/>
        <v>280</v>
      </c>
      <c r="P115" s="47" t="b">
        <f t="shared" si="14"/>
        <v>1</v>
      </c>
      <c r="Q115" s="215" t="str">
        <f t="shared" si="15"/>
        <v>OK</v>
      </c>
      <c r="AJ115" s="64">
        <f t="shared" si="16"/>
        <v>560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1</v>
      </c>
      <c r="F116" s="44">
        <f t="shared" si="9"/>
        <v>300</v>
      </c>
      <c r="G116" s="44">
        <f>P!AJ117</f>
        <v>1</v>
      </c>
      <c r="H116" s="44">
        <f>G116*P!AK117</f>
        <v>300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300</v>
      </c>
      <c r="N116" s="46">
        <f t="shared" si="12"/>
        <v>300</v>
      </c>
      <c r="O116" s="46">
        <f t="shared" si="13"/>
        <v>300</v>
      </c>
      <c r="P116" s="47" t="b">
        <f t="shared" si="14"/>
        <v>1</v>
      </c>
      <c r="Q116" s="215" t="str">
        <f t="shared" si="15"/>
        <v>OK</v>
      </c>
      <c r="AJ116" s="64">
        <f t="shared" si="16"/>
        <v>300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478</v>
      </c>
      <c r="F117" s="44">
        <f t="shared" si="9"/>
        <v>4240.1413291257359</v>
      </c>
      <c r="G117" s="44">
        <f>P!AJ118</f>
        <v>409</v>
      </c>
      <c r="H117" s="44">
        <f>G117*P!AK118</f>
        <v>3630</v>
      </c>
      <c r="I117" s="44">
        <f>S!E116</f>
        <v>122</v>
      </c>
      <c r="J117" s="44">
        <f>I117*S!D116</f>
        <v>1080.2825225225226</v>
      </c>
      <c r="K117" s="44">
        <f t="shared" si="10"/>
        <v>53</v>
      </c>
      <c r="L117" s="44">
        <f t="shared" si="11"/>
        <v>470.1411933967866</v>
      </c>
      <c r="M117" s="45">
        <f>IF(ISERR((J117+H117)/(G117+I117)),P!AK118,(J117+H117)/(G117+I117))</f>
        <v>8.8705885546563508</v>
      </c>
      <c r="N117" s="46">
        <f t="shared" si="12"/>
        <v>4710.2825225225224</v>
      </c>
      <c r="O117" s="46">
        <f t="shared" si="13"/>
        <v>4710.2825225225224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8.8705885546563508</v>
      </c>
      <c r="AK117" s="64">
        <f t="shared" si="17"/>
        <v>53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0.5</v>
      </c>
      <c r="F119" s="44">
        <f t="shared" si="9"/>
        <v>90</v>
      </c>
      <c r="G119" s="44">
        <f>P!AJ120</f>
        <v>0.5</v>
      </c>
      <c r="H119" s="44">
        <f>G119*P!AK120</f>
        <v>90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90</v>
      </c>
      <c r="O119" s="46">
        <f t="shared" si="13"/>
        <v>90</v>
      </c>
      <c r="P119" s="47" t="b">
        <f t="shared" si="14"/>
        <v>1</v>
      </c>
      <c r="Q119" s="215" t="str">
        <f t="shared" si="15"/>
        <v>OK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(মরিয়ম/নরমাল) </v>
      </c>
      <c r="D124" s="21" t="str">
        <f>P!C125</f>
        <v>পিস</v>
      </c>
      <c r="E124" s="44">
        <f>S!AN123</f>
        <v>3.12</v>
      </c>
      <c r="F124" s="44">
        <f t="shared" si="9"/>
        <v>4729.3670886075943</v>
      </c>
      <c r="G124" s="44">
        <f>P!AJ125</f>
        <v>3.16</v>
      </c>
      <c r="H124" s="44">
        <f>G124*P!AK125</f>
        <v>4790</v>
      </c>
      <c r="I124" s="44">
        <f>S!E123</f>
        <v>0</v>
      </c>
      <c r="J124" s="44">
        <f>I124*S!D123</f>
        <v>0</v>
      </c>
      <c r="K124" s="44">
        <f t="shared" si="10"/>
        <v>4.0000000000000036E-2</v>
      </c>
      <c r="L124" s="44">
        <f t="shared" si="11"/>
        <v>60.632911392405113</v>
      </c>
      <c r="M124" s="45">
        <f>IF(ISERR((J124+H124)/(G124+I124)),P!AK125,(J124+H124)/(G124+I124))</f>
        <v>1515.8227848101264</v>
      </c>
      <c r="N124" s="46">
        <f t="shared" si="12"/>
        <v>4790</v>
      </c>
      <c r="O124" s="46">
        <f t="shared" si="13"/>
        <v>4789.9999999999991</v>
      </c>
      <c r="P124" s="47" t="b">
        <f t="shared" si="14"/>
        <v>1</v>
      </c>
      <c r="Q124" s="215" t="str">
        <f t="shared" si="15"/>
        <v>OK</v>
      </c>
      <c r="AJ124" s="64">
        <f t="shared" si="16"/>
        <v>1515.8227848101264</v>
      </c>
      <c r="AK124" s="64">
        <f t="shared" si="17"/>
        <v>4.0000000000000036E-2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556</v>
      </c>
      <c r="F125" s="44">
        <f t="shared" si="9"/>
        <v>5560</v>
      </c>
      <c r="G125" s="44">
        <f>P!AJ126</f>
        <v>556</v>
      </c>
      <c r="H125" s="44">
        <f>G125*P!AK126</f>
        <v>5560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5560</v>
      </c>
      <c r="O125" s="46">
        <f t="shared" si="13"/>
        <v>5560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33.69</v>
      </c>
      <c r="F127" s="44">
        <f t="shared" si="9"/>
        <v>5535</v>
      </c>
      <c r="G127" s="44">
        <f>P!AJ128</f>
        <v>33.69</v>
      </c>
      <c r="H127" s="44">
        <f>G127*P!AK128</f>
        <v>5535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164.29207479964381</v>
      </c>
      <c r="N127" s="46">
        <f t="shared" si="12"/>
        <v>5535</v>
      </c>
      <c r="O127" s="46">
        <f t="shared" si="13"/>
        <v>5535</v>
      </c>
      <c r="P127" s="47" t="b">
        <f t="shared" si="14"/>
        <v>1</v>
      </c>
      <c r="Q127" s="215" t="str">
        <f t="shared" si="15"/>
        <v>OK</v>
      </c>
      <c r="AJ127" s="64">
        <f t="shared" si="16"/>
        <v>164.29207479964381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30.82</v>
      </c>
      <c r="F128" s="44">
        <f t="shared" si="9"/>
        <v>10408</v>
      </c>
      <c r="G128" s="44">
        <f>P!AJ129</f>
        <v>30.82</v>
      </c>
      <c r="H128" s="44">
        <f>G128*P!AK129</f>
        <v>10408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337.70279039584688</v>
      </c>
      <c r="N128" s="46">
        <f t="shared" si="12"/>
        <v>10408</v>
      </c>
      <c r="O128" s="46">
        <f t="shared" si="13"/>
        <v>10408</v>
      </c>
      <c r="P128" s="47" t="b">
        <f t="shared" si="14"/>
        <v>1</v>
      </c>
      <c r="Q128" s="215" t="str">
        <f t="shared" si="15"/>
        <v>OK</v>
      </c>
      <c r="AJ128" s="64">
        <f t="shared" si="16"/>
        <v>337.70279039584688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2</v>
      </c>
      <c r="F129" s="44">
        <f t="shared" si="9"/>
        <v>960</v>
      </c>
      <c r="G129" s="44">
        <f>P!AJ130</f>
        <v>2</v>
      </c>
      <c r="H129" s="44">
        <f>G129*P!AK130</f>
        <v>960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480</v>
      </c>
      <c r="N129" s="46">
        <f t="shared" si="12"/>
        <v>960</v>
      </c>
      <c r="O129" s="46">
        <f t="shared" si="13"/>
        <v>960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9.01</v>
      </c>
      <c r="F130" s="44">
        <f t="shared" si="9"/>
        <v>2841</v>
      </c>
      <c r="G130" s="44">
        <f>P!AJ131</f>
        <v>9.01</v>
      </c>
      <c r="H130" s="44">
        <f>G130*P!AK131</f>
        <v>2841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315.31631520532744</v>
      </c>
      <c r="N130" s="46">
        <f t="shared" si="12"/>
        <v>2841</v>
      </c>
      <c r="O130" s="46">
        <f t="shared" si="13"/>
        <v>2841</v>
      </c>
      <c r="P130" s="47" t="b">
        <f t="shared" si="14"/>
        <v>1</v>
      </c>
      <c r="Q130" s="215" t="str">
        <f t="shared" si="15"/>
        <v>OK</v>
      </c>
      <c r="AJ130" s="64">
        <f t="shared" si="16"/>
        <v>315.31631520532744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9.1999999999999993</v>
      </c>
      <c r="F131" s="44">
        <f t="shared" si="9"/>
        <v>970</v>
      </c>
      <c r="G131" s="44">
        <f>P!AJ132</f>
        <v>9.1999999999999993</v>
      </c>
      <c r="H131" s="44">
        <f>G131*P!AK132</f>
        <v>970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105.43478260869566</v>
      </c>
      <c r="N131" s="46">
        <f t="shared" si="12"/>
        <v>970</v>
      </c>
      <c r="O131" s="46">
        <f t="shared" si="13"/>
        <v>970</v>
      </c>
      <c r="P131" s="47" t="b">
        <f t="shared" si="14"/>
        <v>1</v>
      </c>
      <c r="Q131" s="215" t="str">
        <f t="shared" si="15"/>
        <v>OK</v>
      </c>
      <c r="AJ131" s="64">
        <f t="shared" si="16"/>
        <v>105.43478260869566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83.240000000000009</v>
      </c>
      <c r="F133" s="44">
        <f t="shared" ref="F133:F196" si="18">E133*M133</f>
        <v>9776</v>
      </c>
      <c r="G133" s="44">
        <f>P!AJ134</f>
        <v>83.240000000000009</v>
      </c>
      <c r="H133" s="44">
        <f>G133*P!AK134</f>
        <v>9776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117.4435367611725</v>
      </c>
      <c r="N133" s="46">
        <f t="shared" ref="N133:N196" si="21">J133+H133</f>
        <v>9776</v>
      </c>
      <c r="O133" s="46">
        <f t="shared" ref="O133:O196" si="22">L133+F133</f>
        <v>9776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117.4435367611725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22</v>
      </c>
      <c r="F134" s="44">
        <f t="shared" si="18"/>
        <v>3399.9999999999995</v>
      </c>
      <c r="G134" s="44">
        <f>P!AJ135</f>
        <v>22</v>
      </c>
      <c r="H134" s="44">
        <f>G134*P!AK135</f>
        <v>3399.9999999999995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154.54545454545453</v>
      </c>
      <c r="N134" s="46">
        <f t="shared" si="21"/>
        <v>3399.9999999999995</v>
      </c>
      <c r="O134" s="46">
        <f t="shared" si="22"/>
        <v>3399.9999999999995</v>
      </c>
      <c r="P134" s="47" t="b">
        <f t="shared" si="23"/>
        <v>1</v>
      </c>
      <c r="Q134" s="215" t="str">
        <f t="shared" si="24"/>
        <v>OK</v>
      </c>
      <c r="AJ134" s="64">
        <f t="shared" si="25"/>
        <v>154.54545454545453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12</v>
      </c>
      <c r="F135" s="44">
        <f t="shared" si="18"/>
        <v>420</v>
      </c>
      <c r="G135" s="44">
        <f>P!AJ136</f>
        <v>12</v>
      </c>
      <c r="H135" s="44">
        <f>G135*P!AK136</f>
        <v>420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35</v>
      </c>
      <c r="N135" s="46">
        <f t="shared" si="21"/>
        <v>420</v>
      </c>
      <c r="O135" s="46">
        <f t="shared" si="22"/>
        <v>420</v>
      </c>
      <c r="P135" s="47" t="b">
        <f t="shared" si="23"/>
        <v>1</v>
      </c>
      <c r="Q135" s="215" t="str">
        <f t="shared" si="24"/>
        <v>OK</v>
      </c>
      <c r="AJ135" s="64">
        <f t="shared" si="25"/>
        <v>35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5</v>
      </c>
      <c r="F136" s="44">
        <f t="shared" si="18"/>
        <v>1300</v>
      </c>
      <c r="G136" s="44">
        <f>P!AJ137</f>
        <v>5</v>
      </c>
      <c r="H136" s="44">
        <f>G136*P!AK137</f>
        <v>1300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260</v>
      </c>
      <c r="N136" s="46">
        <f t="shared" si="21"/>
        <v>1300</v>
      </c>
      <c r="O136" s="46">
        <f t="shared" si="22"/>
        <v>1300</v>
      </c>
      <c r="P136" s="47" t="b">
        <f t="shared" si="23"/>
        <v>1</v>
      </c>
      <c r="Q136" s="215" t="str">
        <f t="shared" si="24"/>
        <v>OK</v>
      </c>
      <c r="AJ136" s="64">
        <f t="shared" si="25"/>
        <v>260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21.125</v>
      </c>
      <c r="F137" s="44">
        <f t="shared" si="18"/>
        <v>7880</v>
      </c>
      <c r="G137" s="44">
        <f>P!AJ138</f>
        <v>21.125</v>
      </c>
      <c r="H137" s="44">
        <f>G137*P!AK138</f>
        <v>7880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373.01775147928993</v>
      </c>
      <c r="N137" s="46">
        <f t="shared" si="21"/>
        <v>7880</v>
      </c>
      <c r="O137" s="46">
        <f t="shared" si="22"/>
        <v>7880</v>
      </c>
      <c r="P137" s="47" t="b">
        <f t="shared" si="23"/>
        <v>1</v>
      </c>
      <c r="Q137" s="215" t="str">
        <f t="shared" si="24"/>
        <v>OK</v>
      </c>
      <c r="AJ137" s="64">
        <f t="shared" si="25"/>
        <v>373.01775147928993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18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100</v>
      </c>
      <c r="N138" s="46">
        <f t="shared" si="21"/>
        <v>0</v>
      </c>
      <c r="O138" s="46">
        <f t="shared" si="22"/>
        <v>0</v>
      </c>
      <c r="P138" s="47" t="b">
        <f t="shared" si="23"/>
        <v>1</v>
      </c>
      <c r="Q138" s="215" t="str">
        <f t="shared" si="24"/>
        <v>×</v>
      </c>
      <c r="AJ138" s="64">
        <f t="shared" si="25"/>
        <v>100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309</v>
      </c>
      <c r="F142" s="44">
        <f t="shared" si="18"/>
        <v>7524.0000000000009</v>
      </c>
      <c r="G142" s="44">
        <f>P!AJ143</f>
        <v>309</v>
      </c>
      <c r="H142" s="44">
        <f>G142*P!AK143</f>
        <v>7524.0000000000009</v>
      </c>
      <c r="I142" s="44">
        <f>S!E141</f>
        <v>0</v>
      </c>
      <c r="J142" s="44">
        <f>I142*S!D141</f>
        <v>0</v>
      </c>
      <c r="K142" s="44">
        <f t="shared" si="19"/>
        <v>0</v>
      </c>
      <c r="L142" s="44">
        <f t="shared" si="20"/>
        <v>0</v>
      </c>
      <c r="M142" s="45">
        <f>IF(ISERR((J142+H142)/(G142+I142)),P!AK143,(J142+H142)/(G142+I142))</f>
        <v>24.349514563106798</v>
      </c>
      <c r="N142" s="46">
        <f t="shared" si="21"/>
        <v>7524.0000000000009</v>
      </c>
      <c r="O142" s="46">
        <f t="shared" si="22"/>
        <v>7524.0000000000009</v>
      </c>
      <c r="P142" s="47" t="b">
        <f t="shared" si="23"/>
        <v>1</v>
      </c>
      <c r="Q142" s="215" t="str">
        <f t="shared" si="24"/>
        <v>OK</v>
      </c>
      <c r="AJ142" s="64">
        <f t="shared" si="25"/>
        <v>24.349514563106798</v>
      </c>
      <c r="AK142" s="64">
        <f t="shared" si="26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59.5</v>
      </c>
      <c r="F144" s="44">
        <f t="shared" si="18"/>
        <v>68425</v>
      </c>
      <c r="G144" s="44">
        <f>P!AJ145</f>
        <v>59.5</v>
      </c>
      <c r="H144" s="44">
        <f>G144*P!AK145</f>
        <v>68425</v>
      </c>
      <c r="I144" s="44">
        <f>S!E143</f>
        <v>0</v>
      </c>
      <c r="J144" s="44">
        <f>I144*S!D143</f>
        <v>0</v>
      </c>
      <c r="K144" s="44">
        <f t="shared" si="19"/>
        <v>0</v>
      </c>
      <c r="L144" s="44">
        <f t="shared" si="20"/>
        <v>0</v>
      </c>
      <c r="M144" s="45">
        <f>IF(ISERR((J144+H144)/(G144+I144)),P!AK145,(J144+H144)/(G144+I144))</f>
        <v>1150</v>
      </c>
      <c r="N144" s="46">
        <f t="shared" si="21"/>
        <v>68425</v>
      </c>
      <c r="O144" s="46">
        <f t="shared" si="22"/>
        <v>68425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26</v>
      </c>
      <c r="F145" s="44">
        <f t="shared" si="18"/>
        <v>910</v>
      </c>
      <c r="G145" s="44">
        <f>P!AJ146</f>
        <v>26</v>
      </c>
      <c r="H145" s="44">
        <f>G145*P!AK146</f>
        <v>910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35</v>
      </c>
      <c r="N145" s="46">
        <f t="shared" si="21"/>
        <v>910</v>
      </c>
      <c r="O145" s="46">
        <f t="shared" si="22"/>
        <v>910</v>
      </c>
      <c r="P145" s="47" t="b">
        <f t="shared" si="23"/>
        <v>1</v>
      </c>
      <c r="Q145" s="215" t="str">
        <f t="shared" si="24"/>
        <v>OK</v>
      </c>
      <c r="AJ145" s="64">
        <f t="shared" si="25"/>
        <v>35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8.5</v>
      </c>
      <c r="F146" s="44">
        <f t="shared" si="18"/>
        <v>6800</v>
      </c>
      <c r="G146" s="44">
        <f>P!AJ147</f>
        <v>8.5</v>
      </c>
      <c r="H146" s="44">
        <f>G146*P!AK147</f>
        <v>6800</v>
      </c>
      <c r="I146" s="44">
        <f>S!E145</f>
        <v>0</v>
      </c>
      <c r="J146" s="44">
        <f>I146*S!D145</f>
        <v>0</v>
      </c>
      <c r="K146" s="44">
        <f t="shared" si="19"/>
        <v>0</v>
      </c>
      <c r="L146" s="44">
        <f t="shared" si="20"/>
        <v>0</v>
      </c>
      <c r="M146" s="45">
        <f>IF(ISERR((J146+H146)/(G146+I146)),P!AK147,(J146+H146)/(G146+I146))</f>
        <v>800</v>
      </c>
      <c r="N146" s="46">
        <f t="shared" si="21"/>
        <v>6800</v>
      </c>
      <c r="O146" s="46">
        <f t="shared" si="22"/>
        <v>6800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13.5</v>
      </c>
      <c r="F147" s="44">
        <f t="shared" si="18"/>
        <v>15525</v>
      </c>
      <c r="G147" s="44">
        <f>P!AJ148</f>
        <v>13.5</v>
      </c>
      <c r="H147" s="44">
        <f>G147*P!AK148</f>
        <v>15525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15525</v>
      </c>
      <c r="O147" s="46">
        <f t="shared" si="22"/>
        <v>15525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8</v>
      </c>
      <c r="F148" s="44">
        <f t="shared" si="18"/>
        <v>6000</v>
      </c>
      <c r="G148" s="44">
        <f>P!AJ149</f>
        <v>8</v>
      </c>
      <c r="H148" s="44">
        <f>G148*P!AK149</f>
        <v>6000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750</v>
      </c>
      <c r="N148" s="46">
        <f t="shared" si="21"/>
        <v>6000</v>
      </c>
      <c r="O148" s="46">
        <f t="shared" si="22"/>
        <v>6000</v>
      </c>
      <c r="P148" s="47" t="b">
        <f t="shared" si="23"/>
        <v>1</v>
      </c>
      <c r="Q148" s="215" t="str">
        <f t="shared" si="24"/>
        <v>OK</v>
      </c>
      <c r="AJ148" s="64">
        <f t="shared" si="25"/>
        <v>750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26.2</v>
      </c>
      <c r="F150" s="44">
        <f t="shared" si="18"/>
        <v>12286</v>
      </c>
      <c r="G150" s="44">
        <f>P!AJ151</f>
        <v>26.2</v>
      </c>
      <c r="H150" s="44">
        <f>G150*P!AK151</f>
        <v>12286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468.93129770992368</v>
      </c>
      <c r="N150" s="46">
        <f t="shared" si="21"/>
        <v>12286</v>
      </c>
      <c r="O150" s="46">
        <f t="shared" si="22"/>
        <v>12286</v>
      </c>
      <c r="P150" s="47" t="b">
        <f t="shared" si="23"/>
        <v>1</v>
      </c>
      <c r="Q150" s="215" t="str">
        <f t="shared" si="24"/>
        <v>OK</v>
      </c>
      <c r="AJ150" s="64">
        <f t="shared" si="25"/>
        <v>468.93129770992368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235.5</v>
      </c>
      <c r="F151" s="44">
        <f t="shared" si="18"/>
        <v>60435.390707474311</v>
      </c>
      <c r="G151" s="44">
        <f>P!AJ152</f>
        <v>221</v>
      </c>
      <c r="H151" s="44">
        <f>G151*P!AK152</f>
        <v>56929.999999999993</v>
      </c>
      <c r="I151" s="44">
        <f>S!E150</f>
        <v>19.990000000000208</v>
      </c>
      <c r="J151" s="44">
        <f>I151*S!D150</f>
        <v>4914.2666946677209</v>
      </c>
      <c r="K151" s="44">
        <f t="shared" si="19"/>
        <v>5.490000000000208</v>
      </c>
      <c r="L151" s="44">
        <f t="shared" si="20"/>
        <v>1408.8759871934035</v>
      </c>
      <c r="M151" s="45">
        <f>IF(ISERR((J151+H151)/(G151+I151)),P!AK152,(J151+H151)/(G151+I151))</f>
        <v>256.62586287674867</v>
      </c>
      <c r="N151" s="46">
        <f t="shared" si="21"/>
        <v>61844.266694667713</v>
      </c>
      <c r="O151" s="46">
        <f t="shared" si="22"/>
        <v>61844.266694667713</v>
      </c>
      <c r="P151" s="47" t="b">
        <f t="shared" si="23"/>
        <v>1</v>
      </c>
      <c r="Q151" s="215" t="str">
        <f t="shared" si="24"/>
        <v>OK</v>
      </c>
      <c r="AJ151" s="64">
        <f t="shared" si="25"/>
        <v>256.62586287674867</v>
      </c>
      <c r="AK151" s="64">
        <f t="shared" si="26"/>
        <v>5.490000000000208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52</v>
      </c>
      <c r="F152" s="44">
        <f t="shared" si="18"/>
        <v>5760</v>
      </c>
      <c r="G152" s="44">
        <f>P!AJ153</f>
        <v>52</v>
      </c>
      <c r="H152" s="44">
        <f>G152*P!AK153</f>
        <v>5760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110.76923076923077</v>
      </c>
      <c r="N152" s="46">
        <f t="shared" si="21"/>
        <v>5760</v>
      </c>
      <c r="O152" s="46">
        <f t="shared" si="22"/>
        <v>5760</v>
      </c>
      <c r="P152" s="47" t="b">
        <f t="shared" si="23"/>
        <v>1</v>
      </c>
      <c r="Q152" s="215" t="str">
        <f t="shared" si="24"/>
        <v>OK</v>
      </c>
      <c r="AJ152" s="64">
        <f t="shared" si="25"/>
        <v>110.76923076923077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87.499999999999986</v>
      </c>
      <c r="F153" s="44">
        <f t="shared" si="18"/>
        <v>14014.599555061179</v>
      </c>
      <c r="G153" s="44">
        <f>P!AJ154</f>
        <v>89.899999999999977</v>
      </c>
      <c r="H153" s="44">
        <f>G153*P!AK154</f>
        <v>14399</v>
      </c>
      <c r="I153" s="44">
        <f>S!E152</f>
        <v>0</v>
      </c>
      <c r="J153" s="44">
        <f>I153*S!D152</f>
        <v>0</v>
      </c>
      <c r="K153" s="44">
        <f t="shared" si="19"/>
        <v>2.3999999999999915</v>
      </c>
      <c r="L153" s="44">
        <f t="shared" si="20"/>
        <v>384.40044493881965</v>
      </c>
      <c r="M153" s="45">
        <f>IF(ISERR((J153+H153)/(G153+I153)),P!AK154,(J153+H153)/(G153+I153))</f>
        <v>160.16685205784208</v>
      </c>
      <c r="N153" s="46">
        <f t="shared" si="21"/>
        <v>14399</v>
      </c>
      <c r="O153" s="46">
        <f t="shared" si="22"/>
        <v>14398.999999999998</v>
      </c>
      <c r="P153" s="47" t="b">
        <f t="shared" si="23"/>
        <v>1</v>
      </c>
      <c r="Q153" s="215" t="str">
        <f t="shared" si="24"/>
        <v>OK</v>
      </c>
      <c r="AJ153" s="64">
        <f t="shared" si="25"/>
        <v>160.16685205784208</v>
      </c>
      <c r="AK153" s="64">
        <f t="shared" si="26"/>
        <v>2.3999999999999915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81.199999999999989</v>
      </c>
      <c r="F154" s="44">
        <f t="shared" si="18"/>
        <v>30210.389985564449</v>
      </c>
      <c r="G154" s="44">
        <f>P!AJ155</f>
        <v>75.900000000000006</v>
      </c>
      <c r="H154" s="44">
        <f>G154*P!AK155</f>
        <v>28252.999999999996</v>
      </c>
      <c r="I154" s="44">
        <f>S!E153</f>
        <v>6.5000000000000142</v>
      </c>
      <c r="J154" s="44">
        <f>I154*S!D153</f>
        <v>2403.8489508683692</v>
      </c>
      <c r="K154" s="44">
        <f t="shared" si="19"/>
        <v>1.2000000000000313</v>
      </c>
      <c r="L154" s="44">
        <f t="shared" si="20"/>
        <v>446.4589653039198</v>
      </c>
      <c r="M154" s="45">
        <f>IF(ISERR((J154+H154)/(G154+I154)),P!AK155,(J154+H154)/(G154+I154))</f>
        <v>372.04913775325679</v>
      </c>
      <c r="N154" s="46">
        <f t="shared" si="21"/>
        <v>30656.848950868367</v>
      </c>
      <c r="O154" s="46">
        <f t="shared" si="22"/>
        <v>30656.848950868367</v>
      </c>
      <c r="P154" s="47" t="b">
        <f t="shared" si="23"/>
        <v>1</v>
      </c>
      <c r="Q154" s="215" t="str">
        <f t="shared" si="24"/>
        <v>OK</v>
      </c>
      <c r="AJ154" s="64">
        <f t="shared" si="25"/>
        <v>372.04913775325679</v>
      </c>
      <c r="AK154" s="64">
        <f t="shared" si="26"/>
        <v>1.2000000000000313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10.8</v>
      </c>
      <c r="F155" s="44">
        <f t="shared" si="18"/>
        <v>5121.7627118644068</v>
      </c>
      <c r="G155" s="44">
        <f>P!AJ156</f>
        <v>11.8</v>
      </c>
      <c r="H155" s="44">
        <f>G155*P!AK156</f>
        <v>5596</v>
      </c>
      <c r="I155" s="44">
        <f>S!E154</f>
        <v>0</v>
      </c>
      <c r="J155" s="44">
        <f>I155*S!D154</f>
        <v>0</v>
      </c>
      <c r="K155" s="44">
        <f t="shared" si="19"/>
        <v>1</v>
      </c>
      <c r="L155" s="44">
        <f t="shared" si="20"/>
        <v>474.23728813559319</v>
      </c>
      <c r="M155" s="45">
        <f>IF(ISERR((J155+H155)/(G155+I155)),P!AK156,(J155+H155)/(G155+I155))</f>
        <v>474.23728813559319</v>
      </c>
      <c r="N155" s="46">
        <f t="shared" si="21"/>
        <v>5596</v>
      </c>
      <c r="O155" s="46">
        <f t="shared" si="22"/>
        <v>5596</v>
      </c>
      <c r="P155" s="47" t="b">
        <f t="shared" si="23"/>
        <v>1</v>
      </c>
      <c r="Q155" s="215" t="str">
        <f t="shared" si="24"/>
        <v>OK</v>
      </c>
      <c r="AJ155" s="64">
        <f t="shared" si="25"/>
        <v>474.23728813559319</v>
      </c>
      <c r="AK155" s="64">
        <f t="shared" si="26"/>
        <v>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4.0999999999999996</v>
      </c>
      <c r="F156" s="44">
        <f t="shared" si="18"/>
        <v>8200</v>
      </c>
      <c r="G156" s="44">
        <f>P!AJ157</f>
        <v>4.0999999999999996</v>
      </c>
      <c r="H156" s="44">
        <f>G156*P!AK157</f>
        <v>8200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2000.0000000000002</v>
      </c>
      <c r="N156" s="46">
        <f t="shared" si="21"/>
        <v>8200</v>
      </c>
      <c r="O156" s="46">
        <f t="shared" si="22"/>
        <v>8200</v>
      </c>
      <c r="P156" s="47" t="b">
        <f t="shared" si="23"/>
        <v>1</v>
      </c>
      <c r="Q156" s="215" t="str">
        <f t="shared" si="24"/>
        <v>OK</v>
      </c>
      <c r="AJ156" s="64">
        <f t="shared" si="25"/>
        <v>2000.0000000000002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30</v>
      </c>
      <c r="F157" s="44">
        <f t="shared" si="18"/>
        <v>34373</v>
      </c>
      <c r="G157" s="44">
        <f>P!AJ158</f>
        <v>30</v>
      </c>
      <c r="H157" s="44">
        <f>G157*P!AK158</f>
        <v>34373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1145.7666666666667</v>
      </c>
      <c r="N157" s="46">
        <f t="shared" si="21"/>
        <v>34373</v>
      </c>
      <c r="O157" s="46">
        <f t="shared" si="22"/>
        <v>34373</v>
      </c>
      <c r="P157" s="47" t="b">
        <f t="shared" si="23"/>
        <v>1</v>
      </c>
      <c r="Q157" s="215" t="str">
        <f t="shared" si="24"/>
        <v>OK</v>
      </c>
      <c r="AJ157" s="64">
        <f t="shared" si="25"/>
        <v>1145.7666666666667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4.5</v>
      </c>
      <c r="F161" s="44">
        <f t="shared" si="18"/>
        <v>2530</v>
      </c>
      <c r="G161" s="44">
        <f>P!AJ162</f>
        <v>4.5</v>
      </c>
      <c r="H161" s="44">
        <f>G161*P!AK162</f>
        <v>2530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562.22222222222217</v>
      </c>
      <c r="N161" s="46">
        <f t="shared" si="21"/>
        <v>2530</v>
      </c>
      <c r="O161" s="46">
        <f t="shared" si="22"/>
        <v>2530</v>
      </c>
      <c r="P161" s="47" t="b">
        <f t="shared" si="23"/>
        <v>1</v>
      </c>
      <c r="Q161" s="215" t="str">
        <f t="shared" si="24"/>
        <v>OK</v>
      </c>
      <c r="AJ161" s="64">
        <f t="shared" si="25"/>
        <v>562.22222222222217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6</v>
      </c>
      <c r="F162" s="44">
        <f t="shared" si="18"/>
        <v>4200</v>
      </c>
      <c r="G162" s="44">
        <f>P!AJ163</f>
        <v>6</v>
      </c>
      <c r="H162" s="44">
        <f>G162*P!AK163</f>
        <v>4200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4200</v>
      </c>
      <c r="O162" s="46">
        <f t="shared" si="22"/>
        <v>4200</v>
      </c>
      <c r="P162" s="47" t="b">
        <f t="shared" si="23"/>
        <v>1</v>
      </c>
      <c r="Q162" s="215" t="str">
        <f t="shared" si="24"/>
        <v>OK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25</v>
      </c>
      <c r="F163" s="44">
        <f t="shared" si="18"/>
        <v>28750</v>
      </c>
      <c r="G163" s="44">
        <f>P!AJ164</f>
        <v>25</v>
      </c>
      <c r="H163" s="44">
        <f>G163*P!AK164</f>
        <v>28750</v>
      </c>
      <c r="I163" s="44">
        <f>S!E162</f>
        <v>0</v>
      </c>
      <c r="J163" s="44">
        <f>I163*S!D162</f>
        <v>0</v>
      </c>
      <c r="K163" s="44">
        <f t="shared" si="19"/>
        <v>0</v>
      </c>
      <c r="L163" s="44">
        <f t="shared" si="20"/>
        <v>0</v>
      </c>
      <c r="M163" s="45">
        <f>IF(ISERR((J163+H163)/(G163+I163)),P!AK164,(J163+H163)/(G163+I163))</f>
        <v>1150</v>
      </c>
      <c r="N163" s="46">
        <f t="shared" si="21"/>
        <v>28750</v>
      </c>
      <c r="O163" s="46">
        <f t="shared" si="22"/>
        <v>28750</v>
      </c>
      <c r="P163" s="47" t="b">
        <f t="shared" si="23"/>
        <v>1</v>
      </c>
      <c r="Q163" s="215" t="str">
        <f t="shared" si="24"/>
        <v>OK</v>
      </c>
      <c r="AJ163" s="64">
        <f t="shared" si="25"/>
        <v>1150</v>
      </c>
      <c r="AK163" s="64">
        <f t="shared" si="26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18</v>
      </c>
      <c r="F164" s="44">
        <f t="shared" si="18"/>
        <v>2700</v>
      </c>
      <c r="G164" s="44">
        <f>P!AJ165</f>
        <v>18</v>
      </c>
      <c r="H164" s="44">
        <f>G164*P!AK165</f>
        <v>2700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150</v>
      </c>
      <c r="N164" s="46">
        <f t="shared" si="21"/>
        <v>2700</v>
      </c>
      <c r="O164" s="46">
        <f t="shared" si="22"/>
        <v>2700</v>
      </c>
      <c r="P164" s="47" t="b">
        <f t="shared" si="23"/>
        <v>1</v>
      </c>
      <c r="Q164" s="215" t="str">
        <f t="shared" si="24"/>
        <v>OK</v>
      </c>
      <c r="AJ164" s="64">
        <f t="shared" si="25"/>
        <v>150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19"/>
        <v>0</v>
      </c>
      <c r="L168" s="44">
        <f t="shared" si="20"/>
        <v>0</v>
      </c>
      <c r="M168" s="45">
        <f>IF(ISERR((J168+H168)/(G168+I168)),P!AK169,(J168+H168)/(G168+I168))</f>
        <v>278.33333333333331</v>
      </c>
      <c r="N168" s="46">
        <f t="shared" si="21"/>
        <v>0</v>
      </c>
      <c r="O168" s="46">
        <f t="shared" si="22"/>
        <v>0</v>
      </c>
      <c r="P168" s="47" t="b">
        <f t="shared" si="23"/>
        <v>1</v>
      </c>
      <c r="Q168" s="215" t="str">
        <f t="shared" si="24"/>
        <v>×</v>
      </c>
      <c r="AJ168" s="64">
        <f t="shared" si="25"/>
        <v>278.33333333333331</v>
      </c>
      <c r="AK168" s="64">
        <f t="shared" si="26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8</v>
      </c>
      <c r="F169" s="44">
        <f t="shared" si="18"/>
        <v>5534.2307692307695</v>
      </c>
      <c r="G169" s="44">
        <f>P!AJ170</f>
        <v>5</v>
      </c>
      <c r="H169" s="44">
        <f>G169*P!AK170</f>
        <v>3500</v>
      </c>
      <c r="I169" s="44">
        <f>S!E168</f>
        <v>3</v>
      </c>
      <c r="J169" s="44">
        <f>I169*S!D168</f>
        <v>2034.2307692307693</v>
      </c>
      <c r="K169" s="44">
        <f t="shared" si="19"/>
        <v>0</v>
      </c>
      <c r="L169" s="44">
        <f t="shared" si="20"/>
        <v>0</v>
      </c>
      <c r="M169" s="45">
        <f>IF(ISERR((J169+H169)/(G169+I169)),P!AK170,(J169+H169)/(G169+I169))</f>
        <v>691.77884615384619</v>
      </c>
      <c r="N169" s="46">
        <f t="shared" si="21"/>
        <v>5534.2307692307695</v>
      </c>
      <c r="O169" s="46">
        <f t="shared" si="22"/>
        <v>5534.2307692307695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691.77884615384619</v>
      </c>
      <c r="AK169" s="64">
        <f t="shared" si="26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16</v>
      </c>
      <c r="F170" s="44">
        <f t="shared" si="18"/>
        <v>7200</v>
      </c>
      <c r="G170" s="44">
        <f>P!AJ171</f>
        <v>16</v>
      </c>
      <c r="H170" s="44">
        <f>G170*P!AK171</f>
        <v>7200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450</v>
      </c>
      <c r="N170" s="46">
        <f t="shared" si="21"/>
        <v>7200</v>
      </c>
      <c r="O170" s="46">
        <f t="shared" si="22"/>
        <v>7200</v>
      </c>
      <c r="P170" s="47" t="b">
        <f t="shared" si="23"/>
        <v>1</v>
      </c>
      <c r="Q170" s="215" t="str">
        <f t="shared" si="24"/>
        <v>OK</v>
      </c>
      <c r="AJ170" s="64">
        <f t="shared" si="25"/>
        <v>450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5.5</v>
      </c>
      <c r="F173" s="44">
        <f t="shared" si="18"/>
        <v>3870</v>
      </c>
      <c r="G173" s="44">
        <f>P!AJ174</f>
        <v>5.5</v>
      </c>
      <c r="H173" s="44">
        <f>G173*P!AK174</f>
        <v>3870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703.63636363636363</v>
      </c>
      <c r="N173" s="46">
        <f t="shared" si="21"/>
        <v>3870</v>
      </c>
      <c r="O173" s="46">
        <f t="shared" si="22"/>
        <v>3870</v>
      </c>
      <c r="P173" s="47" t="b">
        <f t="shared" si="23"/>
        <v>1</v>
      </c>
      <c r="Q173" s="215" t="str">
        <f t="shared" si="24"/>
        <v>OK</v>
      </c>
      <c r="AJ173" s="64">
        <f t="shared" si="25"/>
        <v>703.63636363636363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19"/>
        <v>0</v>
      </c>
      <c r="L174" s="44">
        <f t="shared" si="20"/>
        <v>0</v>
      </c>
      <c r="M174" s="45">
        <f>IF(ISERR((J174+H174)/(G174+I174)),P!AK175,(J174+H174)/(G174+I174))</f>
        <v>800</v>
      </c>
      <c r="N174" s="46">
        <f t="shared" si="21"/>
        <v>0</v>
      </c>
      <c r="O174" s="46">
        <f t="shared" si="22"/>
        <v>0</v>
      </c>
      <c r="P174" s="47" t="b">
        <f t="shared" si="23"/>
        <v>1</v>
      </c>
      <c r="Q174" s="215" t="str">
        <f t="shared" si="24"/>
        <v>×</v>
      </c>
      <c r="AJ174" s="64">
        <f t="shared" si="25"/>
        <v>800</v>
      </c>
      <c r="AK174" s="64">
        <f t="shared" si="26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74</v>
      </c>
      <c r="F178" s="44">
        <f t="shared" si="18"/>
        <v>1735</v>
      </c>
      <c r="G178" s="44">
        <f>P!AJ179</f>
        <v>74</v>
      </c>
      <c r="H178" s="44">
        <f>G178*P!AK179</f>
        <v>1735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23.445945945945947</v>
      </c>
      <c r="N178" s="46">
        <f t="shared" si="21"/>
        <v>1735</v>
      </c>
      <c r="O178" s="46">
        <f t="shared" si="22"/>
        <v>1735</v>
      </c>
      <c r="P178" s="47" t="b">
        <f t="shared" si="23"/>
        <v>1</v>
      </c>
      <c r="Q178" s="215" t="str">
        <f t="shared" si="24"/>
        <v>OK</v>
      </c>
      <c r="AJ178" s="64">
        <f t="shared" si="25"/>
        <v>23.445945945945947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128</v>
      </c>
      <c r="F179" s="44">
        <f t="shared" si="18"/>
        <v>7445</v>
      </c>
      <c r="G179" s="44">
        <f>P!AJ180</f>
        <v>128</v>
      </c>
      <c r="H179" s="44">
        <f>G179*P!AK180</f>
        <v>7445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58.1640625</v>
      </c>
      <c r="N179" s="46">
        <f t="shared" si="21"/>
        <v>7445</v>
      </c>
      <c r="O179" s="46">
        <f t="shared" si="22"/>
        <v>7445</v>
      </c>
      <c r="P179" s="47" t="b">
        <f t="shared" si="23"/>
        <v>1</v>
      </c>
      <c r="Q179" s="215" t="str">
        <f t="shared" si="24"/>
        <v>OK</v>
      </c>
      <c r="AJ179" s="64">
        <f t="shared" si="25"/>
        <v>58.1640625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17.5</v>
      </c>
      <c r="F180" s="44">
        <f t="shared" si="18"/>
        <v>2905</v>
      </c>
      <c r="G180" s="44">
        <f>P!AJ181</f>
        <v>17.5</v>
      </c>
      <c r="H180" s="44">
        <f>G180*P!AK181</f>
        <v>2905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166</v>
      </c>
      <c r="N180" s="46">
        <f t="shared" si="21"/>
        <v>2905</v>
      </c>
      <c r="O180" s="46">
        <f t="shared" si="22"/>
        <v>2905</v>
      </c>
      <c r="P180" s="47" t="b">
        <f t="shared" si="23"/>
        <v>1</v>
      </c>
      <c r="Q180" s="215" t="str">
        <f t="shared" si="24"/>
        <v>OK</v>
      </c>
      <c r="AJ180" s="64">
        <f t="shared" si="25"/>
        <v>166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16</v>
      </c>
      <c r="F181" s="44">
        <f t="shared" si="18"/>
        <v>2600</v>
      </c>
      <c r="G181" s="44">
        <f>P!AJ182</f>
        <v>16</v>
      </c>
      <c r="H181" s="44">
        <f>G181*P!AK182</f>
        <v>2600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162.5</v>
      </c>
      <c r="N181" s="46">
        <f t="shared" si="21"/>
        <v>2600</v>
      </c>
      <c r="O181" s="46">
        <f t="shared" si="22"/>
        <v>2600</v>
      </c>
      <c r="P181" s="47" t="b">
        <f t="shared" si="23"/>
        <v>1</v>
      </c>
      <c r="Q181" s="215" t="str">
        <f t="shared" si="24"/>
        <v>OK</v>
      </c>
      <c r="AJ181" s="64">
        <f t="shared" si="25"/>
        <v>162.5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17.5</v>
      </c>
      <c r="F182" s="44">
        <f t="shared" si="18"/>
        <v>3345</v>
      </c>
      <c r="G182" s="44">
        <f>P!AJ183</f>
        <v>17.5</v>
      </c>
      <c r="H182" s="44">
        <f>G182*P!AK183</f>
        <v>3345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191.14285714285714</v>
      </c>
      <c r="N182" s="46">
        <f t="shared" si="21"/>
        <v>3345</v>
      </c>
      <c r="O182" s="46">
        <f t="shared" si="22"/>
        <v>3345</v>
      </c>
      <c r="P182" s="47" t="b">
        <f t="shared" si="23"/>
        <v>1</v>
      </c>
      <c r="Q182" s="215" t="str">
        <f t="shared" si="24"/>
        <v>OK</v>
      </c>
      <c r="AJ182" s="64">
        <f t="shared" si="25"/>
        <v>191.14285714285714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374</v>
      </c>
      <c r="F183" s="44">
        <f t="shared" si="18"/>
        <v>1851</v>
      </c>
      <c r="G183" s="44">
        <f>P!AJ184</f>
        <v>374</v>
      </c>
      <c r="H183" s="44">
        <f>G183*P!AK184</f>
        <v>1851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4.9491978609625669</v>
      </c>
      <c r="N183" s="46">
        <f t="shared" si="21"/>
        <v>1851</v>
      </c>
      <c r="O183" s="46">
        <f t="shared" si="22"/>
        <v>1851</v>
      </c>
      <c r="P183" s="47" t="b">
        <f t="shared" si="23"/>
        <v>1</v>
      </c>
      <c r="Q183" s="215" t="str">
        <f t="shared" si="24"/>
        <v>OK</v>
      </c>
      <c r="AJ183" s="64">
        <f t="shared" si="25"/>
        <v>4.9491978609625669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89</v>
      </c>
      <c r="F184" s="44">
        <f t="shared" si="18"/>
        <v>6800.0000000000009</v>
      </c>
      <c r="G184" s="44">
        <f>P!AJ185</f>
        <v>89</v>
      </c>
      <c r="H184" s="44">
        <f>G184*P!AK185</f>
        <v>6800.0000000000009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76.404494382022477</v>
      </c>
      <c r="N184" s="46">
        <f t="shared" si="21"/>
        <v>6800.0000000000009</v>
      </c>
      <c r="O184" s="46">
        <f t="shared" si="22"/>
        <v>6800.0000000000009</v>
      </c>
      <c r="P184" s="47" t="b">
        <f t="shared" si="23"/>
        <v>1</v>
      </c>
      <c r="Q184" s="215" t="str">
        <f t="shared" si="24"/>
        <v>OK</v>
      </c>
      <c r="AJ184" s="64">
        <f t="shared" si="25"/>
        <v>76.404494382022477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38</v>
      </c>
      <c r="F185" s="44">
        <f t="shared" si="18"/>
        <v>2590</v>
      </c>
      <c r="G185" s="44">
        <f>P!AJ186</f>
        <v>38</v>
      </c>
      <c r="H185" s="44">
        <f>G185*P!AK186</f>
        <v>2590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68.15789473684211</v>
      </c>
      <c r="N185" s="46">
        <f t="shared" si="21"/>
        <v>2590</v>
      </c>
      <c r="O185" s="46">
        <f t="shared" si="22"/>
        <v>2590</v>
      </c>
      <c r="P185" s="47" t="b">
        <f t="shared" si="23"/>
        <v>1</v>
      </c>
      <c r="Q185" s="215" t="str">
        <f t="shared" si="24"/>
        <v>OK</v>
      </c>
      <c r="AJ185" s="64">
        <f t="shared" si="25"/>
        <v>68.15789473684211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27</v>
      </c>
      <c r="F186" s="44">
        <f t="shared" si="18"/>
        <v>1730</v>
      </c>
      <c r="G186" s="44">
        <f>P!AJ187</f>
        <v>27</v>
      </c>
      <c r="H186" s="44">
        <f>G186*P!AK187</f>
        <v>1730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64.074074074074076</v>
      </c>
      <c r="N186" s="46">
        <f t="shared" si="21"/>
        <v>1730</v>
      </c>
      <c r="O186" s="46">
        <f t="shared" si="22"/>
        <v>1730</v>
      </c>
      <c r="P186" s="47" t="b">
        <f t="shared" si="23"/>
        <v>1</v>
      </c>
      <c r="Q186" s="215" t="str">
        <f t="shared" si="24"/>
        <v>OK</v>
      </c>
      <c r="AJ186" s="64">
        <f t="shared" si="25"/>
        <v>64.074074074074076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9</v>
      </c>
      <c r="F187" s="44">
        <f t="shared" si="18"/>
        <v>540</v>
      </c>
      <c r="G187" s="44">
        <f>P!AJ188</f>
        <v>9</v>
      </c>
      <c r="H187" s="44">
        <f>G187*P!AK188</f>
        <v>540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60</v>
      </c>
      <c r="N187" s="46">
        <f t="shared" si="21"/>
        <v>540</v>
      </c>
      <c r="O187" s="46">
        <f t="shared" si="22"/>
        <v>540</v>
      </c>
      <c r="P187" s="47" t="b">
        <f t="shared" si="23"/>
        <v>1</v>
      </c>
      <c r="Q187" s="215" t="str">
        <f t="shared" si="24"/>
        <v>OK</v>
      </c>
      <c r="AJ187" s="64">
        <f t="shared" si="25"/>
        <v>60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33</v>
      </c>
      <c r="F188" s="44">
        <f t="shared" si="18"/>
        <v>1395</v>
      </c>
      <c r="G188" s="44">
        <f>P!AJ189</f>
        <v>33</v>
      </c>
      <c r="H188" s="44">
        <f>G188*P!AK189</f>
        <v>1395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42.272727272727273</v>
      </c>
      <c r="N188" s="46">
        <f t="shared" si="21"/>
        <v>1395</v>
      </c>
      <c r="O188" s="46">
        <f t="shared" si="22"/>
        <v>1395</v>
      </c>
      <c r="P188" s="47" t="b">
        <f t="shared" si="23"/>
        <v>1</v>
      </c>
      <c r="Q188" s="215" t="str">
        <f t="shared" si="24"/>
        <v>OK</v>
      </c>
      <c r="AJ188" s="64">
        <f t="shared" si="25"/>
        <v>42.272727272727273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194</v>
      </c>
      <c r="F189" s="44">
        <f t="shared" si="18"/>
        <v>1134</v>
      </c>
      <c r="G189" s="44">
        <f>P!AJ190</f>
        <v>194</v>
      </c>
      <c r="H189" s="44">
        <f>G189*P!AK190</f>
        <v>1134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5.8453608247422677</v>
      </c>
      <c r="N189" s="46">
        <f t="shared" si="21"/>
        <v>1134</v>
      </c>
      <c r="O189" s="46">
        <f t="shared" si="22"/>
        <v>1134</v>
      </c>
      <c r="P189" s="47" t="b">
        <f t="shared" si="23"/>
        <v>1</v>
      </c>
      <c r="Q189" s="215" t="str">
        <f t="shared" si="24"/>
        <v>OK</v>
      </c>
      <c r="AJ189" s="64">
        <f t="shared" si="25"/>
        <v>5.8453608247422677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28</v>
      </c>
      <c r="F191" s="44">
        <f t="shared" si="18"/>
        <v>560</v>
      </c>
      <c r="G191" s="44">
        <f>P!AJ192</f>
        <v>28</v>
      </c>
      <c r="H191" s="44">
        <f>G191*P!AK192</f>
        <v>560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20</v>
      </c>
      <c r="N191" s="46">
        <f t="shared" si="21"/>
        <v>560</v>
      </c>
      <c r="O191" s="46">
        <f t="shared" si="22"/>
        <v>560</v>
      </c>
      <c r="P191" s="47" t="b">
        <f t="shared" si="23"/>
        <v>1</v>
      </c>
      <c r="Q191" s="215" t="str">
        <f t="shared" si="24"/>
        <v>OK</v>
      </c>
      <c r="AJ191" s="64">
        <f t="shared" si="25"/>
        <v>20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10</v>
      </c>
      <c r="F192" s="44">
        <f t="shared" si="18"/>
        <v>300</v>
      </c>
      <c r="G192" s="44">
        <f>P!AJ193</f>
        <v>10</v>
      </c>
      <c r="H192" s="44">
        <f>G192*P!AK193</f>
        <v>300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300</v>
      </c>
      <c r="O192" s="46">
        <f t="shared" si="22"/>
        <v>300</v>
      </c>
      <c r="P192" s="47" t="b">
        <f t="shared" si="23"/>
        <v>1</v>
      </c>
      <c r="Q192" s="215" t="str">
        <f t="shared" si="24"/>
        <v>OK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32</v>
      </c>
      <c r="F194" s="44">
        <f t="shared" si="18"/>
        <v>1280</v>
      </c>
      <c r="G194" s="44">
        <f>P!AJ195</f>
        <v>32</v>
      </c>
      <c r="H194" s="44">
        <f>G194*P!AK195</f>
        <v>1280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1280</v>
      </c>
      <c r="O194" s="46">
        <f t="shared" si="22"/>
        <v>1280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74.900000000000006</v>
      </c>
      <c r="F195" s="44">
        <f t="shared" si="18"/>
        <v>1558</v>
      </c>
      <c r="G195" s="44">
        <f>P!AJ196</f>
        <v>74.900000000000006</v>
      </c>
      <c r="H195" s="44">
        <f>G195*P!AK196</f>
        <v>1558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20.801068090787716</v>
      </c>
      <c r="N195" s="46">
        <f t="shared" si="21"/>
        <v>1558</v>
      </c>
      <c r="O195" s="46">
        <f t="shared" si="22"/>
        <v>1558</v>
      </c>
      <c r="P195" s="47" t="b">
        <f t="shared" si="23"/>
        <v>1</v>
      </c>
      <c r="Q195" s="215" t="str">
        <f t="shared" si="24"/>
        <v>OK</v>
      </c>
      <c r="AJ195" s="64">
        <f t="shared" si="25"/>
        <v>20.801068090787716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84</v>
      </c>
      <c r="F196" s="44">
        <f t="shared" si="18"/>
        <v>2100</v>
      </c>
      <c r="G196" s="44">
        <f>P!AJ197</f>
        <v>84</v>
      </c>
      <c r="H196" s="44">
        <f>G196*P!AK197</f>
        <v>2100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25</v>
      </c>
      <c r="N196" s="46">
        <f t="shared" si="21"/>
        <v>2100</v>
      </c>
      <c r="O196" s="46">
        <f t="shared" si="22"/>
        <v>2100</v>
      </c>
      <c r="P196" s="47" t="b">
        <f t="shared" si="23"/>
        <v>1</v>
      </c>
      <c r="Q196" s="215" t="str">
        <f t="shared" si="24"/>
        <v>OK</v>
      </c>
      <c r="AJ196" s="64">
        <f t="shared" si="25"/>
        <v>25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18</v>
      </c>
      <c r="F198" s="44">
        <f t="shared" si="27"/>
        <v>2170</v>
      </c>
      <c r="G198" s="44">
        <f>P!AJ199</f>
        <v>18</v>
      </c>
      <c r="H198" s="44">
        <f>G198*P!AK199</f>
        <v>2170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120.55555555555556</v>
      </c>
      <c r="N198" s="46">
        <f t="shared" si="29"/>
        <v>2170</v>
      </c>
      <c r="O198" s="46">
        <f t="shared" si="30"/>
        <v>2170</v>
      </c>
      <c r="P198" s="47" t="b">
        <f t="shared" si="31"/>
        <v>1</v>
      </c>
      <c r="Q198" s="215" t="str">
        <f t="shared" si="32"/>
        <v>OK</v>
      </c>
      <c r="AJ198" s="64">
        <f t="shared" si="33"/>
        <v>120.55555555555556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5.5</v>
      </c>
      <c r="F199" s="44">
        <f t="shared" si="27"/>
        <v>815</v>
      </c>
      <c r="G199" s="44">
        <f>P!AJ200</f>
        <v>5.5</v>
      </c>
      <c r="H199" s="44">
        <f>G199*P!AK200</f>
        <v>815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148.18181818181819</v>
      </c>
      <c r="N199" s="46">
        <f t="shared" si="29"/>
        <v>815</v>
      </c>
      <c r="O199" s="46">
        <f t="shared" si="30"/>
        <v>815</v>
      </c>
      <c r="P199" s="47" t="b">
        <f t="shared" si="31"/>
        <v>1</v>
      </c>
      <c r="Q199" s="215" t="str">
        <f t="shared" si="32"/>
        <v>OK</v>
      </c>
      <c r="AJ199" s="64">
        <f t="shared" si="33"/>
        <v>148.18181818181819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2</v>
      </c>
      <c r="F200" s="44">
        <f t="shared" si="27"/>
        <v>270</v>
      </c>
      <c r="G200" s="44">
        <f>P!AJ201</f>
        <v>2</v>
      </c>
      <c r="H200" s="44">
        <f>G200*P!AK201</f>
        <v>270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135</v>
      </c>
      <c r="N200" s="46">
        <f t="shared" si="29"/>
        <v>270</v>
      </c>
      <c r="O200" s="46">
        <f t="shared" si="30"/>
        <v>270</v>
      </c>
      <c r="P200" s="47" t="b">
        <f t="shared" si="31"/>
        <v>1</v>
      </c>
      <c r="Q200" s="215" t="str">
        <f t="shared" si="32"/>
        <v>OK</v>
      </c>
      <c r="AJ200" s="64">
        <f t="shared" si="33"/>
        <v>135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1.5</v>
      </c>
      <c r="F201" s="44">
        <f t="shared" si="27"/>
        <v>450</v>
      </c>
      <c r="G201" s="44">
        <f>P!AJ202</f>
        <v>1.5</v>
      </c>
      <c r="H201" s="44">
        <f>G201*P!AK202</f>
        <v>450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300</v>
      </c>
      <c r="N201" s="46">
        <f t="shared" si="29"/>
        <v>450</v>
      </c>
      <c r="O201" s="46">
        <f t="shared" si="30"/>
        <v>450</v>
      </c>
      <c r="P201" s="47" t="b">
        <f t="shared" si="31"/>
        <v>1</v>
      </c>
      <c r="Q201" s="215" t="str">
        <f t="shared" si="32"/>
        <v>OK</v>
      </c>
      <c r="AJ201" s="64">
        <f t="shared" si="33"/>
        <v>300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1</v>
      </c>
      <c r="F202" s="44">
        <f t="shared" si="27"/>
        <v>300</v>
      </c>
      <c r="G202" s="44">
        <f>P!AJ203</f>
        <v>1</v>
      </c>
      <c r="H202" s="44">
        <f>G202*P!AK203</f>
        <v>300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300</v>
      </c>
      <c r="N202" s="46">
        <f t="shared" si="29"/>
        <v>300</v>
      </c>
      <c r="O202" s="46">
        <f t="shared" si="30"/>
        <v>300</v>
      </c>
      <c r="P202" s="47" t="b">
        <f t="shared" si="31"/>
        <v>1</v>
      </c>
      <c r="Q202" s="215" t="str">
        <f t="shared" si="32"/>
        <v>OK</v>
      </c>
      <c r="AJ202" s="64">
        <f t="shared" si="33"/>
        <v>300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23</v>
      </c>
      <c r="F204" s="44">
        <f t="shared" si="27"/>
        <v>955</v>
      </c>
      <c r="G204" s="44">
        <f>P!AJ205</f>
        <v>23</v>
      </c>
      <c r="H204" s="44">
        <f>G204*P!AK205</f>
        <v>955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41.521739130434781</v>
      </c>
      <c r="N204" s="46">
        <f t="shared" si="29"/>
        <v>955</v>
      </c>
      <c r="O204" s="46">
        <f t="shared" si="30"/>
        <v>955</v>
      </c>
      <c r="P204" s="47" t="b">
        <f t="shared" si="31"/>
        <v>1</v>
      </c>
      <c r="Q204" s="215" t="str">
        <f t="shared" si="32"/>
        <v>OK</v>
      </c>
      <c r="AJ204" s="64">
        <f t="shared" si="33"/>
        <v>41.521739130434781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34</v>
      </c>
      <c r="F205" s="44">
        <f t="shared" si="27"/>
        <v>1460</v>
      </c>
      <c r="G205" s="44">
        <f>P!AJ206</f>
        <v>34</v>
      </c>
      <c r="H205" s="44">
        <f>G205*P!AK206</f>
        <v>1460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42.941176470588232</v>
      </c>
      <c r="N205" s="46">
        <f t="shared" si="29"/>
        <v>1460</v>
      </c>
      <c r="O205" s="46">
        <f t="shared" si="30"/>
        <v>1460</v>
      </c>
      <c r="P205" s="47" t="b">
        <f t="shared" si="31"/>
        <v>1</v>
      </c>
      <c r="Q205" s="215" t="str">
        <f t="shared" si="32"/>
        <v>OK</v>
      </c>
      <c r="AJ205" s="64">
        <f t="shared" si="33"/>
        <v>42.941176470588232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14</v>
      </c>
      <c r="F206" s="44">
        <f t="shared" si="27"/>
        <v>580</v>
      </c>
      <c r="G206" s="44">
        <f>P!AJ207</f>
        <v>14</v>
      </c>
      <c r="H206" s="44">
        <f>G206*P!AK207</f>
        <v>580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41.428571428571431</v>
      </c>
      <c r="N206" s="46">
        <f t="shared" si="29"/>
        <v>580</v>
      </c>
      <c r="O206" s="46">
        <f t="shared" si="30"/>
        <v>580</v>
      </c>
      <c r="P206" s="47" t="b">
        <f t="shared" si="31"/>
        <v>1</v>
      </c>
      <c r="Q206" s="215" t="str">
        <f t="shared" si="32"/>
        <v>OK</v>
      </c>
      <c r="AJ206" s="64">
        <f t="shared" si="33"/>
        <v>41.428571428571431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55</v>
      </c>
      <c r="F207" s="44">
        <f t="shared" si="27"/>
        <v>2075</v>
      </c>
      <c r="G207" s="44">
        <f>P!AJ208</f>
        <v>55</v>
      </c>
      <c r="H207" s="44">
        <f>G207*P!AK208</f>
        <v>2075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37.727272727272727</v>
      </c>
      <c r="N207" s="46">
        <f t="shared" si="29"/>
        <v>2075</v>
      </c>
      <c r="O207" s="46">
        <f t="shared" si="30"/>
        <v>2075</v>
      </c>
      <c r="P207" s="47" t="b">
        <f t="shared" si="31"/>
        <v>1</v>
      </c>
      <c r="Q207" s="215" t="str">
        <f t="shared" si="32"/>
        <v>OK</v>
      </c>
      <c r="AJ207" s="64">
        <f t="shared" si="33"/>
        <v>37.727272727272727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25</v>
      </c>
      <c r="F208" s="44">
        <f t="shared" si="27"/>
        <v>1400</v>
      </c>
      <c r="G208" s="44">
        <f>P!AJ209</f>
        <v>25</v>
      </c>
      <c r="H208" s="44">
        <f>G208*P!AK209</f>
        <v>1400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56</v>
      </c>
      <c r="N208" s="46">
        <f t="shared" si="29"/>
        <v>1400</v>
      </c>
      <c r="O208" s="46">
        <f t="shared" si="30"/>
        <v>1400</v>
      </c>
      <c r="P208" s="47" t="b">
        <f t="shared" si="31"/>
        <v>1</v>
      </c>
      <c r="Q208" s="215" t="str">
        <f t="shared" si="32"/>
        <v>OK</v>
      </c>
      <c r="AJ208" s="64">
        <f t="shared" si="33"/>
        <v>56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27"/>
        <v>575</v>
      </c>
      <c r="G212" s="44">
        <f>P!AJ213</f>
        <v>15</v>
      </c>
      <c r="H212" s="44">
        <f>G212*P!AK213</f>
        <v>575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38.333333333333336</v>
      </c>
      <c r="N212" s="46">
        <f t="shared" si="29"/>
        <v>575</v>
      </c>
      <c r="O212" s="46">
        <f t="shared" si="30"/>
        <v>575</v>
      </c>
      <c r="P212" s="47" t="b">
        <f t="shared" si="31"/>
        <v>1</v>
      </c>
      <c r="Q212" s="215" t="str">
        <f t="shared" si="32"/>
        <v>OK</v>
      </c>
      <c r="AJ212" s="64">
        <f t="shared" si="33"/>
        <v>38.333333333333336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3.56</v>
      </c>
      <c r="F213" s="44">
        <f t="shared" si="27"/>
        <v>1605</v>
      </c>
      <c r="G213" s="44">
        <f>P!AJ214</f>
        <v>3.56</v>
      </c>
      <c r="H213" s="44">
        <f>G213*P!AK214</f>
        <v>1605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450.84269662921349</v>
      </c>
      <c r="N213" s="46">
        <f t="shared" si="29"/>
        <v>1605</v>
      </c>
      <c r="O213" s="46">
        <f t="shared" si="30"/>
        <v>1605</v>
      </c>
      <c r="P213" s="47" t="b">
        <f t="shared" si="31"/>
        <v>1</v>
      </c>
      <c r="Q213" s="215" t="str">
        <f t="shared" si="32"/>
        <v>OK</v>
      </c>
      <c r="AJ213" s="64">
        <f t="shared" si="33"/>
        <v>450.84269662921349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31</v>
      </c>
      <c r="F215" s="44">
        <f t="shared" si="27"/>
        <v>1860</v>
      </c>
      <c r="G215" s="44">
        <f>P!AJ216</f>
        <v>31</v>
      </c>
      <c r="H215" s="44">
        <f>G215*P!AK216</f>
        <v>1860</v>
      </c>
      <c r="I215" s="44">
        <f>S!E214</f>
        <v>0</v>
      </c>
      <c r="J215" s="44">
        <f>I215*S!D214</f>
        <v>0</v>
      </c>
      <c r="K215" s="44">
        <f t="shared" si="28"/>
        <v>0</v>
      </c>
      <c r="L215" s="44">
        <f t="shared" si="35"/>
        <v>0</v>
      </c>
      <c r="M215" s="45">
        <f>IF(ISERR((J215+H215)/(G215+I215)),P!AK216,(J215+H215)/(G215+I215))</f>
        <v>60</v>
      </c>
      <c r="N215" s="46">
        <f t="shared" si="29"/>
        <v>1860</v>
      </c>
      <c r="O215" s="46">
        <f t="shared" si="30"/>
        <v>1860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1</v>
      </c>
      <c r="F219" s="44">
        <f t="shared" si="27"/>
        <v>130</v>
      </c>
      <c r="G219" s="44">
        <f>P!AJ220</f>
        <v>1</v>
      </c>
      <c r="H219" s="44">
        <f>G219*P!AK220</f>
        <v>130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130</v>
      </c>
      <c r="O219" s="46">
        <f t="shared" si="30"/>
        <v>130</v>
      </c>
      <c r="P219" s="47" t="b">
        <f t="shared" si="31"/>
        <v>1</v>
      </c>
      <c r="Q219" s="215" t="str">
        <f t="shared" si="32"/>
        <v>OK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2</v>
      </c>
      <c r="F222" s="44">
        <f t="shared" si="27"/>
        <v>490</v>
      </c>
      <c r="G222" s="44">
        <f>P!AJ223</f>
        <v>2</v>
      </c>
      <c r="H222" s="44">
        <f>G222*P!AK223</f>
        <v>490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245</v>
      </c>
      <c r="N222" s="46">
        <f t="shared" si="29"/>
        <v>490</v>
      </c>
      <c r="O222" s="46">
        <f t="shared" si="30"/>
        <v>490</v>
      </c>
      <c r="P222" s="47" t="b">
        <f t="shared" si="31"/>
        <v>1</v>
      </c>
      <c r="Q222" s="215" t="str">
        <f t="shared" si="32"/>
        <v>OK</v>
      </c>
      <c r="AJ222" s="64">
        <f t="shared" si="33"/>
        <v>245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14.3</v>
      </c>
      <c r="F230" s="44">
        <f t="shared" si="27"/>
        <v>9724</v>
      </c>
      <c r="G230" s="44">
        <f>P!AJ231</f>
        <v>14.3</v>
      </c>
      <c r="H230" s="44">
        <f>G230*P!AK231</f>
        <v>9724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680</v>
      </c>
      <c r="N230" s="46">
        <f t="shared" si="29"/>
        <v>9724</v>
      </c>
      <c r="O230" s="46">
        <f t="shared" si="30"/>
        <v>9724</v>
      </c>
      <c r="P230" s="47" t="b">
        <f t="shared" si="31"/>
        <v>1</v>
      </c>
      <c r="Q230" s="215" t="str">
        <f t="shared" si="32"/>
        <v>OK</v>
      </c>
      <c r="AJ230" s="64">
        <f t="shared" si="33"/>
        <v>680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49</v>
      </c>
      <c r="F231" s="44">
        <f t="shared" si="27"/>
        <v>39256.038844086004</v>
      </c>
      <c r="G231" s="44">
        <f>P!AJ232</f>
        <v>28</v>
      </c>
      <c r="H231" s="44">
        <f>G231*P!AK232</f>
        <v>21800</v>
      </c>
      <c r="I231" s="44">
        <f>S!E230</f>
        <v>34.949999999999989</v>
      </c>
      <c r="J231" s="44">
        <f>I231*S!D230</f>
        <v>28631.992759902314</v>
      </c>
      <c r="K231" s="44">
        <f t="shared" si="28"/>
        <v>13.949999999999989</v>
      </c>
      <c r="L231" s="44">
        <f t="shared" si="35"/>
        <v>11175.953915816312</v>
      </c>
      <c r="M231" s="45">
        <f>IF(ISERR((J231+H231)/(G231+I231)),P!AK232,(J231+H231)/(G231+I231))</f>
        <v>801.14364987930617</v>
      </c>
      <c r="N231" s="46">
        <f t="shared" si="29"/>
        <v>50431.992759902314</v>
      </c>
      <c r="O231" s="46">
        <f t="shared" si="30"/>
        <v>50431.992759902314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801.14364987930617</v>
      </c>
      <c r="AK231" s="64">
        <f t="shared" si="34"/>
        <v>13.949999999999989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3662</v>
      </c>
      <c r="F232" s="44">
        <f t="shared" si="27"/>
        <v>5126.8731314750075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2072</v>
      </c>
      <c r="L232" s="44">
        <f t="shared" si="35"/>
        <v>2900.8413785953621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8027.7145100703692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2072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276</v>
      </c>
      <c r="F233" s="44">
        <f t="shared" si="27"/>
        <v>6964.1319538477455</v>
      </c>
      <c r="G233" s="44">
        <f>P!AJ234</f>
        <v>285</v>
      </c>
      <c r="H233" s="44">
        <f>G233*P!AK234</f>
        <v>7200</v>
      </c>
      <c r="I233" s="44">
        <f>S!E232</f>
        <v>21</v>
      </c>
      <c r="J233" s="44">
        <f>I233*S!D232</f>
        <v>521.10281839641323</v>
      </c>
      <c r="K233" s="44">
        <f t="shared" si="28"/>
        <v>30</v>
      </c>
      <c r="L233" s="44">
        <f t="shared" si="35"/>
        <v>756.97086454866792</v>
      </c>
      <c r="M233" s="45">
        <f>IF(ISERR((J233+H233)/(G233+I233)),P!AK234,(J233+H233)/(G233+I233))</f>
        <v>25.232362151622265</v>
      </c>
      <c r="N233" s="46">
        <f t="shared" si="29"/>
        <v>7721.1028183964136</v>
      </c>
      <c r="O233" s="46">
        <f t="shared" si="30"/>
        <v>7721.1028183964136</v>
      </c>
      <c r="P233" s="47" t="b">
        <f t="shared" si="31"/>
        <v>1</v>
      </c>
      <c r="Q233" s="215" t="str">
        <f t="shared" si="32"/>
        <v>OK</v>
      </c>
      <c r="AJ233" s="64">
        <f t="shared" si="33"/>
        <v>25.232362151622265</v>
      </c>
      <c r="AK233" s="64">
        <f t="shared" si="34"/>
        <v>30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14</v>
      </c>
      <c r="F234" s="44">
        <f t="shared" si="27"/>
        <v>7000</v>
      </c>
      <c r="G234" s="44">
        <f>P!AJ235</f>
        <v>13.9</v>
      </c>
      <c r="H234" s="44">
        <f>G234*P!AK235</f>
        <v>6950</v>
      </c>
      <c r="I234" s="44">
        <f>S!E233</f>
        <v>0.10000000000000053</v>
      </c>
      <c r="J234" s="44">
        <f>I234*S!D233</f>
        <v>50.00000000000027</v>
      </c>
      <c r="K234" s="44">
        <f t="shared" si="28"/>
        <v>0</v>
      </c>
      <c r="L234" s="44">
        <f t="shared" si="35"/>
        <v>0</v>
      </c>
      <c r="M234" s="45">
        <f>IF(ISERR((J234+H234)/(G234+I234)),P!AK235,(J234+H234)/(G234+I234))</f>
        <v>500</v>
      </c>
      <c r="N234" s="46">
        <f t="shared" si="29"/>
        <v>7000</v>
      </c>
      <c r="O234" s="46">
        <f t="shared" si="30"/>
        <v>7000</v>
      </c>
      <c r="P234" s="47" t="b">
        <f t="shared" si="31"/>
        <v>1</v>
      </c>
      <c r="Q234" s="215" t="str">
        <f t="shared" si="32"/>
        <v>OK</v>
      </c>
      <c r="AJ234" s="64">
        <f t="shared" si="33"/>
        <v>500</v>
      </c>
      <c r="AK234" s="64">
        <f t="shared" si="34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5</v>
      </c>
      <c r="F235" s="44">
        <f t="shared" si="27"/>
        <v>3000</v>
      </c>
      <c r="G235" s="44">
        <f>P!AJ236</f>
        <v>5</v>
      </c>
      <c r="H235" s="44">
        <f>G235*P!AK236</f>
        <v>3000</v>
      </c>
      <c r="I235" s="44">
        <f>S!E234</f>
        <v>0</v>
      </c>
      <c r="J235" s="44">
        <f>I235*S!D234</f>
        <v>0</v>
      </c>
      <c r="K235" s="44">
        <f t="shared" si="28"/>
        <v>0</v>
      </c>
      <c r="L235" s="44">
        <f t="shared" si="35"/>
        <v>0</v>
      </c>
      <c r="M235" s="45">
        <f>IF(ISERR((J235+H235)/(G235+I235)),P!AK236,(J235+H235)/(G235+I235))</f>
        <v>600</v>
      </c>
      <c r="N235" s="46">
        <f t="shared" si="29"/>
        <v>3000</v>
      </c>
      <c r="O235" s="46">
        <f t="shared" si="30"/>
        <v>3000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13</v>
      </c>
      <c r="F238" s="44">
        <f t="shared" si="27"/>
        <v>4760</v>
      </c>
      <c r="G238" s="44">
        <f>P!AJ239</f>
        <v>13</v>
      </c>
      <c r="H238" s="44">
        <f>G238*P!AK239</f>
        <v>4760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366.15384615384613</v>
      </c>
      <c r="N238" s="46">
        <f t="shared" si="29"/>
        <v>4760</v>
      </c>
      <c r="O238" s="46">
        <f t="shared" si="30"/>
        <v>4760</v>
      </c>
      <c r="P238" s="47" t="b">
        <f t="shared" si="31"/>
        <v>1</v>
      </c>
      <c r="Q238" s="215" t="str">
        <f t="shared" si="32"/>
        <v>OK</v>
      </c>
      <c r="AJ238" s="64">
        <f t="shared" si="33"/>
        <v>366.15384615384613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5</v>
      </c>
      <c r="F239" s="44">
        <f t="shared" si="27"/>
        <v>2500</v>
      </c>
      <c r="G239" s="44">
        <f>P!AJ240</f>
        <v>5</v>
      </c>
      <c r="H239" s="44">
        <f>G239*P!AK240</f>
        <v>2500</v>
      </c>
      <c r="I239" s="44">
        <f>S!E238</f>
        <v>0</v>
      </c>
      <c r="J239" s="44">
        <f>I239*S!D238</f>
        <v>0</v>
      </c>
      <c r="K239" s="44">
        <f t="shared" si="28"/>
        <v>0</v>
      </c>
      <c r="L239" s="44">
        <f t="shared" si="35"/>
        <v>0</v>
      </c>
      <c r="M239" s="45">
        <f>IF(ISERR((J239+H239)/(G239+I239)),P!AK240,(J239+H239)/(G239+I239))</f>
        <v>500</v>
      </c>
      <c r="N239" s="46">
        <f t="shared" si="29"/>
        <v>2500</v>
      </c>
      <c r="O239" s="46">
        <f t="shared" si="30"/>
        <v>2500</v>
      </c>
      <c r="P239" s="47" t="b">
        <f t="shared" si="31"/>
        <v>1</v>
      </c>
      <c r="Q239" s="215" t="str">
        <f t="shared" si="32"/>
        <v>OK</v>
      </c>
      <c r="AJ239" s="64">
        <f t="shared" si="33"/>
        <v>500</v>
      </c>
      <c r="AK239" s="64">
        <f t="shared" si="34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400</v>
      </c>
      <c r="N240" s="46">
        <f t="shared" si="29"/>
        <v>0</v>
      </c>
      <c r="O240" s="46">
        <f t="shared" si="30"/>
        <v>0</v>
      </c>
      <c r="P240" s="47" t="b">
        <f t="shared" si="31"/>
        <v>1</v>
      </c>
      <c r="Q240" s="215" t="str">
        <f t="shared" si="32"/>
        <v>×</v>
      </c>
      <c r="AJ240" s="64">
        <f t="shared" si="33"/>
        <v>400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1269</v>
      </c>
      <c r="F244" s="44">
        <f t="shared" si="27"/>
        <v>12232</v>
      </c>
      <c r="G244" s="44">
        <f>P!AJ245</f>
        <v>1269</v>
      </c>
      <c r="H244" s="44">
        <f>G244*P!AK245</f>
        <v>12232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9.6390858944050439</v>
      </c>
      <c r="N244" s="46">
        <f t="shared" si="29"/>
        <v>12232</v>
      </c>
      <c r="O244" s="46">
        <f t="shared" si="30"/>
        <v>12232</v>
      </c>
      <c r="P244" s="47" t="b">
        <f t="shared" si="31"/>
        <v>1</v>
      </c>
      <c r="Q244" s="215" t="str">
        <f t="shared" si="32"/>
        <v>OK</v>
      </c>
      <c r="AJ244" s="64">
        <f t="shared" si="33"/>
        <v>9.6390858944050439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15.5</v>
      </c>
      <c r="F246" s="44">
        <f t="shared" si="27"/>
        <v>5424.9818824748909</v>
      </c>
      <c r="G246" s="44">
        <f>P!AJ247</f>
        <v>20</v>
      </c>
      <c r="H246" s="44">
        <f>G246*P!AK247</f>
        <v>7000</v>
      </c>
      <c r="I246" s="44">
        <f>S!E245</f>
        <v>7.25</v>
      </c>
      <c r="J246" s="44">
        <f>I246*S!D245</f>
        <v>2537.4681482219858</v>
      </c>
      <c r="K246" s="44">
        <f t="shared" si="28"/>
        <v>11.75</v>
      </c>
      <c r="L246" s="44">
        <f t="shared" si="35"/>
        <v>4112.4862657470949</v>
      </c>
      <c r="M246" s="45">
        <f>IF(ISERR((J246+H246)/(G246+I246)),P!AK247,(J246+H246)/(G246+I246))</f>
        <v>349.9988311274123</v>
      </c>
      <c r="N246" s="46">
        <f t="shared" si="29"/>
        <v>9537.4681482219858</v>
      </c>
      <c r="O246" s="46">
        <f t="shared" si="30"/>
        <v>9537.4681482219858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349.9988311274123</v>
      </c>
      <c r="AK246" s="64">
        <f t="shared" si="34"/>
        <v>11.75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727</v>
      </c>
      <c r="F247" s="44">
        <f t="shared" si="27"/>
        <v>14540</v>
      </c>
      <c r="G247" s="44">
        <f>P!AJ248</f>
        <v>727</v>
      </c>
      <c r="H247" s="44">
        <f>G247*P!AK248</f>
        <v>14540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14540</v>
      </c>
      <c r="O247" s="46">
        <f t="shared" si="30"/>
        <v>14540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0" t="str">
        <f>P!B249</f>
        <v xml:space="preserve">বিবিধ  </v>
      </c>
      <c r="D248" s="21" t="str">
        <f>P!C249</f>
        <v>টাকা</v>
      </c>
      <c r="E248" s="229">
        <f>S!AN247</f>
        <v>47460</v>
      </c>
      <c r="F248" s="229">
        <f t="shared" si="27"/>
        <v>47460</v>
      </c>
      <c r="G248" s="229">
        <f>P!AJ249</f>
        <v>47460</v>
      </c>
      <c r="H248" s="229">
        <f>G248*P!AK249</f>
        <v>47460</v>
      </c>
      <c r="I248" s="229">
        <f>S!E247</f>
        <v>0</v>
      </c>
      <c r="J248" s="229">
        <f>I248*S!D247</f>
        <v>0</v>
      </c>
      <c r="K248" s="229">
        <f t="shared" si="28"/>
        <v>0</v>
      </c>
      <c r="L248" s="229">
        <f t="shared" si="35"/>
        <v>0</v>
      </c>
      <c r="M248" s="230">
        <f>IF(ISERR((J248+H248)/(G248+I248)),P!AK249,(J248+H248)/(G248+I248))</f>
        <v>1</v>
      </c>
      <c r="N248" s="312">
        <f t="shared" si="29"/>
        <v>47460</v>
      </c>
      <c r="O248" s="312">
        <f t="shared" si="30"/>
        <v>47460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1590</v>
      </c>
      <c r="F249" s="44">
        <f t="shared" si="27"/>
        <v>1590</v>
      </c>
      <c r="G249" s="44">
        <f>P!AJ250</f>
        <v>1590</v>
      </c>
      <c r="H249" s="44">
        <f>G249*P!AK250</f>
        <v>1590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1590</v>
      </c>
      <c r="O249" s="46">
        <f t="shared" si="30"/>
        <v>1590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6300</v>
      </c>
      <c r="F250" s="44">
        <f t="shared" si="27"/>
        <v>6300</v>
      </c>
      <c r="G250" s="44">
        <f>P!AJ251</f>
        <v>6300</v>
      </c>
      <c r="H250" s="44">
        <f>G250*P!AK251</f>
        <v>6300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6300</v>
      </c>
      <c r="O250" s="46">
        <f t="shared" si="30"/>
        <v>6300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2481</v>
      </c>
      <c r="F251" s="44">
        <f t="shared" si="27"/>
        <v>2745</v>
      </c>
      <c r="G251" s="44">
        <f>P!AJ252</f>
        <v>2481</v>
      </c>
      <c r="H251" s="44">
        <f>G251*P!AK252</f>
        <v>2745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1.1064087061668681</v>
      </c>
      <c r="N251" s="46">
        <f t="shared" si="29"/>
        <v>2745</v>
      </c>
      <c r="O251" s="46">
        <f t="shared" si="30"/>
        <v>2745</v>
      </c>
      <c r="P251" s="47" t="b">
        <f t="shared" si="31"/>
        <v>1</v>
      </c>
      <c r="Q251" s="215" t="str">
        <f t="shared" si="32"/>
        <v>OK</v>
      </c>
      <c r="AJ251" s="64">
        <f t="shared" si="33"/>
        <v>1.1064087061668681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7200</v>
      </c>
      <c r="F252" s="44">
        <f t="shared" si="27"/>
        <v>7200</v>
      </c>
      <c r="G252" s="44">
        <f>P!AJ253</f>
        <v>7200</v>
      </c>
      <c r="H252" s="44">
        <f>G252*P!AK253</f>
        <v>7200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7200</v>
      </c>
      <c r="O252" s="46">
        <f t="shared" si="30"/>
        <v>7200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59400</v>
      </c>
      <c r="F253" s="44">
        <f t="shared" si="27"/>
        <v>59400</v>
      </c>
      <c r="G253" s="44">
        <f>P!AJ254</f>
        <v>59400</v>
      </c>
      <c r="H253" s="44">
        <f>G253*P!AK254</f>
        <v>59400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59400</v>
      </c>
      <c r="O253" s="46">
        <f t="shared" si="30"/>
        <v>59400</v>
      </c>
      <c r="P253" s="47" t="b">
        <f t="shared" si="31"/>
        <v>1</v>
      </c>
      <c r="Q253" s="215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910609.71947559086</v>
      </c>
      <c r="G254" s="155"/>
      <c r="H254" s="154">
        <f>SUM(H4:H253)</f>
        <v>888569</v>
      </c>
      <c r="I254" s="155"/>
      <c r="J254" s="154">
        <f>SUM(J4:J253)</f>
        <v>100784.0837514351</v>
      </c>
      <c r="K254" s="156"/>
      <c r="L254" s="154">
        <f>SUM(L4:L253)</f>
        <v>78743.364275844215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4"/>
      <c r="D283" s="414"/>
      <c r="E283" s="414"/>
      <c r="F283" s="414"/>
    </row>
    <row r="284" spans="3:6" ht="20.25" customHeight="1">
      <c r="C284" s="54"/>
      <c r="D284" s="55"/>
      <c r="E284" s="411"/>
      <c r="F284" s="411"/>
    </row>
    <row r="285" spans="3:6" ht="20.25" customHeight="1">
      <c r="C285" s="56"/>
      <c r="D285" s="55"/>
      <c r="E285" s="411"/>
      <c r="F285" s="411"/>
    </row>
    <row r="286" spans="3:6" ht="20.25" customHeight="1">
      <c r="C286" s="56"/>
      <c r="D286" s="55"/>
      <c r="E286" s="411"/>
      <c r="F286" s="411"/>
    </row>
    <row r="287" spans="3:6" ht="20.25" customHeight="1">
      <c r="C287" s="56"/>
      <c r="D287" s="55"/>
      <c r="E287" s="411"/>
      <c r="F287" s="411"/>
    </row>
    <row r="288" spans="3:6" ht="20.25" customHeight="1">
      <c r="C288" s="56"/>
      <c r="D288" s="55"/>
      <c r="E288" s="411"/>
      <c r="F288" s="411"/>
    </row>
    <row r="289" spans="3:6" ht="20.25" customHeight="1">
      <c r="C289" s="56"/>
      <c r="D289" s="55"/>
      <c r="E289" s="411"/>
      <c r="F289" s="411"/>
    </row>
    <row r="290" spans="3:6" ht="20.25" customHeight="1">
      <c r="C290" s="56"/>
      <c r="D290" s="55"/>
      <c r="E290" s="415"/>
      <c r="F290" s="415"/>
    </row>
    <row r="291" spans="3:6" ht="20.25" customHeight="1">
      <c r="C291" s="56"/>
      <c r="D291" s="55"/>
      <c r="E291" s="411"/>
      <c r="F291" s="411"/>
    </row>
    <row r="292" spans="3:6" ht="20.25" customHeight="1">
      <c r="C292" s="56"/>
      <c r="D292" s="55"/>
      <c r="E292" s="411"/>
      <c r="F292" s="411"/>
    </row>
    <row r="294" spans="3:6" ht="20.25" customHeight="1">
      <c r="C294" s="56"/>
      <c r="D294" s="411"/>
      <c r="E294" s="411"/>
      <c r="F294" s="411"/>
    </row>
    <row r="295" spans="3:6" ht="20.25" customHeight="1">
      <c r="C295" s="56"/>
      <c r="D295" s="411"/>
      <c r="E295" s="411"/>
      <c r="F295" s="411"/>
    </row>
    <row r="296" spans="3:6" ht="20.25" customHeight="1">
      <c r="C296" s="56"/>
      <c r="D296" s="411"/>
      <c r="E296" s="411"/>
      <c r="F296" s="411"/>
    </row>
    <row r="297" spans="3:6" ht="20.25" customHeight="1">
      <c r="C297" s="57"/>
      <c r="D297" s="411"/>
      <c r="E297" s="411"/>
      <c r="F297" s="411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93" priority="3" operator="lessThan">
      <formula>0</formula>
    </cfRule>
  </conditionalFormatting>
  <conditionalFormatting sqref="P4:P253">
    <cfRule type="cellIs" dxfId="392" priority="5" operator="equal">
      <formula>FALSE</formula>
    </cfRule>
  </conditionalFormatting>
  <conditionalFormatting sqref="Q4:Q253">
    <cfRule type="cellIs" dxfId="391" priority="4" operator="equal">
      <formula>"SHOW"</formula>
    </cfRule>
  </conditionalFormatting>
  <conditionalFormatting sqref="Q1:Q1048576">
    <cfRule type="cellIs" dxfId="390" priority="1" operator="equal">
      <formula>"OK"</formula>
    </cfRule>
    <cfRule type="cellIs" dxfId="389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31" zoomScale="110" zoomScaleNormal="110" workbookViewId="0">
      <selection activeCell="D16" sqref="D16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6" t="s">
        <v>526</v>
      </c>
      <c r="B1" s="416"/>
      <c r="C1" s="416"/>
      <c r="D1" s="416"/>
      <c r="E1" s="416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250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100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50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25</v>
      </c>
      <c r="F9" s="215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15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0.5</v>
      </c>
      <c r="F11" s="215" t="str">
        <f t="shared" si="0"/>
        <v>OK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6.4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1.3499999999999999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148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16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12</v>
      </c>
      <c r="F21" s="215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2170</v>
      </c>
      <c r="F22" s="215" t="str">
        <f t="shared" si="0"/>
        <v>OK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10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8.0000000000000002E-3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7</v>
      </c>
      <c r="F31" s="215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64</v>
      </c>
      <c r="F34" s="215" t="str">
        <f t="shared" si="0"/>
        <v>OK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1.5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14.5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3</v>
      </c>
      <c r="F39" s="215" t="str">
        <f t="shared" si="0"/>
        <v>OK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124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100</v>
      </c>
      <c r="F46" s="215" t="str">
        <f t="shared" si="0"/>
        <v>OK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15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5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550</v>
      </c>
      <c r="F54" s="215" t="str">
        <f t="shared" si="0"/>
        <v>OK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600</v>
      </c>
      <c r="F55" s="215" t="str">
        <f t="shared" si="0"/>
        <v>OK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80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15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15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6</v>
      </c>
      <c r="F59" s="215" t="str">
        <f t="shared" si="0"/>
        <v>OK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4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0.6</v>
      </c>
      <c r="F63" s="215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1.2000000000000002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8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8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0.53999999999999992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2.2000000000000002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0.55000000000000004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17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3.1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1.68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5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6.6000000000000014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1.3</v>
      </c>
      <c r="F76" s="215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0.65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0.6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0.1</v>
      </c>
      <c r="F79" s="215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11.5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15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0.60000000000000009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40</v>
      </c>
      <c r="F88" s="215" t="str">
        <f t="shared" si="1"/>
        <v>OK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1622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30</v>
      </c>
      <c r="F90" s="215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215" t="str">
        <f t="shared" si="1"/>
        <v>OK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11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24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8</v>
      </c>
      <c r="F98" s="215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215" t="str">
        <f t="shared" si="1"/>
        <v>OK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215" t="str">
        <f t="shared" si="1"/>
        <v>OK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1</v>
      </c>
      <c r="F101" s="215" t="str">
        <f t="shared" si="1"/>
        <v>OK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4</v>
      </c>
      <c r="F103" s="215" t="str">
        <f t="shared" si="1"/>
        <v>OK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6</v>
      </c>
      <c r="F104" s="215" t="str">
        <f t="shared" si="1"/>
        <v>OK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18</v>
      </c>
      <c r="F105" s="215" t="str">
        <f t="shared" si="1"/>
        <v>OK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4</v>
      </c>
      <c r="F106" s="215" t="str">
        <f t="shared" si="1"/>
        <v>OK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1.9</v>
      </c>
      <c r="F107" s="215" t="str">
        <f t="shared" si="1"/>
        <v>OK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9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2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2.2999999999999998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0.2</v>
      </c>
      <c r="F113" s="215" t="str">
        <f t="shared" si="1"/>
        <v>OK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0.5</v>
      </c>
      <c r="F114" s="215" t="str">
        <f t="shared" si="1"/>
        <v>OK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1</v>
      </c>
      <c r="F115" s="215" t="str">
        <f t="shared" si="1"/>
        <v>OK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409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0.5</v>
      </c>
      <c r="F118" s="215" t="str">
        <f t="shared" si="1"/>
        <v>OK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(মরিয়ম/নরমাল) </v>
      </c>
      <c r="D123" s="11" t="str">
        <f>P!C125</f>
        <v>পিস</v>
      </c>
      <c r="E123" s="31">
        <f>P!AJ125</f>
        <v>3.16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556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33.69</v>
      </c>
      <c r="F126" s="215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30.82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9.01</v>
      </c>
      <c r="F129" s="215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9.1999999999999993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83.240000000000009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22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12</v>
      </c>
      <c r="F134" s="215" t="str">
        <f t="shared" si="2"/>
        <v>OK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5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21.125</v>
      </c>
      <c r="F136" s="215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15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309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59.5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26</v>
      </c>
      <c r="F144" s="215" t="str">
        <f t="shared" si="2"/>
        <v>OK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8.5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13.5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8</v>
      </c>
      <c r="F147" s="215" t="str">
        <f t="shared" si="2"/>
        <v>OK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26.2</v>
      </c>
      <c r="F149" s="215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221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52</v>
      </c>
      <c r="F151" s="215" t="str">
        <f t="shared" si="2"/>
        <v>OK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89.899999999999977</v>
      </c>
      <c r="F152" s="215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75.900000000000006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11.8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4.0999999999999996</v>
      </c>
      <c r="F155" s="215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30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4.5</v>
      </c>
      <c r="F160" s="215" t="str">
        <f t="shared" si="2"/>
        <v>OK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6</v>
      </c>
      <c r="F161" s="215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25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18</v>
      </c>
      <c r="F163" s="215" t="str">
        <f t="shared" si="2"/>
        <v>OK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15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5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16</v>
      </c>
      <c r="F169" s="215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5.5</v>
      </c>
      <c r="F172" s="215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15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74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128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17.5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16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17.5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374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89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38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27</v>
      </c>
      <c r="F185" s="215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9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33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194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28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10</v>
      </c>
      <c r="F191" s="215" t="str">
        <f t="shared" si="2"/>
        <v>OK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32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74.900000000000006</v>
      </c>
      <c r="F194" s="215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84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18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5.5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2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1.5</v>
      </c>
      <c r="F200" s="215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1</v>
      </c>
      <c r="F201" s="215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23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34</v>
      </c>
      <c r="F204" s="215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14</v>
      </c>
      <c r="F205" s="215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25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3.56</v>
      </c>
      <c r="F212" s="215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31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1</v>
      </c>
      <c r="F218" s="215" t="str">
        <f t="shared" si="3"/>
        <v>OK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2</v>
      </c>
      <c r="F221" s="215" t="str">
        <f t="shared" si="3"/>
        <v>OK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14.3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28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285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13.9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5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13</v>
      </c>
      <c r="F237" s="215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5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15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1269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215" t="str">
        <f t="shared" si="3"/>
        <v>OK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727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47460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1590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6300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2481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7200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59400</v>
      </c>
      <c r="F252" s="215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88" priority="2" operator="lessThan">
      <formula>0</formula>
    </cfRule>
  </conditionalFormatting>
  <conditionalFormatting sqref="F3:F252">
    <cfRule type="cellIs" dxfId="387" priority="3" operator="equal">
      <formula>"NZ"</formula>
    </cfRule>
    <cfRule type="cellIs" dxfId="386" priority="4" operator="equal">
      <formula>"OK"</formula>
    </cfRule>
  </conditionalFormatting>
  <conditionalFormatting sqref="F1:F1048576">
    <cfRule type="cellIs" dxfId="385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F20" sqref="F20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21" t="s">
        <v>527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/>
      <c r="S1" s="421"/>
      <c r="T1" s="421"/>
      <c r="U1" s="421"/>
      <c r="V1" s="214"/>
      <c r="W1" s="65"/>
    </row>
    <row r="2" spans="1:25" ht="15" customHeight="1">
      <c r="A2" s="423" t="s">
        <v>0</v>
      </c>
      <c r="B2" s="425" t="s">
        <v>214</v>
      </c>
      <c r="C2" s="427" t="s">
        <v>1</v>
      </c>
      <c r="D2" s="42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2" t="s">
        <v>380</v>
      </c>
      <c r="Q2" s="362" t="s">
        <v>441</v>
      </c>
      <c r="R2" s="362" t="s">
        <v>442</v>
      </c>
      <c r="S2" s="387" t="s">
        <v>443</v>
      </c>
      <c r="T2" s="34" t="s">
        <v>444</v>
      </c>
      <c r="U2" s="431" t="s">
        <v>305</v>
      </c>
      <c r="V2" s="417" t="s">
        <v>345</v>
      </c>
      <c r="W2" s="24"/>
      <c r="Y2" s="213"/>
    </row>
    <row r="3" spans="1:25" ht="12" customHeight="1">
      <c r="A3" s="424"/>
      <c r="B3" s="426"/>
      <c r="C3" s="428"/>
      <c r="D3" s="430"/>
      <c r="E3" s="35">
        <f>P!D3</f>
        <v>45852</v>
      </c>
      <c r="F3" s="35">
        <f>P!F3</f>
        <v>45853</v>
      </c>
      <c r="G3" s="35">
        <f>P!H3</f>
        <v>45854</v>
      </c>
      <c r="H3" s="35">
        <f>P!J3</f>
        <v>45855</v>
      </c>
      <c r="I3" s="35">
        <f>P!L3</f>
        <v>45856</v>
      </c>
      <c r="J3" s="35">
        <f>P!N3</f>
        <v>45857</v>
      </c>
      <c r="K3" s="35">
        <f>P!P3</f>
        <v>45858</v>
      </c>
      <c r="L3" s="35">
        <f>P!R3</f>
        <v>45859</v>
      </c>
      <c r="M3" s="35">
        <f>P!T3</f>
        <v>45860</v>
      </c>
      <c r="N3" s="35">
        <f>P!V3</f>
        <v>45861</v>
      </c>
      <c r="O3" s="35">
        <f>P!X3</f>
        <v>45862</v>
      </c>
      <c r="P3" s="35">
        <f>P!Z3</f>
        <v>45863</v>
      </c>
      <c r="Q3" s="35">
        <f>P!AB3</f>
        <v>45864</v>
      </c>
      <c r="R3" s="35">
        <f>P!AD3</f>
        <v>45865</v>
      </c>
      <c r="S3" s="35">
        <f>P!AF3</f>
        <v>45866</v>
      </c>
      <c r="T3" s="35">
        <f>P!AH3</f>
        <v>45867</v>
      </c>
      <c r="U3" s="432"/>
      <c r="V3" s="418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50</v>
      </c>
      <c r="F6" s="33">
        <f>P!F7</f>
        <v>0</v>
      </c>
      <c r="G6" s="33">
        <f>P!H7</f>
        <v>50</v>
      </c>
      <c r="H6" s="33">
        <f>P!J7</f>
        <v>0</v>
      </c>
      <c r="I6" s="33">
        <f>P!L7</f>
        <v>50</v>
      </c>
      <c r="J6" s="33">
        <f>P!N7</f>
        <v>50</v>
      </c>
      <c r="K6" s="33">
        <f>P!P7</f>
        <v>0</v>
      </c>
      <c r="L6" s="33">
        <f>P!R7</f>
        <v>50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33500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50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12200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25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25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6750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25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4000</v>
      </c>
      <c r="V10" s="215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15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0.5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98</v>
      </c>
      <c r="V12" s="215" t="str">
        <f t="shared" si="0"/>
        <v>OK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2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30</v>
      </c>
      <c r="F14" s="33">
        <f>P!F15</f>
        <v>30</v>
      </c>
      <c r="G14" s="33">
        <f>P!H15</f>
        <v>40</v>
      </c>
      <c r="H14" s="33">
        <f>P!J15</f>
        <v>10</v>
      </c>
      <c r="I14" s="33">
        <f>P!L15</f>
        <v>10</v>
      </c>
      <c r="J14" s="33">
        <f>P!N15</f>
        <v>30</v>
      </c>
      <c r="K14" s="33">
        <f>P!P15</f>
        <v>5</v>
      </c>
      <c r="L14" s="33">
        <f>P!R15</f>
        <v>20</v>
      </c>
      <c r="M14" s="33">
        <f>P!T15</f>
        <v>20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34640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2</v>
      </c>
      <c r="G15" s="33">
        <f>P!H16</f>
        <v>0</v>
      </c>
      <c r="H15" s="33">
        <f>P!J16</f>
        <v>2</v>
      </c>
      <c r="I15" s="33">
        <f>P!L16</f>
        <v>0</v>
      </c>
      <c r="J15" s="33">
        <f>P!N16</f>
        <v>0.4</v>
      </c>
      <c r="K15" s="33">
        <f>P!P16</f>
        <v>0</v>
      </c>
      <c r="L15" s="33">
        <f>P!R16</f>
        <v>0</v>
      </c>
      <c r="M15" s="33">
        <f>P!T16</f>
        <v>2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2080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25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0.2</v>
      </c>
      <c r="F18" s="33">
        <f>P!F19</f>
        <v>0.2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0.4</v>
      </c>
      <c r="K18" s="33">
        <f>P!P19</f>
        <v>0</v>
      </c>
      <c r="L18" s="33">
        <f>P!R19</f>
        <v>0.1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610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22</v>
      </c>
      <c r="G20" s="33">
        <f>P!H21</f>
        <v>63</v>
      </c>
      <c r="H20" s="33">
        <f>P!J21</f>
        <v>0</v>
      </c>
      <c r="I20" s="33">
        <f>P!L21</f>
        <v>0</v>
      </c>
      <c r="J20" s="33">
        <f>P!N21</f>
        <v>63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8880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1</v>
      </c>
      <c r="F21" s="33">
        <f>P!F22</f>
        <v>4</v>
      </c>
      <c r="G21" s="33">
        <f>P!H22</f>
        <v>2.5</v>
      </c>
      <c r="H21" s="33">
        <f>P!J22</f>
        <v>0</v>
      </c>
      <c r="I21" s="33">
        <f>P!L22</f>
        <v>0.5</v>
      </c>
      <c r="J21" s="33">
        <f>P!N22</f>
        <v>4</v>
      </c>
      <c r="K21" s="33">
        <f>P!P22</f>
        <v>0</v>
      </c>
      <c r="L21" s="33">
        <f>P!R22</f>
        <v>3</v>
      </c>
      <c r="M21" s="33">
        <f>P!T22</f>
        <v>1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14740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1</v>
      </c>
      <c r="F22" s="33">
        <f>P!F23</f>
        <v>5</v>
      </c>
      <c r="G22" s="33">
        <f>P!H23</f>
        <v>2</v>
      </c>
      <c r="H22" s="33">
        <f>P!J23</f>
        <v>2</v>
      </c>
      <c r="I22" s="33">
        <f>P!L23</f>
        <v>1</v>
      </c>
      <c r="J22" s="33">
        <f>P!N23</f>
        <v>1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2570</v>
      </c>
      <c r="V22" s="215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380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1440</v>
      </c>
      <c r="K23" s="33">
        <f>P!P24</f>
        <v>0</v>
      </c>
      <c r="L23" s="33">
        <f>P!R24</f>
        <v>0</v>
      </c>
      <c r="M23" s="33">
        <f>P!T24</f>
        <v>350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6216</v>
      </c>
      <c r="V23" s="215" t="str">
        <f t="shared" si="0"/>
        <v>OK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10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1800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1E-3</v>
      </c>
      <c r="F30" s="33">
        <f>P!F31</f>
        <v>1E-3</v>
      </c>
      <c r="G30" s="33">
        <f>P!H31</f>
        <v>1E-3</v>
      </c>
      <c r="H30" s="33">
        <f>P!J31</f>
        <v>0</v>
      </c>
      <c r="I30" s="33">
        <f>P!L31</f>
        <v>0</v>
      </c>
      <c r="J30" s="33">
        <f>P!N31</f>
        <v>3.0000000000000001E-3</v>
      </c>
      <c r="K30" s="33">
        <f>P!P31</f>
        <v>0</v>
      </c>
      <c r="L30" s="33">
        <f>P!R31</f>
        <v>2E-3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2400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5</v>
      </c>
      <c r="G32" s="33">
        <f>P!H33</f>
        <v>2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840</v>
      </c>
      <c r="V32" s="215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32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32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8832</v>
      </c>
      <c r="V35" s="215" t="str">
        <f t="shared" si="0"/>
        <v>OK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2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350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0.5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1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550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8</v>
      </c>
      <c r="L39" s="33">
        <f>P!R40</f>
        <v>6</v>
      </c>
      <c r="M39" s="33">
        <f>P!T40</f>
        <v>0.5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2400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2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1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180</v>
      </c>
      <c r="V40" s="215" t="str">
        <f t="shared" si="0"/>
        <v>OK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121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</v>
      </c>
      <c r="M41" s="33">
        <f>P!T42</f>
        <v>2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1420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100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510</v>
      </c>
      <c r="V47" s="215" t="str">
        <f t="shared" si="0"/>
        <v>OK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15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4</v>
      </c>
      <c r="F51" s="33">
        <f>P!F52</f>
        <v>3</v>
      </c>
      <c r="G51" s="33">
        <f>P!H52</f>
        <v>2</v>
      </c>
      <c r="H51" s="33">
        <f>P!J52</f>
        <v>0</v>
      </c>
      <c r="I51" s="33">
        <f>P!L52</f>
        <v>0</v>
      </c>
      <c r="J51" s="33">
        <f>P!N52</f>
        <v>2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2</v>
      </c>
      <c r="F52" s="33">
        <f>P!F53</f>
        <v>0</v>
      </c>
      <c r="G52" s="33">
        <f>P!H53</f>
        <v>1</v>
      </c>
      <c r="H52" s="33">
        <f>P!J53</f>
        <v>0</v>
      </c>
      <c r="I52" s="33">
        <f>P!L53</f>
        <v>0</v>
      </c>
      <c r="J52" s="33">
        <f>P!N53</f>
        <v>2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450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50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300</v>
      </c>
      <c r="K55" s="33">
        <f>P!P56</f>
        <v>0</v>
      </c>
      <c r="L55" s="33">
        <f>P!R56</f>
        <v>200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440</v>
      </c>
      <c r="V55" s="215" t="str">
        <f t="shared" si="0"/>
        <v>OK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100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300</v>
      </c>
      <c r="K56" s="33">
        <f>P!P57</f>
        <v>0</v>
      </c>
      <c r="L56" s="33">
        <f>P!R57</f>
        <v>200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150</v>
      </c>
      <c r="V56" s="215" t="str">
        <f t="shared" si="0"/>
        <v>OK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10</v>
      </c>
      <c r="F57" s="33">
        <f>P!F58</f>
        <v>10</v>
      </c>
      <c r="G57" s="33">
        <f>P!H58</f>
        <v>16</v>
      </c>
      <c r="H57" s="33">
        <f>P!J58</f>
        <v>8</v>
      </c>
      <c r="I57" s="33">
        <f>P!L58</f>
        <v>8</v>
      </c>
      <c r="J57" s="33">
        <f>P!N58</f>
        <v>14</v>
      </c>
      <c r="K57" s="33">
        <f>P!P58</f>
        <v>0</v>
      </c>
      <c r="L57" s="33">
        <f>P!R58</f>
        <v>8</v>
      </c>
      <c r="M57" s="33">
        <f>P!T58</f>
        <v>6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1600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15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15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2</v>
      </c>
      <c r="F60" s="33">
        <f>P!F61</f>
        <v>1</v>
      </c>
      <c r="G60" s="33">
        <f>P!H61</f>
        <v>2</v>
      </c>
      <c r="H60" s="33">
        <f>P!J61</f>
        <v>0</v>
      </c>
      <c r="I60" s="33">
        <f>P!L61</f>
        <v>0</v>
      </c>
      <c r="J60" s="33">
        <f>P!N61</f>
        <v>1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520</v>
      </c>
      <c r="V60" s="215" t="str">
        <f t="shared" si="0"/>
        <v>OK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5</v>
      </c>
      <c r="G61" s="33">
        <f>P!H62</f>
        <v>0</v>
      </c>
      <c r="H61" s="33">
        <f>P!J62</f>
        <v>0</v>
      </c>
      <c r="I61" s="33">
        <f>P!L62</f>
        <v>5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5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1650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0.5</v>
      </c>
      <c r="F62" s="33">
        <f>P!F63</f>
        <v>0.5</v>
      </c>
      <c r="G62" s="33">
        <f>P!H63</f>
        <v>1.5</v>
      </c>
      <c r="H62" s="33">
        <f>P!J63</f>
        <v>0</v>
      </c>
      <c r="I62" s="33">
        <f>P!L63</f>
        <v>0</v>
      </c>
      <c r="J62" s="33">
        <f>P!N63</f>
        <v>1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2480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0.5</v>
      </c>
      <c r="F63" s="33">
        <f>P!F64</f>
        <v>1</v>
      </c>
      <c r="G63" s="33">
        <f>P!H64</f>
        <v>1.5</v>
      </c>
      <c r="H63" s="33">
        <f>P!J64</f>
        <v>0</v>
      </c>
      <c r="I63" s="33">
        <f>P!L64</f>
        <v>0</v>
      </c>
      <c r="J63" s="33">
        <f>P!N64</f>
        <v>1</v>
      </c>
      <c r="K63" s="33">
        <f>P!P64</f>
        <v>0</v>
      </c>
      <c r="L63" s="33">
        <f>P!R64</f>
        <v>0.5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0.1</v>
      </c>
      <c r="F64" s="33">
        <f>P!F65</f>
        <v>0</v>
      </c>
      <c r="G64" s="33">
        <f>P!H65</f>
        <v>0.5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200</v>
      </c>
      <c r="V64" s="215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0.1</v>
      </c>
      <c r="G66" s="33">
        <f>P!H67</f>
        <v>0.5</v>
      </c>
      <c r="H66" s="33">
        <f>P!J67</f>
        <v>0</v>
      </c>
      <c r="I66" s="33">
        <f>P!L67</f>
        <v>0</v>
      </c>
      <c r="J66" s="33">
        <f>P!N67</f>
        <v>0.5</v>
      </c>
      <c r="K66" s="33">
        <f>P!P67</f>
        <v>0</v>
      </c>
      <c r="L66" s="33">
        <f>P!R67</f>
        <v>0</v>
      </c>
      <c r="M66" s="33">
        <f>P!T67</f>
        <v>0.1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1</v>
      </c>
      <c r="F67" s="33">
        <f>P!F68</f>
        <v>3</v>
      </c>
      <c r="G67" s="33">
        <f>P!H68</f>
        <v>2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2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144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1</v>
      </c>
      <c r="F68" s="33">
        <f>P!F69</f>
        <v>3</v>
      </c>
      <c r="G68" s="33">
        <f>P!H69</f>
        <v>2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2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144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0.1</v>
      </c>
      <c r="F69" s="33">
        <f>P!F70</f>
        <v>0.1</v>
      </c>
      <c r="G69" s="33">
        <f>P!H70</f>
        <v>0.05</v>
      </c>
      <c r="H69" s="33">
        <f>P!J70</f>
        <v>0</v>
      </c>
      <c r="I69" s="33">
        <f>P!L70</f>
        <v>0.05</v>
      </c>
      <c r="J69" s="33">
        <f>P!N70</f>
        <v>0.1</v>
      </c>
      <c r="K69" s="33">
        <f>P!P70</f>
        <v>0</v>
      </c>
      <c r="L69" s="33">
        <f>P!R70</f>
        <v>0.05</v>
      </c>
      <c r="M69" s="33">
        <f>P!T70</f>
        <v>0.05</v>
      </c>
      <c r="N69" s="33">
        <f>P!V70</f>
        <v>0.04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3210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0.5</v>
      </c>
      <c r="F70" s="33">
        <f>P!F71</f>
        <v>0.5</v>
      </c>
      <c r="G70" s="33">
        <f>P!H71</f>
        <v>0.2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0.5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1280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0.2</v>
      </c>
      <c r="F71" s="33">
        <f>P!F72</f>
        <v>0.1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0.1</v>
      </c>
      <c r="K71" s="33">
        <f>P!P72</f>
        <v>0</v>
      </c>
      <c r="L71" s="33">
        <f>P!R72</f>
        <v>0</v>
      </c>
      <c r="M71" s="33">
        <f>P!T72</f>
        <v>0.1</v>
      </c>
      <c r="N71" s="33">
        <f>P!V72</f>
        <v>0.05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975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5</v>
      </c>
      <c r="F72" s="33">
        <f>P!F73</f>
        <v>0</v>
      </c>
      <c r="G72" s="33">
        <f>P!H73</f>
        <v>8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2</v>
      </c>
      <c r="M72" s="33">
        <f>P!T73</f>
        <v>2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156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0.2</v>
      </c>
      <c r="F73" s="33">
        <f>P!F74</f>
        <v>1</v>
      </c>
      <c r="G73" s="33">
        <f>P!H74</f>
        <v>1</v>
      </c>
      <c r="H73" s="33">
        <f>P!J74</f>
        <v>0</v>
      </c>
      <c r="I73" s="33">
        <f>P!L74</f>
        <v>0</v>
      </c>
      <c r="J73" s="33">
        <f>P!N74</f>
        <v>0.4</v>
      </c>
      <c r="K73" s="33">
        <f>P!P74</f>
        <v>0</v>
      </c>
      <c r="L73" s="33">
        <f>P!R74</f>
        <v>0.5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2240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0.18</v>
      </c>
      <c r="F74" s="33">
        <f>P!F75</f>
        <v>0</v>
      </c>
      <c r="G74" s="33">
        <f>P!H75</f>
        <v>1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0.5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1130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5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0.4</v>
      </c>
      <c r="F76" s="33">
        <f>P!F77</f>
        <v>0.9</v>
      </c>
      <c r="G76" s="33">
        <f>P!H77</f>
        <v>2.2000000000000002</v>
      </c>
      <c r="H76" s="33">
        <f>P!J77</f>
        <v>0</v>
      </c>
      <c r="I76" s="33">
        <f>P!L77</f>
        <v>0.4</v>
      </c>
      <c r="J76" s="33">
        <f>P!N77</f>
        <v>1.8</v>
      </c>
      <c r="K76" s="33">
        <f>P!P77</f>
        <v>0</v>
      </c>
      <c r="L76" s="33">
        <f>P!R77</f>
        <v>0.9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11280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1.3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2410</v>
      </c>
      <c r="V77" s="215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0.1</v>
      </c>
      <c r="F78" s="33">
        <f>P!F79</f>
        <v>0</v>
      </c>
      <c r="G78" s="33">
        <f>P!H79</f>
        <v>0.5</v>
      </c>
      <c r="H78" s="33">
        <f>P!J79</f>
        <v>0</v>
      </c>
      <c r="I78" s="33">
        <f>P!L79</f>
        <v>0</v>
      </c>
      <c r="J78" s="33">
        <f>P!N79</f>
        <v>0.05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720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0.1</v>
      </c>
      <c r="I79" s="33">
        <f>P!L80</f>
        <v>0</v>
      </c>
      <c r="J79" s="33">
        <f>P!N80</f>
        <v>0.2</v>
      </c>
      <c r="K79" s="33">
        <f>P!P80</f>
        <v>0</v>
      </c>
      <c r="L79" s="33">
        <f>P!R80</f>
        <v>0</v>
      </c>
      <c r="M79" s="33">
        <f>P!T80</f>
        <v>0.1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330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0.05</v>
      </c>
      <c r="H80" s="33">
        <f>P!J81</f>
        <v>0</v>
      </c>
      <c r="I80" s="33">
        <f>P!L81</f>
        <v>0</v>
      </c>
      <c r="J80" s="33">
        <f>P!N81</f>
        <v>0.05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15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1</v>
      </c>
      <c r="F81" s="33">
        <f>P!F82</f>
        <v>1</v>
      </c>
      <c r="G81" s="33">
        <f>P!H82</f>
        <v>3</v>
      </c>
      <c r="H81" s="33">
        <f>P!J82</f>
        <v>0</v>
      </c>
      <c r="I81" s="33">
        <f>P!L82</f>
        <v>0</v>
      </c>
      <c r="J81" s="33">
        <f>P!N82</f>
        <v>2</v>
      </c>
      <c r="K81" s="33">
        <f>P!P82</f>
        <v>0.5</v>
      </c>
      <c r="L81" s="33">
        <f>P!R82</f>
        <v>1</v>
      </c>
      <c r="M81" s="33">
        <f>P!T82</f>
        <v>3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2070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15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0.2</v>
      </c>
      <c r="G87" s="33">
        <f>P!H88</f>
        <v>0.2</v>
      </c>
      <c r="H87" s="33">
        <f>P!J88</f>
        <v>0</v>
      </c>
      <c r="I87" s="33">
        <f>P!L88</f>
        <v>0</v>
      </c>
      <c r="J87" s="33">
        <f>P!N88</f>
        <v>0.1</v>
      </c>
      <c r="K87" s="33">
        <f>P!P88</f>
        <v>0</v>
      </c>
      <c r="L87" s="33">
        <f>P!R88</f>
        <v>0.1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1080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24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24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20</v>
      </c>
      <c r="H89" s="33">
        <f>P!J90</f>
        <v>0</v>
      </c>
      <c r="I89" s="33">
        <f>P!L90</f>
        <v>0</v>
      </c>
      <c r="J89" s="33">
        <f>P!N90</f>
        <v>20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4600</v>
      </c>
      <c r="V89" s="215" t="str">
        <f t="shared" si="1"/>
        <v>OK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240</v>
      </c>
      <c r="F90" s="33">
        <f>P!F91</f>
        <v>150</v>
      </c>
      <c r="G90" s="33">
        <f>P!H91</f>
        <v>230</v>
      </c>
      <c r="H90" s="33">
        <f>P!J91</f>
        <v>77</v>
      </c>
      <c r="I90" s="33">
        <f>P!L91</f>
        <v>170</v>
      </c>
      <c r="J90" s="33">
        <f>P!N91</f>
        <v>260</v>
      </c>
      <c r="K90" s="33">
        <f>P!P91</f>
        <v>90</v>
      </c>
      <c r="L90" s="33">
        <f>P!R91</f>
        <v>250</v>
      </c>
      <c r="M90" s="33">
        <f>P!T91</f>
        <v>115</v>
      </c>
      <c r="N90" s="33">
        <f>P!V91</f>
        <v>40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16220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30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600</v>
      </c>
      <c r="V91" s="215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3</v>
      </c>
      <c r="K93" s="33">
        <f>P!P94</f>
        <v>0</v>
      </c>
      <c r="L93" s="33">
        <f>P!R94</f>
        <v>1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1100</v>
      </c>
      <c r="V93" s="215" t="str">
        <f t="shared" si="1"/>
        <v>OK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5</v>
      </c>
      <c r="G95" s="33">
        <f>P!H96</f>
        <v>0</v>
      </c>
      <c r="H95" s="33">
        <f>P!J96</f>
        <v>2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4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1100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4</v>
      </c>
      <c r="F96" s="33">
        <f>P!F97</f>
        <v>4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4</v>
      </c>
      <c r="K96" s="33">
        <f>P!P97</f>
        <v>0</v>
      </c>
      <c r="L96" s="33">
        <f>P!R97</f>
        <v>2</v>
      </c>
      <c r="M96" s="33">
        <f>P!T97</f>
        <v>2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2010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1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1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1</v>
      </c>
      <c r="F99" s="33">
        <f>P!F100</f>
        <v>3</v>
      </c>
      <c r="G99" s="33">
        <f>P!H100</f>
        <v>2</v>
      </c>
      <c r="H99" s="33">
        <f>P!J100</f>
        <v>2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1680</v>
      </c>
      <c r="V99" s="215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0.45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270</v>
      </c>
      <c r="V100" s="215" t="str">
        <f t="shared" si="1"/>
        <v>OK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2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340</v>
      </c>
      <c r="V101" s="215" t="str">
        <f t="shared" si="1"/>
        <v>OK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1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65</v>
      </c>
      <c r="V102" s="215" t="str">
        <f t="shared" si="1"/>
        <v>OK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4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920</v>
      </c>
      <c r="V104" s="215" t="str">
        <f t="shared" si="1"/>
        <v>OK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2</v>
      </c>
      <c r="H105" s="33">
        <f>P!J106</f>
        <v>0</v>
      </c>
      <c r="I105" s="33">
        <f>P!L106</f>
        <v>4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1040</v>
      </c>
      <c r="V105" s="215" t="str">
        <f t="shared" si="1"/>
        <v>OK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6</v>
      </c>
      <c r="H106" s="33">
        <f>P!J107</f>
        <v>0</v>
      </c>
      <c r="I106" s="33">
        <f>P!L107</f>
        <v>0</v>
      </c>
      <c r="J106" s="33">
        <f>P!N107</f>
        <v>6</v>
      </c>
      <c r="K106" s="33">
        <f>P!P107</f>
        <v>6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3030</v>
      </c>
      <c r="V106" s="215" t="str">
        <f t="shared" si="1"/>
        <v>OK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1</v>
      </c>
      <c r="F107" s="33">
        <f>P!F108</f>
        <v>2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1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720</v>
      </c>
      <c r="V107" s="215" t="str">
        <f t="shared" si="1"/>
        <v>OK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1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0.9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1010</v>
      </c>
      <c r="V108" s="215" t="str">
        <f t="shared" si="1"/>
        <v>OK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1</v>
      </c>
      <c r="F110" s="33">
        <f>P!F111</f>
        <v>2</v>
      </c>
      <c r="G110" s="33">
        <f>P!H111</f>
        <v>3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2</v>
      </c>
      <c r="L110" s="33">
        <f>P!R111</f>
        <v>1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2010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0.5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1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1290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0.8</v>
      </c>
      <c r="G113" s="33">
        <f>P!H114</f>
        <v>1</v>
      </c>
      <c r="H113" s="33">
        <f>P!J114</f>
        <v>0.5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3620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0.2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690</v>
      </c>
      <c r="V114" s="215" t="str">
        <f t="shared" si="1"/>
        <v>OK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0.5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280</v>
      </c>
      <c r="V115" s="215" t="str">
        <f t="shared" si="1"/>
        <v>OK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1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300</v>
      </c>
      <c r="V116" s="215" t="str">
        <f t="shared" si="1"/>
        <v>OK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144</v>
      </c>
      <c r="H117" s="33">
        <f>P!J118</f>
        <v>0</v>
      </c>
      <c r="I117" s="33">
        <f>P!L118</f>
        <v>144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121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3630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0.5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90</v>
      </c>
      <c r="V119" s="215" t="str">
        <f t="shared" si="1"/>
        <v>OK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1.56</v>
      </c>
      <c r="H124" s="33">
        <f>P!J125</f>
        <v>0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0.6</v>
      </c>
      <c r="M124" s="33">
        <f>P!T125</f>
        <v>1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4790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38</v>
      </c>
      <c r="F125" s="33">
        <f>P!F126</f>
        <v>50</v>
      </c>
      <c r="G125" s="33">
        <f>P!H126</f>
        <v>47</v>
      </c>
      <c r="H125" s="33">
        <f>P!J126</f>
        <v>65</v>
      </c>
      <c r="I125" s="33">
        <f>P!L126</f>
        <v>97</v>
      </c>
      <c r="J125" s="33">
        <f>P!N126</f>
        <v>90</v>
      </c>
      <c r="K125" s="33">
        <f>P!P126</f>
        <v>55</v>
      </c>
      <c r="L125" s="33">
        <f>P!R126</f>
        <v>50</v>
      </c>
      <c r="M125" s="33">
        <f>P!T126</f>
        <v>42</v>
      </c>
      <c r="N125" s="33">
        <f>P!V126</f>
        <v>22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5560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20.7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5.5</v>
      </c>
      <c r="L127" s="33">
        <f>P!R128</f>
        <v>2.99</v>
      </c>
      <c r="M127" s="33">
        <f>P!T128</f>
        <v>4.5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5535</v>
      </c>
      <c r="V127" s="215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16.7</v>
      </c>
      <c r="F128" s="33">
        <f>P!F129</f>
        <v>0</v>
      </c>
      <c r="G128" s="33">
        <f>P!H129</f>
        <v>14.12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10408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2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960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4.12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4.8899999999999997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2841</v>
      </c>
      <c r="V130" s="215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3</v>
      </c>
      <c r="F131" s="33">
        <f>P!F132</f>
        <v>0</v>
      </c>
      <c r="G131" s="33">
        <f>P!H132</f>
        <v>0</v>
      </c>
      <c r="H131" s="33">
        <f>P!J132</f>
        <v>4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2.2000000000000002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970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32</v>
      </c>
      <c r="F133" s="33">
        <f>P!F134</f>
        <v>0</v>
      </c>
      <c r="G133" s="33">
        <f>P!H134</f>
        <v>12</v>
      </c>
      <c r="H133" s="33">
        <f>P!J134</f>
        <v>5</v>
      </c>
      <c r="I133" s="33">
        <f>P!L134</f>
        <v>9.1</v>
      </c>
      <c r="J133" s="33">
        <f>P!N134</f>
        <v>0</v>
      </c>
      <c r="K133" s="33">
        <f>P!P134</f>
        <v>6.66</v>
      </c>
      <c r="L133" s="33">
        <f>P!R134</f>
        <v>13.48</v>
      </c>
      <c r="M133" s="33">
        <f>P!T134</f>
        <v>3</v>
      </c>
      <c r="N133" s="33">
        <f>P!V134</f>
        <v>2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9776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4</v>
      </c>
      <c r="F134" s="33">
        <f>P!F135</f>
        <v>0</v>
      </c>
      <c r="G134" s="33">
        <f>P!H135</f>
        <v>4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14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3400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12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420</v>
      </c>
      <c r="V135" s="215" t="str">
        <f t="shared" si="2"/>
        <v>OK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3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2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1300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1.2</v>
      </c>
      <c r="F137" s="33">
        <f>P!F138</f>
        <v>0</v>
      </c>
      <c r="G137" s="33">
        <f>P!H138</f>
        <v>0</v>
      </c>
      <c r="H137" s="33">
        <f>P!J138</f>
        <v>4.1749999999999998</v>
      </c>
      <c r="I137" s="33">
        <f>P!L138</f>
        <v>0</v>
      </c>
      <c r="J137" s="33">
        <f>P!N138</f>
        <v>0</v>
      </c>
      <c r="K137" s="33">
        <f>P!P138</f>
        <v>3.5</v>
      </c>
      <c r="L137" s="33">
        <f>P!R138</f>
        <v>4.75</v>
      </c>
      <c r="M137" s="33">
        <f>P!T138</f>
        <v>7.5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7880</v>
      </c>
      <c r="V137" s="215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15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54</v>
      </c>
      <c r="G142" s="33">
        <f>P!H143</f>
        <v>165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60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7524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30</v>
      </c>
      <c r="F144" s="33">
        <f>P!F145</f>
        <v>0</v>
      </c>
      <c r="G144" s="33">
        <f>P!H145</f>
        <v>23</v>
      </c>
      <c r="H144" s="33">
        <f>P!J145</f>
        <v>0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1.5</v>
      </c>
      <c r="M144" s="33">
        <f>P!T145</f>
        <v>5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68425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26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910</v>
      </c>
      <c r="V145" s="215" t="str">
        <f t="shared" si="2"/>
        <v>OK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3</v>
      </c>
      <c r="G146" s="33">
        <f>P!H147</f>
        <v>1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3</v>
      </c>
      <c r="L146" s="33">
        <f>P!R147</f>
        <v>1.5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6800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10</v>
      </c>
      <c r="F147" s="33">
        <f>P!F148</f>
        <v>0</v>
      </c>
      <c r="G147" s="33">
        <f>P!H148</f>
        <v>2.5</v>
      </c>
      <c r="H147" s="33">
        <f>P!J148</f>
        <v>1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15525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8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6000</v>
      </c>
      <c r="V148" s="215" t="str">
        <f t="shared" si="2"/>
        <v>OK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26.2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12286</v>
      </c>
      <c r="V150" s="215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13</v>
      </c>
      <c r="G151" s="33">
        <f>P!H152</f>
        <v>50</v>
      </c>
      <c r="H151" s="33">
        <f>P!J152</f>
        <v>19</v>
      </c>
      <c r="I151" s="33">
        <f>P!L152</f>
        <v>8</v>
      </c>
      <c r="J151" s="33">
        <f>P!N152</f>
        <v>58</v>
      </c>
      <c r="K151" s="33">
        <f>P!P152</f>
        <v>20</v>
      </c>
      <c r="L151" s="33">
        <f>P!R152</f>
        <v>30</v>
      </c>
      <c r="M151" s="33">
        <f>P!T152</f>
        <v>15</v>
      </c>
      <c r="N151" s="33">
        <f>P!V152</f>
        <v>8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56930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24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28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5760</v>
      </c>
      <c r="V152" s="215" t="str">
        <f t="shared" si="2"/>
        <v>OK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6.6</v>
      </c>
      <c r="F153" s="33">
        <f>P!F154</f>
        <v>51.4</v>
      </c>
      <c r="G153" s="33">
        <f>P!H154</f>
        <v>8.6</v>
      </c>
      <c r="H153" s="33">
        <f>P!J154</f>
        <v>1</v>
      </c>
      <c r="I153" s="33">
        <f>P!L154</f>
        <v>2</v>
      </c>
      <c r="J153" s="33">
        <f>P!N154</f>
        <v>8</v>
      </c>
      <c r="K153" s="33">
        <f>P!P154</f>
        <v>0</v>
      </c>
      <c r="L153" s="33">
        <f>P!R154</f>
        <v>10.7</v>
      </c>
      <c r="M153" s="33">
        <f>P!T154</f>
        <v>1.6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14399</v>
      </c>
      <c r="V153" s="215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21</v>
      </c>
      <c r="G154" s="33">
        <f>P!H155</f>
        <v>0</v>
      </c>
      <c r="H154" s="33">
        <f>P!J155</f>
        <v>4.8</v>
      </c>
      <c r="I154" s="33">
        <f>P!L155</f>
        <v>0</v>
      </c>
      <c r="J154" s="33">
        <f>P!N155</f>
        <v>32.9</v>
      </c>
      <c r="K154" s="33">
        <f>P!P155</f>
        <v>0</v>
      </c>
      <c r="L154" s="33">
        <f>P!R155</f>
        <v>6.8</v>
      </c>
      <c r="M154" s="33">
        <f>P!T155</f>
        <v>10.4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28253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6.3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5.5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5596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4.0999999999999996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8200</v>
      </c>
      <c r="V156" s="215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26.3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3.7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34373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2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2.5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2530</v>
      </c>
      <c r="V161" s="215" t="str">
        <f t="shared" si="2"/>
        <v>OK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2</v>
      </c>
      <c r="J162" s="33">
        <f>P!N163</f>
        <v>0</v>
      </c>
      <c r="K162" s="33">
        <f>P!P163</f>
        <v>2</v>
      </c>
      <c r="L162" s="33">
        <f>P!R163</f>
        <v>2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4200</v>
      </c>
      <c r="V162" s="215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25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28750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18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2700</v>
      </c>
      <c r="V164" s="215" t="str">
        <f t="shared" si="2"/>
        <v>OK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15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5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3500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11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5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7200</v>
      </c>
      <c r="V170" s="215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5.5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3870</v>
      </c>
      <c r="V173" s="215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15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20</v>
      </c>
      <c r="F178" s="33">
        <f>P!F179</f>
        <v>10</v>
      </c>
      <c r="G178" s="33">
        <f>P!H179</f>
        <v>0</v>
      </c>
      <c r="H178" s="33">
        <f>P!J179</f>
        <v>0</v>
      </c>
      <c r="I178" s="33">
        <f>P!L179</f>
        <v>5</v>
      </c>
      <c r="J178" s="33">
        <f>P!N179</f>
        <v>14</v>
      </c>
      <c r="K178" s="33">
        <f>P!P179</f>
        <v>5</v>
      </c>
      <c r="L178" s="33">
        <f>P!R179</f>
        <v>0</v>
      </c>
      <c r="M178" s="33">
        <f>P!T179</f>
        <v>20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1735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20</v>
      </c>
      <c r="F179" s="33">
        <f>P!F180</f>
        <v>15</v>
      </c>
      <c r="G179" s="33">
        <f>P!H180</f>
        <v>22</v>
      </c>
      <c r="H179" s="33">
        <f>P!J180</f>
        <v>8</v>
      </c>
      <c r="I179" s="33">
        <f>P!L180</f>
        <v>5</v>
      </c>
      <c r="J179" s="33">
        <f>P!N180</f>
        <v>20</v>
      </c>
      <c r="K179" s="33">
        <f>P!P180</f>
        <v>8</v>
      </c>
      <c r="L179" s="33">
        <f>P!R180</f>
        <v>15</v>
      </c>
      <c r="M179" s="33">
        <f>P!T180</f>
        <v>10</v>
      </c>
      <c r="N179" s="33">
        <f>P!V180</f>
        <v>5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7445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3</v>
      </c>
      <c r="F180" s="33">
        <f>P!F181</f>
        <v>2</v>
      </c>
      <c r="G180" s="33">
        <f>P!H181</f>
        <v>3</v>
      </c>
      <c r="H180" s="33">
        <f>P!J181</f>
        <v>1</v>
      </c>
      <c r="I180" s="33">
        <f>P!L181</f>
        <v>1</v>
      </c>
      <c r="J180" s="33">
        <f>P!N181</f>
        <v>4</v>
      </c>
      <c r="K180" s="33">
        <f>P!P181</f>
        <v>1</v>
      </c>
      <c r="L180" s="33">
        <f>P!R181</f>
        <v>1.5</v>
      </c>
      <c r="M180" s="33">
        <f>P!T181</f>
        <v>1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2905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2</v>
      </c>
      <c r="F181" s="33">
        <f>P!F182</f>
        <v>1</v>
      </c>
      <c r="G181" s="33">
        <f>P!H182</f>
        <v>1.5</v>
      </c>
      <c r="H181" s="33">
        <f>P!J182</f>
        <v>1</v>
      </c>
      <c r="I181" s="33">
        <f>P!L182</f>
        <v>1</v>
      </c>
      <c r="J181" s="33">
        <f>P!N182</f>
        <v>2</v>
      </c>
      <c r="K181" s="33">
        <f>P!P182</f>
        <v>5</v>
      </c>
      <c r="L181" s="33">
        <f>P!R182</f>
        <v>1</v>
      </c>
      <c r="M181" s="33">
        <f>P!T182</f>
        <v>1</v>
      </c>
      <c r="N181" s="33">
        <f>P!V182</f>
        <v>0.5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2600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3</v>
      </c>
      <c r="F182" s="33">
        <f>P!F183</f>
        <v>3</v>
      </c>
      <c r="G182" s="33">
        <f>P!H183</f>
        <v>2</v>
      </c>
      <c r="H182" s="33">
        <f>P!J183</f>
        <v>1</v>
      </c>
      <c r="I182" s="33">
        <f>P!L183</f>
        <v>1</v>
      </c>
      <c r="J182" s="33">
        <f>P!N183</f>
        <v>3</v>
      </c>
      <c r="K182" s="33">
        <f>P!P183</f>
        <v>1</v>
      </c>
      <c r="L182" s="33">
        <f>P!R183</f>
        <v>2</v>
      </c>
      <c r="M182" s="33">
        <f>P!T183</f>
        <v>1</v>
      </c>
      <c r="N182" s="33">
        <f>P!V183</f>
        <v>0.5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3345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40</v>
      </c>
      <c r="F183" s="33">
        <f>P!F184</f>
        <v>40</v>
      </c>
      <c r="G183" s="33">
        <f>P!H184</f>
        <v>65</v>
      </c>
      <c r="H183" s="33">
        <f>P!J184</f>
        <v>20</v>
      </c>
      <c r="I183" s="33">
        <f>P!L184</f>
        <v>44</v>
      </c>
      <c r="J183" s="33">
        <f>P!N184</f>
        <v>70</v>
      </c>
      <c r="K183" s="33">
        <f>P!P184</f>
        <v>20</v>
      </c>
      <c r="L183" s="33">
        <f>P!R184</f>
        <v>30</v>
      </c>
      <c r="M183" s="33">
        <f>P!T184</f>
        <v>30</v>
      </c>
      <c r="N183" s="33">
        <f>P!V184</f>
        <v>15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1851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10</v>
      </c>
      <c r="F184" s="33">
        <f>P!F185</f>
        <v>10</v>
      </c>
      <c r="G184" s="33">
        <f>P!H185</f>
        <v>15</v>
      </c>
      <c r="H184" s="33">
        <f>P!J185</f>
        <v>5</v>
      </c>
      <c r="I184" s="33">
        <f>P!L185</f>
        <v>8</v>
      </c>
      <c r="J184" s="33">
        <f>P!N185</f>
        <v>17</v>
      </c>
      <c r="K184" s="33">
        <f>P!P185</f>
        <v>5</v>
      </c>
      <c r="L184" s="33">
        <f>P!R185</f>
        <v>10</v>
      </c>
      <c r="M184" s="33">
        <f>P!T185</f>
        <v>7</v>
      </c>
      <c r="N184" s="33">
        <f>P!V185</f>
        <v>2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6800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5</v>
      </c>
      <c r="F185" s="33">
        <f>P!F186</f>
        <v>10</v>
      </c>
      <c r="G185" s="33">
        <f>P!H186</f>
        <v>6</v>
      </c>
      <c r="H185" s="33">
        <f>P!J186</f>
        <v>2</v>
      </c>
      <c r="I185" s="33">
        <f>P!L186</f>
        <v>3</v>
      </c>
      <c r="J185" s="33">
        <f>P!N186</f>
        <v>6</v>
      </c>
      <c r="K185" s="33">
        <f>P!P186</f>
        <v>2</v>
      </c>
      <c r="L185" s="33">
        <f>P!R186</f>
        <v>2</v>
      </c>
      <c r="M185" s="33">
        <f>P!T186</f>
        <v>1.5</v>
      </c>
      <c r="N185" s="33">
        <f>P!V186</f>
        <v>0.5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2590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2</v>
      </c>
      <c r="F186" s="33">
        <f>P!F187</f>
        <v>4</v>
      </c>
      <c r="G186" s="33">
        <f>P!H187</f>
        <v>10</v>
      </c>
      <c r="H186" s="33">
        <f>P!J187</f>
        <v>0</v>
      </c>
      <c r="I186" s="33">
        <f>P!L187</f>
        <v>0</v>
      </c>
      <c r="J186" s="33">
        <f>P!N187</f>
        <v>4</v>
      </c>
      <c r="K186" s="33">
        <f>P!P187</f>
        <v>0</v>
      </c>
      <c r="L186" s="33">
        <f>P!R187</f>
        <v>0</v>
      </c>
      <c r="M186" s="33">
        <f>P!T187</f>
        <v>7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1730</v>
      </c>
      <c r="V186" s="215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6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3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540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5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13</v>
      </c>
      <c r="K188" s="33">
        <f>P!P189</f>
        <v>0</v>
      </c>
      <c r="L188" s="33">
        <f>P!R189</f>
        <v>0</v>
      </c>
      <c r="M188" s="33">
        <f>P!T189</f>
        <v>15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1395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30</v>
      </c>
      <c r="F189" s="33">
        <f>P!F190</f>
        <v>0</v>
      </c>
      <c r="G189" s="33">
        <f>P!H190</f>
        <v>50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0</v>
      </c>
      <c r="L189" s="33">
        <f>P!R190</f>
        <v>32</v>
      </c>
      <c r="M189" s="33">
        <f>P!T190</f>
        <v>0</v>
      </c>
      <c r="N189" s="33">
        <f>P!V190</f>
        <v>50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1134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28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560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10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300</v>
      </c>
      <c r="V192" s="215" t="str">
        <f t="shared" si="2"/>
        <v>OK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4</v>
      </c>
      <c r="G194" s="33">
        <f>P!H195</f>
        <v>0</v>
      </c>
      <c r="H194" s="33">
        <f>P!J195</f>
        <v>0</v>
      </c>
      <c r="I194" s="33">
        <f>P!L195</f>
        <v>12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8</v>
      </c>
      <c r="F195" s="33">
        <f>P!F196</f>
        <v>4</v>
      </c>
      <c r="G195" s="33">
        <f>P!H196</f>
        <v>0</v>
      </c>
      <c r="H195" s="33">
        <f>P!J196</f>
        <v>12.6</v>
      </c>
      <c r="I195" s="33">
        <f>P!L196</f>
        <v>27.5</v>
      </c>
      <c r="J195" s="33">
        <f>P!N196</f>
        <v>10.8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12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1558</v>
      </c>
      <c r="V195" s="215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15</v>
      </c>
      <c r="F196" s="33">
        <f>P!F197</f>
        <v>20</v>
      </c>
      <c r="G196" s="33">
        <f>P!H197</f>
        <v>15</v>
      </c>
      <c r="H196" s="33">
        <f>P!J197</f>
        <v>7</v>
      </c>
      <c r="I196" s="33">
        <f>P!L197</f>
        <v>7</v>
      </c>
      <c r="J196" s="33">
        <f>P!N197</f>
        <v>20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2100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4</v>
      </c>
      <c r="G198" s="33">
        <f>P!H199</f>
        <v>3</v>
      </c>
      <c r="H198" s="33">
        <f>P!J199</f>
        <v>2</v>
      </c>
      <c r="I198" s="33">
        <f>P!L199</f>
        <v>2</v>
      </c>
      <c r="J198" s="33">
        <f>P!N199</f>
        <v>4</v>
      </c>
      <c r="K198" s="33">
        <f>P!P199</f>
        <v>0</v>
      </c>
      <c r="L198" s="33">
        <f>P!R199</f>
        <v>1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2170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0.5</v>
      </c>
      <c r="G199" s="33">
        <f>P!H200</f>
        <v>1</v>
      </c>
      <c r="H199" s="33">
        <f>P!J200</f>
        <v>0.5</v>
      </c>
      <c r="I199" s="33">
        <f>P!L200</f>
        <v>0.5</v>
      </c>
      <c r="J199" s="33">
        <f>P!N200</f>
        <v>1</v>
      </c>
      <c r="K199" s="33">
        <f>P!P200</f>
        <v>0.5</v>
      </c>
      <c r="L199" s="33">
        <f>P!R200</f>
        <v>0.5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815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1</v>
      </c>
      <c r="F200" s="33">
        <f>P!F201</f>
        <v>0</v>
      </c>
      <c r="G200" s="33">
        <f>P!H201</f>
        <v>0.5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0.5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270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1</v>
      </c>
      <c r="F201" s="33">
        <f>P!F202</f>
        <v>0</v>
      </c>
      <c r="G201" s="33">
        <f>P!H202</f>
        <v>0.5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450</v>
      </c>
      <c r="V201" s="215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1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300</v>
      </c>
      <c r="V202" s="215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7</v>
      </c>
      <c r="F204" s="33">
        <f>P!F205</f>
        <v>5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3</v>
      </c>
      <c r="L204" s="33">
        <f>P!R205</f>
        <v>0</v>
      </c>
      <c r="M204" s="33">
        <f>P!T205</f>
        <v>8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955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10</v>
      </c>
      <c r="F205" s="33">
        <f>P!F206</f>
        <v>14</v>
      </c>
      <c r="G205" s="33">
        <f>P!H206</f>
        <v>10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1460</v>
      </c>
      <c r="V205" s="215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4</v>
      </c>
      <c r="F206" s="33">
        <f>P!F207</f>
        <v>10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580</v>
      </c>
      <c r="V206" s="215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10</v>
      </c>
      <c r="F207" s="33">
        <f>P!F208</f>
        <v>10</v>
      </c>
      <c r="G207" s="33">
        <f>P!H208</f>
        <v>10</v>
      </c>
      <c r="H207" s="33">
        <f>P!J208</f>
        <v>10</v>
      </c>
      <c r="I207" s="33">
        <f>P!L208</f>
        <v>5</v>
      </c>
      <c r="J207" s="33">
        <f>P!N208</f>
        <v>10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2075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10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15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1400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5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575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2</v>
      </c>
      <c r="G213" s="33">
        <f>P!H214</f>
        <v>1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0.56000000000000005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1605</v>
      </c>
      <c r="V213" s="215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3</v>
      </c>
      <c r="F215" s="33">
        <f>P!F216</f>
        <v>8</v>
      </c>
      <c r="G215" s="33">
        <f>P!H216</f>
        <v>5</v>
      </c>
      <c r="H215" s="33">
        <f>P!J216</f>
        <v>0</v>
      </c>
      <c r="I215" s="33">
        <f>P!L216</f>
        <v>2</v>
      </c>
      <c r="J215" s="33">
        <f>P!N216</f>
        <v>7</v>
      </c>
      <c r="K215" s="33">
        <f>P!P216</f>
        <v>0</v>
      </c>
      <c r="L215" s="33">
        <f>P!R216</f>
        <v>3</v>
      </c>
      <c r="M215" s="33">
        <f>P!T216</f>
        <v>3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1860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1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130</v>
      </c>
      <c r="V219" s="215" t="str">
        <f t="shared" si="3"/>
        <v>OK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1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1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490</v>
      </c>
      <c r="V222" s="215" t="str">
        <f t="shared" si="3"/>
        <v>OK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11.5</v>
      </c>
      <c r="F230" s="33">
        <f>P!F231</f>
        <v>0</v>
      </c>
      <c r="G230" s="33">
        <f>P!H231</f>
        <v>1.8</v>
      </c>
      <c r="H230" s="33">
        <f>P!J231</f>
        <v>1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9724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0</v>
      </c>
      <c r="I231" s="33">
        <f>P!L232</f>
        <v>0</v>
      </c>
      <c r="J231" s="33">
        <f>P!N232</f>
        <v>0</v>
      </c>
      <c r="K231" s="33">
        <f>P!P232</f>
        <v>28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21800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2000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180</v>
      </c>
      <c r="F233" s="33">
        <f>P!F234</f>
        <v>0</v>
      </c>
      <c r="G233" s="33">
        <f>P!H234</f>
        <v>0</v>
      </c>
      <c r="H233" s="33">
        <f>P!J234</f>
        <v>90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15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7200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1.3</v>
      </c>
      <c r="F234" s="33">
        <f>P!F235</f>
        <v>6.3</v>
      </c>
      <c r="G234" s="33">
        <f>P!H235</f>
        <v>0</v>
      </c>
      <c r="H234" s="33">
        <f>P!J235</f>
        <v>0</v>
      </c>
      <c r="I234" s="33">
        <f>P!L235</f>
        <v>4.8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1.5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6950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2</v>
      </c>
      <c r="H235" s="33">
        <f>P!J236</f>
        <v>0</v>
      </c>
      <c r="I235" s="33">
        <f>P!L236</f>
        <v>0</v>
      </c>
      <c r="J235" s="33">
        <f>P!N236</f>
        <v>0</v>
      </c>
      <c r="K235" s="33">
        <f>P!P236</f>
        <v>3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3000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13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4760</v>
      </c>
      <c r="V238" s="215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3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2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2500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15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128</v>
      </c>
      <c r="F244" s="33">
        <f>P!F245</f>
        <v>145</v>
      </c>
      <c r="G244" s="33">
        <f>P!H245</f>
        <v>2</v>
      </c>
      <c r="H244" s="33">
        <f>P!J245</f>
        <v>168</v>
      </c>
      <c r="I244" s="33">
        <f>P!L245</f>
        <v>245</v>
      </c>
      <c r="J244" s="33">
        <f>P!N245</f>
        <v>225</v>
      </c>
      <c r="K244" s="33">
        <f>P!P245</f>
        <v>25</v>
      </c>
      <c r="L244" s="33">
        <f>P!R245</f>
        <v>141</v>
      </c>
      <c r="M244" s="33">
        <f>P!T245</f>
        <v>121</v>
      </c>
      <c r="N244" s="33">
        <f>P!V245</f>
        <v>69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12232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20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7000</v>
      </c>
      <c r="V246" s="215" t="str">
        <f t="shared" si="3"/>
        <v>OK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165</v>
      </c>
      <c r="F247" s="33">
        <f>P!F248</f>
        <v>152</v>
      </c>
      <c r="G247" s="33">
        <f>P!H248</f>
        <v>220</v>
      </c>
      <c r="H247" s="33">
        <f>P!J248</f>
        <v>0</v>
      </c>
      <c r="I247" s="33">
        <f>P!L248</f>
        <v>0</v>
      </c>
      <c r="J247" s="33">
        <f>P!N248</f>
        <v>190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14540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1" t="str">
        <f>P!B249</f>
        <v xml:space="preserve">বিবিধ  </v>
      </c>
      <c r="D248" s="11" t="str">
        <f>P!C249</f>
        <v>টাকা</v>
      </c>
      <c r="E248" s="33">
        <f>P!D249</f>
        <v>5165</v>
      </c>
      <c r="F248" s="33">
        <f>P!F249</f>
        <v>3300</v>
      </c>
      <c r="G248" s="33">
        <f>P!H249</f>
        <v>15450</v>
      </c>
      <c r="H248" s="33">
        <f>P!J249</f>
        <v>5030</v>
      </c>
      <c r="I248" s="33">
        <f>P!L249</f>
        <v>0</v>
      </c>
      <c r="J248" s="33">
        <f>P!N249</f>
        <v>5100</v>
      </c>
      <c r="K248" s="33">
        <f>P!P249</f>
        <v>7080</v>
      </c>
      <c r="L248" s="33">
        <f>P!R249</f>
        <v>2070</v>
      </c>
      <c r="M248" s="33">
        <f>P!T249</f>
        <v>3965</v>
      </c>
      <c r="N248" s="33">
        <f>P!V249</f>
        <v>300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47460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660</v>
      </c>
      <c r="F249" s="33">
        <f>P!F250</f>
        <v>60</v>
      </c>
      <c r="G249" s="33">
        <f>P!H250</f>
        <v>120</v>
      </c>
      <c r="H249" s="33">
        <f>P!J250</f>
        <v>0</v>
      </c>
      <c r="I249" s="33">
        <f>P!L250</f>
        <v>60</v>
      </c>
      <c r="J249" s="33">
        <f>P!N250</f>
        <v>160</v>
      </c>
      <c r="K249" s="33">
        <f>P!P250</f>
        <v>270</v>
      </c>
      <c r="L249" s="33">
        <f>P!R250</f>
        <v>200</v>
      </c>
      <c r="M249" s="33">
        <f>P!T250</f>
        <v>60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1590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2000</v>
      </c>
      <c r="F250" s="33">
        <f>P!F251</f>
        <v>1300</v>
      </c>
      <c r="G250" s="33">
        <f>P!H251</f>
        <v>3000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6300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360</v>
      </c>
      <c r="F251" s="33">
        <f>P!F252</f>
        <v>700</v>
      </c>
      <c r="G251" s="33">
        <f>P!H252</f>
        <v>440</v>
      </c>
      <c r="H251" s="33">
        <f>P!J252</f>
        <v>50</v>
      </c>
      <c r="I251" s="33">
        <f>P!L252</f>
        <v>11</v>
      </c>
      <c r="J251" s="33">
        <f>P!N252</f>
        <v>330</v>
      </c>
      <c r="K251" s="33">
        <f>P!P252</f>
        <v>100</v>
      </c>
      <c r="L251" s="33">
        <f>P!R252</f>
        <v>300</v>
      </c>
      <c r="M251" s="33">
        <f>P!T252</f>
        <v>90</v>
      </c>
      <c r="N251" s="33">
        <f>P!V252</f>
        <v>100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2745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450</v>
      </c>
      <c r="F252" s="33">
        <f>P!F253</f>
        <v>1110</v>
      </c>
      <c r="G252" s="33">
        <f>P!H253</f>
        <v>1310</v>
      </c>
      <c r="H252" s="33">
        <f>P!J253</f>
        <v>500</v>
      </c>
      <c r="I252" s="33">
        <f>P!L253</f>
        <v>720</v>
      </c>
      <c r="J252" s="33">
        <f>P!N253</f>
        <v>1180</v>
      </c>
      <c r="K252" s="33">
        <f>P!P253</f>
        <v>300</v>
      </c>
      <c r="L252" s="33">
        <f>P!R253</f>
        <v>680</v>
      </c>
      <c r="M252" s="33">
        <f>P!T253</f>
        <v>750</v>
      </c>
      <c r="N252" s="33">
        <f>P!V253</f>
        <v>200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7200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7900</v>
      </c>
      <c r="F253" s="33">
        <f>P!F254</f>
        <v>7700</v>
      </c>
      <c r="G253" s="33">
        <f>P!H254</f>
        <v>9300</v>
      </c>
      <c r="H253" s="33">
        <f>P!J254</f>
        <v>5400</v>
      </c>
      <c r="I253" s="33">
        <f>P!L254</f>
        <v>5000</v>
      </c>
      <c r="J253" s="33">
        <f>P!N254</f>
        <v>9100</v>
      </c>
      <c r="K253" s="33">
        <f>P!P254</f>
        <v>3500</v>
      </c>
      <c r="L253" s="33">
        <f>P!R254</f>
        <v>5100</v>
      </c>
      <c r="M253" s="33">
        <f>P!T254</f>
        <v>3800</v>
      </c>
      <c r="N253" s="31">
        <f>P!V254</f>
        <v>2600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59400</v>
      </c>
      <c r="V253" s="215" t="str">
        <f t="shared" si="3"/>
        <v>OK</v>
      </c>
      <c r="W253" s="25"/>
      <c r="X253" s="395" t="b">
        <f>T254=P!AM2</f>
        <v>1</v>
      </c>
      <c r="Y253" s="396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4"/>
      <c r="Q254" s="384"/>
      <c r="R254" s="384"/>
      <c r="S254" s="384"/>
      <c r="T254" s="433">
        <f>SUM(U4:U253)</f>
        <v>888569</v>
      </c>
      <c r="U254" s="434"/>
      <c r="V254"/>
      <c r="W254" s="66"/>
      <c r="X254" s="395"/>
      <c r="Y254" s="395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9"/>
      <c r="K255" s="419"/>
      <c r="L255" s="419"/>
      <c r="M255" s="419"/>
      <c r="N255" s="419"/>
      <c r="O255" s="419"/>
      <c r="P255" s="419"/>
      <c r="Q255" s="419"/>
      <c r="R255" s="419"/>
      <c r="S255" s="419"/>
      <c r="T255" s="422"/>
      <c r="U255" s="419"/>
      <c r="V255"/>
      <c r="W255" s="25"/>
      <c r="X255" s="395" t="b">
        <f>T254=Topsheet!D20</f>
        <v>1</v>
      </c>
      <c r="Y255" s="395" t="s">
        <v>377</v>
      </c>
    </row>
    <row r="256" spans="1:25" ht="16.5">
      <c r="I256" s="420"/>
      <c r="J256" s="420"/>
      <c r="K256" s="420"/>
      <c r="L256" s="420"/>
      <c r="M256" s="420"/>
      <c r="N256" s="420"/>
      <c r="O256" s="420"/>
      <c r="P256" s="420"/>
      <c r="Q256" s="420"/>
      <c r="R256" s="420"/>
      <c r="S256" s="420"/>
      <c r="T256" s="420"/>
      <c r="U256" s="420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9"/>
      <c r="J260" s="419"/>
      <c r="K260" s="419"/>
      <c r="L260" s="419"/>
      <c r="M260" s="419"/>
      <c r="N260" s="419"/>
      <c r="O260" s="419"/>
      <c r="P260" s="419"/>
      <c r="Q260" s="419"/>
      <c r="R260" s="419"/>
      <c r="S260" s="419"/>
      <c r="T260" s="419"/>
      <c r="U260" s="419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84" priority="7" operator="equal">
      <formula>"NZ"</formula>
    </cfRule>
    <cfRule type="cellIs" dxfId="383" priority="8" operator="equal">
      <formula>"OK"</formula>
    </cfRule>
  </conditionalFormatting>
  <conditionalFormatting sqref="W255 V4:W253">
    <cfRule type="cellIs" dxfId="382" priority="3" operator="equal">
      <formula>"NZ"</formula>
    </cfRule>
    <cfRule type="cellIs" dxfId="381" priority="4" operator="equal">
      <formula>"OK"</formula>
    </cfRule>
  </conditionalFormatting>
  <conditionalFormatting sqref="W7">
    <cfRule type="cellIs" dxfId="380" priority="2" operator="equal">
      <formula>"×"</formula>
    </cfRule>
  </conditionalFormatting>
  <conditionalFormatting sqref="V1:V2 V4:V253 V257:V1048576">
    <cfRule type="cellIs" dxfId="379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Q498"/>
  <sheetViews>
    <sheetView zoomScale="70" zoomScaleNormal="70" workbookViewId="0">
      <pane xSplit="3" ySplit="4" topLeftCell="D233" activePane="bottomRight" state="frozen"/>
      <selection pane="topRight" activeCell="D1" sqref="D1"/>
      <selection pane="bottomLeft" activeCell="A5" sqref="A5"/>
      <selection pane="bottomRight" activeCell="D254" sqref="D254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5.57031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161048</v>
      </c>
      <c r="F1" s="112" t="str">
        <f>IF(G1='2'!C59,"ঠিক","×")</f>
        <v>ঠিক</v>
      </c>
      <c r="G1" s="114">
        <f>SUM(G5:G254)</f>
        <v>122970</v>
      </c>
      <c r="H1" s="112" t="str">
        <f>IF(I1='3'!C30,"ঠিক","×")</f>
        <v>ঠিক</v>
      </c>
      <c r="I1" s="115">
        <f>SUM(I5:I254)</f>
        <v>194548</v>
      </c>
      <c r="J1" s="112" t="str">
        <f>IF(K1='4'!C30,"ঠিক","×")</f>
        <v>ঠিক</v>
      </c>
      <c r="K1" s="114">
        <f>SUM(K5:K254)</f>
        <v>42567</v>
      </c>
      <c r="L1" s="112" t="str">
        <f>IF(M1='5'!C24,"ঠিক","×")</f>
        <v>ঠিক</v>
      </c>
      <c r="M1" s="115">
        <f>SUM(M5:M254)</f>
        <v>47473</v>
      </c>
      <c r="N1" s="112" t="str">
        <f>IF(O1='6'!C20,"ঠিক","×")</f>
        <v>ঠিক</v>
      </c>
      <c r="O1" s="114">
        <f>SUM(O5:O254)</f>
        <v>115773</v>
      </c>
      <c r="P1" s="112" t="str">
        <f>IF(Q1='7'!C40,"ঠিক","×")</f>
        <v>ঠিক</v>
      </c>
      <c r="Q1" s="116">
        <f>SUM(Q5:Q254)</f>
        <v>67124</v>
      </c>
      <c r="R1" s="271" t="str">
        <f>IF(S1='8'!C42,"ঠিক","×")</f>
        <v>ঠিক</v>
      </c>
      <c r="S1" s="272">
        <f>SUM(S5:S254)</f>
        <v>73517</v>
      </c>
      <c r="T1" s="271" t="str">
        <f>IF(U1='9'!C42,"ঠিক","×")</f>
        <v>ঠিক</v>
      </c>
      <c r="U1" s="295">
        <f>SUM(U5:U254)</f>
        <v>50843</v>
      </c>
      <c r="V1" s="271" t="str">
        <f>IF(W1='10'!C42,"ঠিক","×")</f>
        <v>ঠিক</v>
      </c>
      <c r="W1" s="272">
        <f>SUM(W5:W254)</f>
        <v>12706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61" t="s">
        <v>0</v>
      </c>
      <c r="B2" s="461" t="s">
        <v>1</v>
      </c>
      <c r="C2" s="461" t="s">
        <v>2</v>
      </c>
      <c r="D2" s="468" t="s">
        <v>253</v>
      </c>
      <c r="E2" s="464"/>
      <c r="F2" s="462" t="s">
        <v>254</v>
      </c>
      <c r="G2" s="463"/>
      <c r="H2" s="437" t="s">
        <v>255</v>
      </c>
      <c r="I2" s="464"/>
      <c r="J2" s="462" t="s">
        <v>256</v>
      </c>
      <c r="K2" s="463"/>
      <c r="L2" s="437" t="s">
        <v>257</v>
      </c>
      <c r="M2" s="464"/>
      <c r="N2" s="462" t="s">
        <v>258</v>
      </c>
      <c r="O2" s="463"/>
      <c r="P2" s="437" t="s">
        <v>259</v>
      </c>
      <c r="Q2" s="438"/>
      <c r="R2" s="441" t="s">
        <v>260</v>
      </c>
      <c r="S2" s="442"/>
      <c r="T2" s="447" t="s">
        <v>371</v>
      </c>
      <c r="U2" s="448"/>
      <c r="V2" s="453" t="s">
        <v>372</v>
      </c>
      <c r="W2" s="454"/>
      <c r="X2" s="447" t="s">
        <v>373</v>
      </c>
      <c r="Y2" s="455"/>
      <c r="Z2" s="447" t="s">
        <v>381</v>
      </c>
      <c r="AA2" s="455"/>
      <c r="AB2" s="447" t="s">
        <v>429</v>
      </c>
      <c r="AC2" s="457"/>
      <c r="AD2" s="465" t="s">
        <v>430</v>
      </c>
      <c r="AE2" s="455"/>
      <c r="AF2" s="448" t="s">
        <v>431</v>
      </c>
      <c r="AG2" s="455"/>
      <c r="AH2" s="448" t="s">
        <v>440</v>
      </c>
      <c r="AI2" s="455"/>
      <c r="AJ2" s="458" t="s">
        <v>12</v>
      </c>
      <c r="AK2" s="460" t="s">
        <v>261</v>
      </c>
      <c r="AL2" s="445" t="s">
        <v>14</v>
      </c>
      <c r="AM2" s="119">
        <f>AL256</f>
        <v>888569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61"/>
      <c r="B3" s="461"/>
      <c r="C3" s="461"/>
      <c r="D3" s="449">
        <f>H!C7</f>
        <v>45852</v>
      </c>
      <c r="E3" s="450"/>
      <c r="F3" s="451">
        <f>D3+1</f>
        <v>45853</v>
      </c>
      <c r="G3" s="467"/>
      <c r="H3" s="439">
        <f>F3+1</f>
        <v>45854</v>
      </c>
      <c r="I3" s="450"/>
      <c r="J3" s="451">
        <f>H3+1</f>
        <v>45855</v>
      </c>
      <c r="K3" s="444"/>
      <c r="L3" s="439">
        <f>J3+1</f>
        <v>45856</v>
      </c>
      <c r="M3" s="450"/>
      <c r="N3" s="451">
        <f>L3+1</f>
        <v>45857</v>
      </c>
      <c r="O3" s="444"/>
      <c r="P3" s="439">
        <f>N3+1</f>
        <v>45858</v>
      </c>
      <c r="Q3" s="440"/>
      <c r="R3" s="443">
        <f>P3+1</f>
        <v>45859</v>
      </c>
      <c r="S3" s="444"/>
      <c r="T3" s="449">
        <f>R3+1</f>
        <v>45860</v>
      </c>
      <c r="U3" s="450"/>
      <c r="V3" s="451">
        <f>T3+1</f>
        <v>45861</v>
      </c>
      <c r="W3" s="444"/>
      <c r="X3" s="449">
        <f>V3+1</f>
        <v>45862</v>
      </c>
      <c r="Y3" s="452"/>
      <c r="Z3" s="449">
        <f>X3+1</f>
        <v>45863</v>
      </c>
      <c r="AA3" s="452"/>
      <c r="AB3" s="449">
        <f>Z3+1</f>
        <v>45864</v>
      </c>
      <c r="AC3" s="466"/>
      <c r="AD3" s="456">
        <f>AB3+1</f>
        <v>45865</v>
      </c>
      <c r="AE3" s="452"/>
      <c r="AF3" s="456">
        <f>AD3+1</f>
        <v>45866</v>
      </c>
      <c r="AG3" s="452"/>
      <c r="AH3" s="456">
        <f>AF3+1</f>
        <v>45867</v>
      </c>
      <c r="AI3" s="452"/>
      <c r="AJ3" s="459"/>
      <c r="AK3" s="461"/>
      <c r="AL3" s="446"/>
      <c r="AM3" s="121" t="str">
        <f>IF(ROUND(AM2,2)=ROUND(Topsheet!D20,2),"ঠিক আছে","ভুল")</f>
        <v>ঠিক আছে</v>
      </c>
    </row>
    <row r="4" spans="1:43" ht="21" customHeight="1" thickBot="1">
      <c r="A4" s="461"/>
      <c r="B4" s="461"/>
      <c r="C4" s="461"/>
      <c r="D4" s="369" t="s">
        <v>318</v>
      </c>
      <c r="E4" s="370" t="s">
        <v>321</v>
      </c>
      <c r="F4" s="371" t="s">
        <v>318</v>
      </c>
      <c r="G4" s="372" t="s">
        <v>321</v>
      </c>
      <c r="H4" s="373" t="s">
        <v>318</v>
      </c>
      <c r="I4" s="370" t="s">
        <v>321</v>
      </c>
      <c r="J4" s="371" t="s">
        <v>318</v>
      </c>
      <c r="K4" s="372" t="s">
        <v>321</v>
      </c>
      <c r="L4" s="373" t="s">
        <v>318</v>
      </c>
      <c r="M4" s="370" t="s">
        <v>321</v>
      </c>
      <c r="N4" s="371" t="s">
        <v>318</v>
      </c>
      <c r="O4" s="372" t="s">
        <v>321</v>
      </c>
      <c r="P4" s="373" t="s">
        <v>318</v>
      </c>
      <c r="Q4" s="374" t="s">
        <v>321</v>
      </c>
      <c r="R4" s="375" t="s">
        <v>318</v>
      </c>
      <c r="S4" s="376" t="s">
        <v>321</v>
      </c>
      <c r="T4" s="369" t="s">
        <v>318</v>
      </c>
      <c r="U4" s="370" t="s">
        <v>321</v>
      </c>
      <c r="V4" s="371" t="s">
        <v>318</v>
      </c>
      <c r="W4" s="372" t="s">
        <v>321</v>
      </c>
      <c r="X4" s="369" t="s">
        <v>318</v>
      </c>
      <c r="Y4" s="370" t="s">
        <v>321</v>
      </c>
      <c r="Z4" s="369"/>
      <c r="AA4" s="377"/>
      <c r="AB4" s="369"/>
      <c r="AC4" s="378"/>
      <c r="AD4" s="379"/>
      <c r="AE4" s="377"/>
      <c r="AF4" s="370"/>
      <c r="AG4" s="370"/>
      <c r="AH4" s="372" t="s">
        <v>318</v>
      </c>
      <c r="AI4" s="380" t="s">
        <v>321</v>
      </c>
      <c r="AJ4" s="459"/>
      <c r="AK4" s="461"/>
      <c r="AL4" s="446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60"/>
      <c r="AA5" s="274"/>
      <c r="AB5" s="360"/>
      <c r="AC5" s="274"/>
      <c r="AD5" s="390"/>
      <c r="AE5" s="391"/>
      <c r="AF5" s="394"/>
      <c r="AG5" s="274"/>
      <c r="AH5" s="360"/>
      <c r="AI5" s="274"/>
      <c r="AJ5" s="381">
        <f>R5+P5+N5+L5+J5+H5+F5+D5+T5+V5+X5+Z5+AB5+AD5+AF5+AH5</f>
        <v>0</v>
      </c>
      <c r="AK5" s="382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60"/>
      <c r="AA6" s="274"/>
      <c r="AB6" s="360"/>
      <c r="AC6" s="274"/>
      <c r="AD6" s="388"/>
      <c r="AE6" s="392"/>
      <c r="AF6" s="394"/>
      <c r="AG6" s="274"/>
      <c r="AH6" s="360"/>
      <c r="AI6" s="274"/>
      <c r="AJ6" s="381">
        <f t="shared" ref="AJ6:AJ69" si="0">R6+P6+N6+L6+J6+H6+F6+D6+T6+V6+X6+Z6+AB6+AD6+AF6+AH6</f>
        <v>0</v>
      </c>
      <c r="AK6" s="382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>
        <v>50</v>
      </c>
      <c r="E7" s="125">
        <v>6700</v>
      </c>
      <c r="F7" s="310"/>
      <c r="G7" s="125"/>
      <c r="H7" s="126">
        <v>50</v>
      </c>
      <c r="I7" s="125">
        <v>6700</v>
      </c>
      <c r="J7" s="124"/>
      <c r="K7" s="125"/>
      <c r="L7" s="126">
        <v>50</v>
      </c>
      <c r="M7" s="125">
        <v>6700</v>
      </c>
      <c r="N7" s="124">
        <v>50</v>
      </c>
      <c r="O7" s="125">
        <v>6700</v>
      </c>
      <c r="P7" s="126"/>
      <c r="Q7" s="127"/>
      <c r="R7" s="126">
        <v>50</v>
      </c>
      <c r="S7" s="274">
        <v>6700</v>
      </c>
      <c r="T7" s="263"/>
      <c r="U7" s="274"/>
      <c r="V7" s="126"/>
      <c r="W7" s="274"/>
      <c r="X7" s="263"/>
      <c r="Y7" s="274"/>
      <c r="Z7" s="360"/>
      <c r="AA7" s="274"/>
      <c r="AB7" s="360"/>
      <c r="AC7" s="274"/>
      <c r="AD7" s="388"/>
      <c r="AE7" s="392"/>
      <c r="AF7" s="394"/>
      <c r="AG7" s="274"/>
      <c r="AH7" s="360"/>
      <c r="AI7" s="274"/>
      <c r="AJ7" s="381">
        <f t="shared" si="0"/>
        <v>250</v>
      </c>
      <c r="AK7" s="382">
        <f>IF(ISERR(AL7/AJ7),S!D5,(AL7/AJ7))</f>
        <v>134</v>
      </c>
      <c r="AL7" s="130">
        <f t="shared" si="1"/>
        <v>33500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>
        <v>50</v>
      </c>
      <c r="M8" s="125">
        <v>6100</v>
      </c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60"/>
      <c r="AA8" s="274"/>
      <c r="AB8" s="360"/>
      <c r="AC8" s="274"/>
      <c r="AD8" s="388"/>
      <c r="AE8" s="392"/>
      <c r="AF8" s="394"/>
      <c r="AG8" s="274"/>
      <c r="AH8" s="360"/>
      <c r="AI8" s="274"/>
      <c r="AJ8" s="381">
        <f t="shared" si="0"/>
        <v>100</v>
      </c>
      <c r="AK8" s="382">
        <f>IF(ISERR(AL8/AJ8),S!D6,(AL8/AJ8))</f>
        <v>122</v>
      </c>
      <c r="AL8" s="130">
        <f t="shared" si="1"/>
        <v>12200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60"/>
      <c r="AA9" s="274"/>
      <c r="AB9" s="360"/>
      <c r="AC9" s="274"/>
      <c r="AD9" s="388"/>
      <c r="AE9" s="392"/>
      <c r="AF9" s="394"/>
      <c r="AG9" s="274"/>
      <c r="AH9" s="360"/>
      <c r="AI9" s="274"/>
      <c r="AJ9" s="381">
        <f t="shared" si="0"/>
        <v>0</v>
      </c>
      <c r="AK9" s="382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>
        <v>25</v>
      </c>
      <c r="G10" s="125">
        <v>3375</v>
      </c>
      <c r="H10" s="126"/>
      <c r="I10" s="125"/>
      <c r="J10" s="124"/>
      <c r="K10" s="125"/>
      <c r="L10" s="126"/>
      <c r="M10" s="125"/>
      <c r="N10" s="124">
        <v>25</v>
      </c>
      <c r="O10" s="125">
        <v>3375</v>
      </c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60"/>
      <c r="AA10" s="274"/>
      <c r="AB10" s="360"/>
      <c r="AC10" s="274"/>
      <c r="AD10" s="388"/>
      <c r="AE10" s="392"/>
      <c r="AF10" s="394"/>
      <c r="AG10" s="274"/>
      <c r="AH10" s="360"/>
      <c r="AI10" s="274"/>
      <c r="AJ10" s="381">
        <f t="shared" si="0"/>
        <v>50</v>
      </c>
      <c r="AK10" s="382">
        <f>IF(ISERR(AL10/AJ10),S!D8,(AL10/AJ10))</f>
        <v>135</v>
      </c>
      <c r="AL10" s="130">
        <f t="shared" si="1"/>
        <v>6750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>
        <v>25</v>
      </c>
      <c r="I11" s="125">
        <v>4000</v>
      </c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60"/>
      <c r="AA11" s="274"/>
      <c r="AB11" s="360"/>
      <c r="AC11" s="274"/>
      <c r="AD11" s="388"/>
      <c r="AE11" s="392"/>
      <c r="AF11" s="394"/>
      <c r="AG11" s="274"/>
      <c r="AH11" s="360"/>
      <c r="AI11" s="274"/>
      <c r="AJ11" s="381">
        <f t="shared" si="0"/>
        <v>25</v>
      </c>
      <c r="AK11" s="382">
        <f>IF(ISERR(AL11/AJ11),S!D9,(AL11/AJ11))</f>
        <v>160</v>
      </c>
      <c r="AL11" s="130">
        <f>E11+G11+I11+K11+M11+O11+Q11+S11+U11+W11+Y11+AA11+AC11+AE11+AG11+AI11</f>
        <v>4000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/>
      <c r="G12" s="125"/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60"/>
      <c r="AA12" s="274"/>
      <c r="AB12" s="360"/>
      <c r="AC12" s="274"/>
      <c r="AD12" s="388"/>
      <c r="AE12" s="392"/>
      <c r="AF12" s="394"/>
      <c r="AG12" s="274"/>
      <c r="AH12" s="360"/>
      <c r="AI12" s="274"/>
      <c r="AJ12" s="381">
        <f t="shared" si="0"/>
        <v>0</v>
      </c>
      <c r="AK12" s="382">
        <f>IF(ISERR(AL12/AJ12),S!D10,(AL12/AJ12))</f>
        <v>134.9969616225539</v>
      </c>
      <c r="AL12" s="130">
        <f t="shared" si="1"/>
        <v>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>
        <v>0.5</v>
      </c>
      <c r="I13" s="125">
        <v>98</v>
      </c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60"/>
      <c r="AA13" s="274"/>
      <c r="AB13" s="360"/>
      <c r="AC13" s="274"/>
      <c r="AD13" s="388"/>
      <c r="AE13" s="392"/>
      <c r="AF13" s="394"/>
      <c r="AG13" s="274"/>
      <c r="AH13" s="360"/>
      <c r="AI13" s="274"/>
      <c r="AJ13" s="381">
        <f t="shared" si="0"/>
        <v>0.5</v>
      </c>
      <c r="AK13" s="382">
        <f>IF(ISERR(AL13/AJ13),S!D11,(AL13/AJ13))</f>
        <v>196</v>
      </c>
      <c r="AL13" s="130">
        <f t="shared" si="1"/>
        <v>98</v>
      </c>
    </row>
    <row r="14" spans="1:43">
      <c r="A14" s="122">
        <v>10</v>
      </c>
      <c r="B14" s="123" t="s">
        <v>403</v>
      </c>
      <c r="C14" s="131" t="s">
        <v>9</v>
      </c>
      <c r="D14" s="310">
        <v>2</v>
      </c>
      <c r="E14" s="129">
        <v>140</v>
      </c>
      <c r="F14" s="310"/>
      <c r="G14" s="125"/>
      <c r="H14" s="126"/>
      <c r="I14" s="125"/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60"/>
      <c r="AA14" s="274"/>
      <c r="AB14" s="360"/>
      <c r="AC14" s="274"/>
      <c r="AD14" s="388"/>
      <c r="AE14" s="392"/>
      <c r="AF14" s="394"/>
      <c r="AG14" s="274"/>
      <c r="AH14" s="360"/>
      <c r="AI14" s="274"/>
      <c r="AJ14" s="381">
        <f t="shared" si="0"/>
        <v>2</v>
      </c>
      <c r="AK14" s="382">
        <f>IF(ISERR(AL14/AJ14),S!D12,(AL14/AJ14))</f>
        <v>70</v>
      </c>
      <c r="AL14" s="130">
        <f t="shared" si="1"/>
        <v>140</v>
      </c>
    </row>
    <row r="15" spans="1:43">
      <c r="A15" s="122">
        <v>11</v>
      </c>
      <c r="B15" s="123" t="s">
        <v>25</v>
      </c>
      <c r="C15" s="131" t="s">
        <v>26</v>
      </c>
      <c r="D15" s="310">
        <v>30</v>
      </c>
      <c r="E15" s="129">
        <v>5310</v>
      </c>
      <c r="F15" s="310">
        <v>30</v>
      </c>
      <c r="G15" s="125">
        <v>5310</v>
      </c>
      <c r="H15" s="126">
        <v>40</v>
      </c>
      <c r="I15" s="125">
        <v>7080</v>
      </c>
      <c r="J15" s="124">
        <v>10</v>
      </c>
      <c r="K15" s="125">
        <v>1780</v>
      </c>
      <c r="L15" s="126">
        <v>10</v>
      </c>
      <c r="M15" s="125">
        <v>1780</v>
      </c>
      <c r="N15" s="124">
        <v>30</v>
      </c>
      <c r="O15" s="125">
        <v>5340</v>
      </c>
      <c r="P15" s="126">
        <v>5</v>
      </c>
      <c r="Q15" s="127">
        <v>920</v>
      </c>
      <c r="R15" s="126">
        <v>20</v>
      </c>
      <c r="S15" s="274">
        <v>3560</v>
      </c>
      <c r="T15" s="263">
        <v>20</v>
      </c>
      <c r="U15" s="274">
        <v>3560</v>
      </c>
      <c r="V15" s="126"/>
      <c r="W15" s="274"/>
      <c r="X15" s="263"/>
      <c r="Y15" s="274"/>
      <c r="Z15" s="360"/>
      <c r="AA15" s="274"/>
      <c r="AB15" s="360"/>
      <c r="AC15" s="274"/>
      <c r="AD15" s="388"/>
      <c r="AE15" s="392"/>
      <c r="AF15" s="394"/>
      <c r="AG15" s="274"/>
      <c r="AH15" s="360"/>
      <c r="AI15" s="274"/>
      <c r="AJ15" s="381">
        <f t="shared" si="0"/>
        <v>195</v>
      </c>
      <c r="AK15" s="382">
        <f>IF(ISERR(AL15/AJ15),S!D13,(AL15/AJ15))</f>
        <v>177.64102564102564</v>
      </c>
      <c r="AL15" s="130">
        <f t="shared" si="1"/>
        <v>34640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>
        <v>2</v>
      </c>
      <c r="G16" s="125">
        <v>640</v>
      </c>
      <c r="H16" s="126"/>
      <c r="I16" s="125"/>
      <c r="J16" s="124">
        <v>2</v>
      </c>
      <c r="K16" s="125">
        <v>640</v>
      </c>
      <c r="L16" s="126"/>
      <c r="M16" s="125"/>
      <c r="N16" s="124">
        <v>0.4</v>
      </c>
      <c r="O16" s="125">
        <v>160</v>
      </c>
      <c r="P16" s="126"/>
      <c r="Q16" s="127">
        <v>0</v>
      </c>
      <c r="R16" s="126"/>
      <c r="S16" s="274"/>
      <c r="T16" s="263">
        <v>2</v>
      </c>
      <c r="U16" s="274">
        <v>640</v>
      </c>
      <c r="V16" s="126"/>
      <c r="W16" s="274"/>
      <c r="X16" s="263"/>
      <c r="Y16" s="274"/>
      <c r="Z16" s="360"/>
      <c r="AA16" s="274"/>
      <c r="AB16" s="360"/>
      <c r="AC16" s="274"/>
      <c r="AD16" s="388"/>
      <c r="AE16" s="392"/>
      <c r="AF16" s="394"/>
      <c r="AG16" s="274"/>
      <c r="AH16" s="360"/>
      <c r="AI16" s="274"/>
      <c r="AJ16" s="381">
        <f t="shared" si="0"/>
        <v>6.4</v>
      </c>
      <c r="AK16" s="382">
        <f>IF(ISERR(AL16/AJ16),S!D14,(AL16/AJ16))</f>
        <v>325</v>
      </c>
      <c r="AL16" s="130">
        <f t="shared" si="1"/>
        <v>2080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/>
      <c r="I17" s="125"/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>
        <v>25</v>
      </c>
      <c r="U17" s="274">
        <v>1000</v>
      </c>
      <c r="V17" s="126"/>
      <c r="W17" s="274"/>
      <c r="X17" s="263"/>
      <c r="Y17" s="274"/>
      <c r="Z17" s="360"/>
      <c r="AA17" s="274"/>
      <c r="AB17" s="360"/>
      <c r="AC17" s="274"/>
      <c r="AD17" s="388"/>
      <c r="AE17" s="392"/>
      <c r="AF17" s="394"/>
      <c r="AG17" s="274"/>
      <c r="AH17" s="360"/>
      <c r="AI17" s="274"/>
      <c r="AJ17" s="381">
        <f t="shared" si="0"/>
        <v>25</v>
      </c>
      <c r="AK17" s="382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60"/>
      <c r="AA18" s="274"/>
      <c r="AB18" s="360"/>
      <c r="AC18" s="274"/>
      <c r="AD18" s="388"/>
      <c r="AE18" s="392"/>
      <c r="AF18" s="394"/>
      <c r="AG18" s="274"/>
      <c r="AH18" s="360"/>
      <c r="AI18" s="274"/>
      <c r="AJ18" s="381">
        <f t="shared" si="0"/>
        <v>0</v>
      </c>
      <c r="AK18" s="382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>
        <v>0.2</v>
      </c>
      <c r="E19" s="129">
        <v>100</v>
      </c>
      <c r="F19" s="310">
        <v>0.2</v>
      </c>
      <c r="G19" s="125">
        <v>100</v>
      </c>
      <c r="H19" s="126">
        <v>0.45</v>
      </c>
      <c r="I19" s="125">
        <v>180</v>
      </c>
      <c r="J19" s="124"/>
      <c r="K19" s="125"/>
      <c r="L19" s="126"/>
      <c r="M19" s="125"/>
      <c r="N19" s="124">
        <v>0.4</v>
      </c>
      <c r="O19" s="125">
        <v>180</v>
      </c>
      <c r="P19" s="126"/>
      <c r="Q19" s="127"/>
      <c r="R19" s="126">
        <v>0.1</v>
      </c>
      <c r="S19" s="274">
        <v>50</v>
      </c>
      <c r="T19" s="263"/>
      <c r="U19" s="274"/>
      <c r="V19" s="126"/>
      <c r="W19" s="274"/>
      <c r="X19" s="263"/>
      <c r="Y19" s="274"/>
      <c r="Z19" s="360"/>
      <c r="AA19" s="274"/>
      <c r="AB19" s="360"/>
      <c r="AC19" s="274"/>
      <c r="AD19" s="388"/>
      <c r="AE19" s="392"/>
      <c r="AF19" s="394"/>
      <c r="AG19" s="274"/>
      <c r="AH19" s="360"/>
      <c r="AI19" s="274"/>
      <c r="AJ19" s="381">
        <f t="shared" si="0"/>
        <v>1.3499999999999999</v>
      </c>
      <c r="AK19" s="382">
        <f>IF(ISERR(AL19/AJ19),S!D17,(AL19/AJ19))</f>
        <v>451.8518518518519</v>
      </c>
      <c r="AL19" s="130">
        <f t="shared" si="1"/>
        <v>610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60"/>
      <c r="AA20" s="274"/>
      <c r="AB20" s="360"/>
      <c r="AC20" s="274"/>
      <c r="AD20" s="388"/>
      <c r="AE20" s="392"/>
      <c r="AF20" s="394"/>
      <c r="AG20" s="274"/>
      <c r="AH20" s="360"/>
      <c r="AI20" s="274"/>
      <c r="AJ20" s="381">
        <f t="shared" si="0"/>
        <v>0</v>
      </c>
      <c r="AK20" s="382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22</v>
      </c>
      <c r="G21" s="125">
        <v>1320</v>
      </c>
      <c r="H21" s="126">
        <v>63</v>
      </c>
      <c r="I21" s="125">
        <v>3780</v>
      </c>
      <c r="J21" s="124"/>
      <c r="K21" s="125"/>
      <c r="L21" s="126"/>
      <c r="M21" s="125"/>
      <c r="N21" s="124">
        <v>63</v>
      </c>
      <c r="O21" s="125">
        <v>3780</v>
      </c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60"/>
      <c r="AA21" s="274"/>
      <c r="AB21" s="360"/>
      <c r="AC21" s="274"/>
      <c r="AD21" s="388"/>
      <c r="AE21" s="392"/>
      <c r="AF21" s="394"/>
      <c r="AG21" s="274"/>
      <c r="AH21" s="360"/>
      <c r="AI21" s="274"/>
      <c r="AJ21" s="381">
        <f t="shared" si="0"/>
        <v>148</v>
      </c>
      <c r="AK21" s="382">
        <f>IF(ISERR(AL21/AJ21),S!D19,(AL21/AJ21))</f>
        <v>60</v>
      </c>
      <c r="AL21" s="130">
        <f t="shared" si="1"/>
        <v>8880</v>
      </c>
    </row>
    <row r="22" spans="1:38">
      <c r="A22" s="122">
        <v>18</v>
      </c>
      <c r="B22" s="123" t="s">
        <v>32</v>
      </c>
      <c r="C22" s="131" t="s">
        <v>9</v>
      </c>
      <c r="D22" s="310">
        <v>1</v>
      </c>
      <c r="E22" s="129">
        <v>920</v>
      </c>
      <c r="F22" s="310">
        <v>4</v>
      </c>
      <c r="G22" s="125">
        <v>3680</v>
      </c>
      <c r="H22" s="126">
        <v>2.5</v>
      </c>
      <c r="I22" s="125">
        <v>2300</v>
      </c>
      <c r="J22" s="124"/>
      <c r="K22" s="125"/>
      <c r="L22" s="126">
        <v>0.5</v>
      </c>
      <c r="M22" s="125">
        <v>460</v>
      </c>
      <c r="N22" s="124">
        <v>4</v>
      </c>
      <c r="O22" s="125">
        <v>3680</v>
      </c>
      <c r="P22" s="126"/>
      <c r="Q22" s="127"/>
      <c r="R22" s="126">
        <v>3</v>
      </c>
      <c r="S22" s="274">
        <v>2760</v>
      </c>
      <c r="T22" s="263">
        <v>1</v>
      </c>
      <c r="U22" s="274">
        <v>940</v>
      </c>
      <c r="V22" s="126"/>
      <c r="W22" s="274"/>
      <c r="X22" s="263"/>
      <c r="Y22" s="274"/>
      <c r="Z22" s="360"/>
      <c r="AA22" s="274"/>
      <c r="AB22" s="360"/>
      <c r="AC22" s="274"/>
      <c r="AD22" s="388"/>
      <c r="AE22" s="392"/>
      <c r="AF22" s="394"/>
      <c r="AG22" s="274"/>
      <c r="AH22" s="360"/>
      <c r="AI22" s="274"/>
      <c r="AJ22" s="381">
        <f t="shared" si="0"/>
        <v>16</v>
      </c>
      <c r="AK22" s="382">
        <f>IF(ISERR(AL22/AJ22),S!D20,(AL22/AJ22))</f>
        <v>921.25</v>
      </c>
      <c r="AL22" s="130">
        <f t="shared" si="1"/>
        <v>14740</v>
      </c>
    </row>
    <row r="23" spans="1:38">
      <c r="A23" s="122">
        <v>19</v>
      </c>
      <c r="B23" s="123" t="s">
        <v>33</v>
      </c>
      <c r="C23" s="131" t="s">
        <v>9</v>
      </c>
      <c r="D23" s="310">
        <v>1</v>
      </c>
      <c r="E23" s="129">
        <v>250</v>
      </c>
      <c r="F23" s="310">
        <v>5</v>
      </c>
      <c r="G23" s="125">
        <v>940</v>
      </c>
      <c r="H23" s="126">
        <v>2</v>
      </c>
      <c r="I23" s="125">
        <v>520</v>
      </c>
      <c r="J23" s="124">
        <v>2</v>
      </c>
      <c r="K23" s="125">
        <v>320</v>
      </c>
      <c r="L23" s="126">
        <v>1</v>
      </c>
      <c r="M23" s="125">
        <v>270</v>
      </c>
      <c r="N23" s="124">
        <v>1</v>
      </c>
      <c r="O23" s="125">
        <v>270</v>
      </c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60"/>
      <c r="AA23" s="274"/>
      <c r="AB23" s="360"/>
      <c r="AC23" s="274"/>
      <c r="AD23" s="388"/>
      <c r="AE23" s="392"/>
      <c r="AF23" s="394"/>
      <c r="AG23" s="274"/>
      <c r="AH23" s="360"/>
      <c r="AI23" s="274"/>
      <c r="AJ23" s="381">
        <f t="shared" si="0"/>
        <v>12</v>
      </c>
      <c r="AK23" s="382">
        <f>IF(ISERR(AL23/AJ23),S!D21,(AL23/AJ23))</f>
        <v>214.16666666666666</v>
      </c>
      <c r="AL23" s="130">
        <f t="shared" si="1"/>
        <v>2570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>
        <v>380</v>
      </c>
      <c r="G24" s="125">
        <v>1064</v>
      </c>
      <c r="H24" s="126"/>
      <c r="I24" s="125"/>
      <c r="J24" s="124"/>
      <c r="K24" s="125"/>
      <c r="L24" s="126"/>
      <c r="M24" s="125"/>
      <c r="N24" s="124">
        <v>1440</v>
      </c>
      <c r="O24" s="125">
        <v>4032</v>
      </c>
      <c r="P24" s="126"/>
      <c r="Q24" s="127"/>
      <c r="R24" s="126"/>
      <c r="S24" s="274"/>
      <c r="T24" s="263">
        <v>350</v>
      </c>
      <c r="U24" s="274">
        <v>1120</v>
      </c>
      <c r="V24" s="126"/>
      <c r="W24" s="274"/>
      <c r="X24" s="263"/>
      <c r="Y24" s="274"/>
      <c r="Z24" s="360"/>
      <c r="AA24" s="274"/>
      <c r="AB24" s="360"/>
      <c r="AC24" s="274"/>
      <c r="AD24" s="388"/>
      <c r="AE24" s="392"/>
      <c r="AF24" s="394"/>
      <c r="AG24" s="274"/>
      <c r="AH24" s="360"/>
      <c r="AI24" s="274"/>
      <c r="AJ24" s="381">
        <f t="shared" si="0"/>
        <v>2170</v>
      </c>
      <c r="AK24" s="382">
        <f>IF(ISERR(AL24/AJ24),S!D22,(AL24/AJ24))</f>
        <v>2.8645161290322583</v>
      </c>
      <c r="AL24" s="130">
        <f t="shared" si="1"/>
        <v>6216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>
        <v>10</v>
      </c>
      <c r="G25" s="125">
        <v>1800</v>
      </c>
      <c r="H25" s="126"/>
      <c r="I25" s="125"/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60"/>
      <c r="AA25" s="274"/>
      <c r="AB25" s="360"/>
      <c r="AC25" s="274"/>
      <c r="AD25" s="388"/>
      <c r="AE25" s="392"/>
      <c r="AF25" s="394"/>
      <c r="AG25" s="274"/>
      <c r="AH25" s="360"/>
      <c r="AI25" s="274"/>
      <c r="AJ25" s="381">
        <f t="shared" si="0"/>
        <v>10</v>
      </c>
      <c r="AK25" s="382">
        <f>IF(ISERR(AL25/AJ25),S!D23,(AL25/AJ25))</f>
        <v>180</v>
      </c>
      <c r="AL25" s="130">
        <f t="shared" si="1"/>
        <v>1800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60"/>
      <c r="AA26" s="274"/>
      <c r="AB26" s="360"/>
      <c r="AC26" s="274"/>
      <c r="AD26" s="388"/>
      <c r="AE26" s="392"/>
      <c r="AF26" s="394"/>
      <c r="AG26" s="274"/>
      <c r="AH26" s="360"/>
      <c r="AI26" s="274"/>
      <c r="AJ26" s="381">
        <f t="shared" si="0"/>
        <v>0</v>
      </c>
      <c r="AK26" s="382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60"/>
      <c r="AA27" s="274"/>
      <c r="AB27" s="360"/>
      <c r="AC27" s="274"/>
      <c r="AD27" s="388"/>
      <c r="AE27" s="392"/>
      <c r="AF27" s="394"/>
      <c r="AG27" s="274"/>
      <c r="AH27" s="360"/>
      <c r="AI27" s="274"/>
      <c r="AJ27" s="381">
        <f t="shared" si="0"/>
        <v>0</v>
      </c>
      <c r="AK27" s="382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60"/>
      <c r="AA28" s="274"/>
      <c r="AB28" s="360"/>
      <c r="AC28" s="274"/>
      <c r="AD28" s="388"/>
      <c r="AE28" s="392"/>
      <c r="AF28" s="394"/>
      <c r="AG28" s="274"/>
      <c r="AH28" s="360"/>
      <c r="AI28" s="274"/>
      <c r="AJ28" s="381">
        <f t="shared" si="0"/>
        <v>0</v>
      </c>
      <c r="AK28" s="382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60"/>
      <c r="AA29" s="274"/>
      <c r="AB29" s="360"/>
      <c r="AC29" s="274"/>
      <c r="AD29" s="388"/>
      <c r="AE29" s="392"/>
      <c r="AF29" s="394"/>
      <c r="AG29" s="274"/>
      <c r="AH29" s="360"/>
      <c r="AI29" s="274"/>
      <c r="AJ29" s="381">
        <f t="shared" si="0"/>
        <v>0</v>
      </c>
      <c r="AK29" s="382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60"/>
      <c r="AA30" s="274"/>
      <c r="AB30" s="360"/>
      <c r="AC30" s="274"/>
      <c r="AD30" s="388"/>
      <c r="AE30" s="392"/>
      <c r="AF30" s="394"/>
      <c r="AG30" s="274"/>
      <c r="AH30" s="360"/>
      <c r="AI30" s="274"/>
      <c r="AJ30" s="381">
        <f t="shared" si="0"/>
        <v>0</v>
      </c>
      <c r="AK30" s="382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>
        <v>1E-3</v>
      </c>
      <c r="E31" s="129">
        <v>300</v>
      </c>
      <c r="F31" s="310">
        <v>1E-3</v>
      </c>
      <c r="G31" s="125">
        <v>300</v>
      </c>
      <c r="H31" s="126">
        <v>1E-3</v>
      </c>
      <c r="I31" s="125">
        <v>300</v>
      </c>
      <c r="J31" s="124"/>
      <c r="K31" s="125"/>
      <c r="L31" s="132"/>
      <c r="M31" s="125"/>
      <c r="N31" s="133">
        <v>3.0000000000000001E-3</v>
      </c>
      <c r="O31" s="125">
        <v>900</v>
      </c>
      <c r="P31" s="132"/>
      <c r="Q31" s="127"/>
      <c r="R31" s="126">
        <v>2E-3</v>
      </c>
      <c r="S31" s="274">
        <v>600</v>
      </c>
      <c r="T31" s="263"/>
      <c r="U31" s="274"/>
      <c r="V31" s="126"/>
      <c r="W31" s="274"/>
      <c r="X31" s="263"/>
      <c r="Y31" s="274"/>
      <c r="Z31" s="360"/>
      <c r="AA31" s="274"/>
      <c r="AB31" s="360"/>
      <c r="AC31" s="274"/>
      <c r="AD31" s="388"/>
      <c r="AE31" s="392"/>
      <c r="AF31" s="394"/>
      <c r="AG31" s="274"/>
      <c r="AH31" s="360"/>
      <c r="AI31" s="274"/>
      <c r="AJ31" s="381">
        <f t="shared" si="0"/>
        <v>8.0000000000000002E-3</v>
      </c>
      <c r="AK31" s="382">
        <f>IF(ISERR(AL31/AJ31),S!D29,(AL31/AJ31))</f>
        <v>300000</v>
      </c>
      <c r="AL31" s="130">
        <f t="shared" si="1"/>
        <v>2400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60"/>
      <c r="AA32" s="274"/>
      <c r="AB32" s="360"/>
      <c r="AC32" s="274"/>
      <c r="AD32" s="388"/>
      <c r="AE32" s="392"/>
      <c r="AF32" s="394"/>
      <c r="AG32" s="274"/>
      <c r="AH32" s="360"/>
      <c r="AI32" s="274"/>
      <c r="AJ32" s="381">
        <f t="shared" si="0"/>
        <v>0.1</v>
      </c>
      <c r="AK32" s="382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>
        <v>5</v>
      </c>
      <c r="G33" s="125">
        <v>600</v>
      </c>
      <c r="H33" s="126">
        <v>2</v>
      </c>
      <c r="I33" s="125">
        <v>240</v>
      </c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60"/>
      <c r="AA33" s="274"/>
      <c r="AB33" s="360"/>
      <c r="AC33" s="274"/>
      <c r="AD33" s="388"/>
      <c r="AE33" s="392"/>
      <c r="AF33" s="394"/>
      <c r="AG33" s="274"/>
      <c r="AH33" s="360"/>
      <c r="AI33" s="274"/>
      <c r="AJ33" s="381">
        <f t="shared" si="0"/>
        <v>7</v>
      </c>
      <c r="AK33" s="382">
        <f>IF(ISERR(AL33/AJ33),S!D31,(AL33/AJ33))</f>
        <v>120</v>
      </c>
      <c r="AL33" s="130">
        <f t="shared" si="1"/>
        <v>840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60"/>
      <c r="AA34" s="274"/>
      <c r="AB34" s="360"/>
      <c r="AC34" s="274"/>
      <c r="AD34" s="388"/>
      <c r="AE34" s="392"/>
      <c r="AF34" s="394"/>
      <c r="AG34" s="274"/>
      <c r="AH34" s="360"/>
      <c r="AI34" s="274"/>
      <c r="AJ34" s="381">
        <f t="shared" si="0"/>
        <v>0</v>
      </c>
      <c r="AK34" s="382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60"/>
      <c r="AA35" s="274"/>
      <c r="AB35" s="360"/>
      <c r="AC35" s="274"/>
      <c r="AD35" s="388"/>
      <c r="AE35" s="392"/>
      <c r="AF35" s="394"/>
      <c r="AG35" s="274"/>
      <c r="AH35" s="360"/>
      <c r="AI35" s="274"/>
      <c r="AJ35" s="381">
        <f t="shared" si="0"/>
        <v>0</v>
      </c>
      <c r="AK35" s="382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>
        <v>32</v>
      </c>
      <c r="E36" s="129">
        <v>4416</v>
      </c>
      <c r="F36" s="310"/>
      <c r="G36" s="125"/>
      <c r="H36" s="126"/>
      <c r="I36" s="125"/>
      <c r="J36" s="124"/>
      <c r="K36" s="125"/>
      <c r="L36" s="126"/>
      <c r="M36" s="125"/>
      <c r="N36" s="124">
        <v>32</v>
      </c>
      <c r="O36" s="125">
        <v>4416</v>
      </c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60"/>
      <c r="AA36" s="274"/>
      <c r="AB36" s="360"/>
      <c r="AC36" s="274"/>
      <c r="AD36" s="388"/>
      <c r="AE36" s="392"/>
      <c r="AF36" s="394"/>
      <c r="AG36" s="274"/>
      <c r="AH36" s="360"/>
      <c r="AI36" s="274"/>
      <c r="AJ36" s="381">
        <f t="shared" si="0"/>
        <v>64</v>
      </c>
      <c r="AK36" s="382">
        <f>IF(ISERR(AL36/AJ36),S!D34,(AL36/AJ36))</f>
        <v>138</v>
      </c>
      <c r="AL36" s="130">
        <f t="shared" si="1"/>
        <v>8832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2</v>
      </c>
      <c r="I37" s="125">
        <v>350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60"/>
      <c r="AA37" s="274"/>
      <c r="AB37" s="360"/>
      <c r="AC37" s="274"/>
      <c r="AD37" s="388"/>
      <c r="AE37" s="392"/>
      <c r="AF37" s="394"/>
      <c r="AG37" s="274"/>
      <c r="AH37" s="360"/>
      <c r="AI37" s="274"/>
      <c r="AJ37" s="381">
        <f t="shared" si="0"/>
        <v>2</v>
      </c>
      <c r="AK37" s="382">
        <f>IF(ISERR(AL37/AJ37),S!D35,(AL37/AJ37))</f>
        <v>175</v>
      </c>
      <c r="AL37" s="130">
        <f t="shared" si="1"/>
        <v>350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0.5</v>
      </c>
      <c r="I38" s="125">
        <v>200</v>
      </c>
      <c r="J38" s="124"/>
      <c r="K38" s="125"/>
      <c r="L38" s="126"/>
      <c r="M38" s="125"/>
      <c r="N38" s="124"/>
      <c r="O38" s="125"/>
      <c r="P38" s="126"/>
      <c r="Q38" s="127"/>
      <c r="R38" s="126">
        <v>1</v>
      </c>
      <c r="S38" s="274">
        <v>350</v>
      </c>
      <c r="T38" s="263"/>
      <c r="U38" s="274"/>
      <c r="V38" s="126"/>
      <c r="W38" s="274"/>
      <c r="X38" s="263"/>
      <c r="Y38" s="274"/>
      <c r="Z38" s="360"/>
      <c r="AA38" s="274"/>
      <c r="AB38" s="360"/>
      <c r="AC38" s="274"/>
      <c r="AD38" s="388"/>
      <c r="AE38" s="392"/>
      <c r="AF38" s="394"/>
      <c r="AG38" s="274"/>
      <c r="AH38" s="360"/>
      <c r="AI38" s="274"/>
      <c r="AJ38" s="381">
        <f t="shared" si="0"/>
        <v>1.5</v>
      </c>
      <c r="AK38" s="382">
        <f>IF(ISERR(AL38/AJ38),S!D36,(AL38/AJ38))</f>
        <v>366.66666666666669</v>
      </c>
      <c r="AL38" s="130">
        <f t="shared" si="1"/>
        <v>550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60"/>
      <c r="AA39" s="274"/>
      <c r="AB39" s="360"/>
      <c r="AC39" s="274"/>
      <c r="AD39" s="388"/>
      <c r="AE39" s="392"/>
      <c r="AF39" s="394"/>
      <c r="AG39" s="274"/>
      <c r="AH39" s="360"/>
      <c r="AI39" s="274"/>
      <c r="AJ39" s="381">
        <f t="shared" si="0"/>
        <v>0</v>
      </c>
      <c r="AK39" s="382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/>
      <c r="E40" s="129"/>
      <c r="F40" s="310"/>
      <c r="G40" s="125"/>
      <c r="H40" s="126"/>
      <c r="I40" s="125"/>
      <c r="J40" s="124"/>
      <c r="K40" s="125"/>
      <c r="L40" s="126"/>
      <c r="M40" s="125"/>
      <c r="N40" s="124"/>
      <c r="O40" s="125"/>
      <c r="P40" s="126">
        <v>8</v>
      </c>
      <c r="Q40" s="127">
        <v>960</v>
      </c>
      <c r="R40" s="126">
        <v>6</v>
      </c>
      <c r="S40" s="274">
        <v>720</v>
      </c>
      <c r="T40" s="263">
        <v>0.5</v>
      </c>
      <c r="U40" s="274">
        <v>720</v>
      </c>
      <c r="V40" s="126"/>
      <c r="W40" s="274"/>
      <c r="X40" s="263"/>
      <c r="Y40" s="274"/>
      <c r="Z40" s="360"/>
      <c r="AA40" s="274"/>
      <c r="AB40" s="360"/>
      <c r="AC40" s="274"/>
      <c r="AD40" s="388"/>
      <c r="AE40" s="392"/>
      <c r="AF40" s="394"/>
      <c r="AG40" s="274"/>
      <c r="AH40" s="360"/>
      <c r="AI40" s="274"/>
      <c r="AJ40" s="381">
        <f t="shared" si="0"/>
        <v>14.5</v>
      </c>
      <c r="AK40" s="382">
        <f>IF(ISERR(AL40/AJ40),S!D38,(AL40/AJ40))</f>
        <v>165.51724137931035</v>
      </c>
      <c r="AL40" s="130">
        <f t="shared" si="1"/>
        <v>2400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>
        <v>2</v>
      </c>
      <c r="I41" s="125">
        <v>120</v>
      </c>
      <c r="J41" s="124"/>
      <c r="K41" s="125"/>
      <c r="L41" s="126"/>
      <c r="M41" s="125"/>
      <c r="N41" s="124"/>
      <c r="O41" s="125"/>
      <c r="P41" s="126"/>
      <c r="Q41" s="127"/>
      <c r="R41" s="126">
        <v>1</v>
      </c>
      <c r="S41" s="274">
        <v>60</v>
      </c>
      <c r="T41" s="263"/>
      <c r="U41" s="274"/>
      <c r="V41" s="126"/>
      <c r="W41" s="274"/>
      <c r="X41" s="263"/>
      <c r="Y41" s="274"/>
      <c r="Z41" s="360"/>
      <c r="AA41" s="274"/>
      <c r="AB41" s="360"/>
      <c r="AC41" s="274"/>
      <c r="AD41" s="388"/>
      <c r="AE41" s="392"/>
      <c r="AF41" s="394"/>
      <c r="AG41" s="274"/>
      <c r="AH41" s="360"/>
      <c r="AI41" s="274"/>
      <c r="AJ41" s="381">
        <f t="shared" si="0"/>
        <v>3</v>
      </c>
      <c r="AK41" s="382">
        <f>IF(ISERR(AL41/AJ41),S!D39,(AL41/AJ41))</f>
        <v>60</v>
      </c>
      <c r="AL41" s="130">
        <f t="shared" si="1"/>
        <v>180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121</v>
      </c>
      <c r="I42" s="125">
        <v>1170</v>
      </c>
      <c r="J42" s="124"/>
      <c r="K42" s="125"/>
      <c r="L42" s="126"/>
      <c r="M42" s="125"/>
      <c r="N42" s="124"/>
      <c r="O42" s="125"/>
      <c r="P42" s="126"/>
      <c r="Q42" s="127"/>
      <c r="R42" s="126">
        <v>1</v>
      </c>
      <c r="S42" s="274">
        <v>90</v>
      </c>
      <c r="T42" s="263">
        <v>2</v>
      </c>
      <c r="U42" s="274">
        <v>160</v>
      </c>
      <c r="V42" s="126"/>
      <c r="W42" s="274"/>
      <c r="X42" s="263"/>
      <c r="Y42" s="274"/>
      <c r="Z42" s="360"/>
      <c r="AA42" s="274"/>
      <c r="AB42" s="360"/>
      <c r="AC42" s="274"/>
      <c r="AD42" s="388"/>
      <c r="AE42" s="392"/>
      <c r="AF42" s="394"/>
      <c r="AG42" s="274"/>
      <c r="AH42" s="360"/>
      <c r="AI42" s="274"/>
      <c r="AJ42" s="381">
        <f t="shared" si="0"/>
        <v>124</v>
      </c>
      <c r="AK42" s="382">
        <f>IF(ISERR(AL42/AJ42),S!D40,(AL42/AJ42))</f>
        <v>11.451612903225806</v>
      </c>
      <c r="AL42" s="130">
        <f t="shared" si="1"/>
        <v>1420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60"/>
      <c r="AA43" s="274"/>
      <c r="AB43" s="360"/>
      <c r="AC43" s="274"/>
      <c r="AD43" s="388"/>
      <c r="AE43" s="392"/>
      <c r="AF43" s="394"/>
      <c r="AG43" s="274"/>
      <c r="AH43" s="360"/>
      <c r="AI43" s="274"/>
      <c r="AJ43" s="381">
        <f t="shared" si="0"/>
        <v>0</v>
      </c>
      <c r="AK43" s="382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60"/>
      <c r="AA44" s="274"/>
      <c r="AB44" s="360"/>
      <c r="AC44" s="274"/>
      <c r="AD44" s="388"/>
      <c r="AE44" s="392"/>
      <c r="AF44" s="394"/>
      <c r="AG44" s="274"/>
      <c r="AH44" s="360"/>
      <c r="AI44" s="274"/>
      <c r="AJ44" s="381">
        <f t="shared" si="0"/>
        <v>0</v>
      </c>
      <c r="AK44" s="382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60"/>
      <c r="AA45" s="274"/>
      <c r="AB45" s="360"/>
      <c r="AC45" s="274"/>
      <c r="AD45" s="388"/>
      <c r="AE45" s="392"/>
      <c r="AF45" s="394"/>
      <c r="AG45" s="274"/>
      <c r="AH45" s="360"/>
      <c r="AI45" s="274"/>
      <c r="AJ45" s="381">
        <f t="shared" si="0"/>
        <v>0</v>
      </c>
      <c r="AK45" s="382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60"/>
      <c r="AA46" s="274"/>
      <c r="AB46" s="360"/>
      <c r="AC46" s="274"/>
      <c r="AD46" s="388"/>
      <c r="AE46" s="392"/>
      <c r="AF46" s="394"/>
      <c r="AG46" s="274"/>
      <c r="AH46" s="360"/>
      <c r="AI46" s="274"/>
      <c r="AJ46" s="381">
        <f t="shared" si="0"/>
        <v>0</v>
      </c>
      <c r="AK46" s="382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60"/>
      <c r="AA47" s="274"/>
      <c r="AB47" s="360"/>
      <c r="AC47" s="274"/>
      <c r="AD47" s="388"/>
      <c r="AE47" s="392"/>
      <c r="AF47" s="394"/>
      <c r="AG47" s="274"/>
      <c r="AH47" s="360"/>
      <c r="AI47" s="274"/>
      <c r="AJ47" s="381">
        <f t="shared" si="0"/>
        <v>0</v>
      </c>
      <c r="AK47" s="382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>
        <v>100</v>
      </c>
      <c r="G48" s="125">
        <v>510</v>
      </c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60"/>
      <c r="AA48" s="274"/>
      <c r="AB48" s="360"/>
      <c r="AC48" s="274"/>
      <c r="AD48" s="388"/>
      <c r="AE48" s="392"/>
      <c r="AF48" s="394"/>
      <c r="AG48" s="274"/>
      <c r="AH48" s="360"/>
      <c r="AI48" s="274"/>
      <c r="AJ48" s="381">
        <f t="shared" si="0"/>
        <v>100</v>
      </c>
      <c r="AK48" s="382">
        <f>IF(ISERR(AL48/AJ48),S!D46,(AL48/AJ48))</f>
        <v>5.0999999999999996</v>
      </c>
      <c r="AL48" s="130">
        <f t="shared" si="1"/>
        <v>510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/>
      <c r="I49" s="125"/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60"/>
      <c r="AA49" s="274"/>
      <c r="AB49" s="360"/>
      <c r="AC49" s="274"/>
      <c r="AD49" s="388"/>
      <c r="AE49" s="392"/>
      <c r="AF49" s="394"/>
      <c r="AG49" s="274"/>
      <c r="AH49" s="360"/>
      <c r="AI49" s="274"/>
      <c r="AJ49" s="381">
        <f t="shared" si="0"/>
        <v>0</v>
      </c>
      <c r="AK49" s="382">
        <f>IF(ISERR(AL49/AJ49),S!D47,(AL49/AJ49))</f>
        <v>2.1545454545454548</v>
      </c>
      <c r="AL49" s="130">
        <f t="shared" si="1"/>
        <v>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60"/>
      <c r="AA50" s="274"/>
      <c r="AB50" s="360"/>
      <c r="AC50" s="274"/>
      <c r="AD50" s="388"/>
      <c r="AE50" s="392"/>
      <c r="AF50" s="394"/>
      <c r="AG50" s="274"/>
      <c r="AH50" s="360"/>
      <c r="AI50" s="274"/>
      <c r="AJ50" s="381">
        <f t="shared" si="0"/>
        <v>0</v>
      </c>
      <c r="AK50" s="382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60"/>
      <c r="AA51" s="274"/>
      <c r="AB51" s="360"/>
      <c r="AC51" s="274"/>
      <c r="AD51" s="388"/>
      <c r="AE51" s="392"/>
      <c r="AF51" s="394"/>
      <c r="AG51" s="274"/>
      <c r="AH51" s="360"/>
      <c r="AI51" s="274"/>
      <c r="AJ51" s="381">
        <f t="shared" si="0"/>
        <v>0</v>
      </c>
      <c r="AK51" s="382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>
        <v>4</v>
      </c>
      <c r="E52" s="129">
        <v>240</v>
      </c>
      <c r="F52" s="310">
        <v>3</v>
      </c>
      <c r="G52" s="125">
        <v>180</v>
      </c>
      <c r="H52" s="126">
        <v>2</v>
      </c>
      <c r="I52" s="125">
        <v>120</v>
      </c>
      <c r="J52" s="124"/>
      <c r="K52" s="125"/>
      <c r="L52" s="126"/>
      <c r="M52" s="125"/>
      <c r="N52" s="124">
        <v>2</v>
      </c>
      <c r="O52" s="125">
        <v>120</v>
      </c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60"/>
      <c r="AA52" s="274"/>
      <c r="AB52" s="360"/>
      <c r="AC52" s="274"/>
      <c r="AD52" s="388"/>
      <c r="AE52" s="392"/>
      <c r="AF52" s="394"/>
      <c r="AG52" s="274"/>
      <c r="AH52" s="360"/>
      <c r="AI52" s="274"/>
      <c r="AJ52" s="381">
        <f t="shared" si="0"/>
        <v>11</v>
      </c>
      <c r="AK52" s="382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10">
        <v>2</v>
      </c>
      <c r="E53" s="129">
        <v>180</v>
      </c>
      <c r="F53" s="310"/>
      <c r="G53" s="125"/>
      <c r="H53" s="126">
        <v>1</v>
      </c>
      <c r="I53" s="125">
        <v>90</v>
      </c>
      <c r="J53" s="124"/>
      <c r="K53" s="125"/>
      <c r="L53" s="126"/>
      <c r="M53" s="125"/>
      <c r="N53" s="124">
        <v>2</v>
      </c>
      <c r="O53" s="125">
        <v>180</v>
      </c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60"/>
      <c r="AA53" s="274"/>
      <c r="AB53" s="360"/>
      <c r="AC53" s="274"/>
      <c r="AD53" s="388"/>
      <c r="AE53" s="392"/>
      <c r="AF53" s="394"/>
      <c r="AG53" s="274"/>
      <c r="AH53" s="360"/>
      <c r="AI53" s="274"/>
      <c r="AJ53" s="381">
        <f t="shared" si="0"/>
        <v>5</v>
      </c>
      <c r="AK53" s="382">
        <f>IF(ISERR(AL53/AJ53),S!D51,(AL53/AJ53))</f>
        <v>90</v>
      </c>
      <c r="AL53" s="130">
        <f t="shared" si="1"/>
        <v>450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60"/>
      <c r="AA54" s="274"/>
      <c r="AB54" s="360"/>
      <c r="AC54" s="274"/>
      <c r="AD54" s="388"/>
      <c r="AE54" s="392"/>
      <c r="AF54" s="394"/>
      <c r="AG54" s="274"/>
      <c r="AH54" s="360"/>
      <c r="AI54" s="274"/>
      <c r="AJ54" s="381">
        <f t="shared" si="0"/>
        <v>0</v>
      </c>
      <c r="AK54" s="382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60"/>
      <c r="AA55" s="274"/>
      <c r="AB55" s="360"/>
      <c r="AC55" s="274"/>
      <c r="AD55" s="388"/>
      <c r="AE55" s="392"/>
      <c r="AF55" s="394"/>
      <c r="AG55" s="274"/>
      <c r="AH55" s="360"/>
      <c r="AI55" s="274"/>
      <c r="AJ55" s="381">
        <f t="shared" si="0"/>
        <v>0</v>
      </c>
      <c r="AK55" s="382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>
        <v>50</v>
      </c>
      <c r="G56" s="125">
        <v>40</v>
      </c>
      <c r="H56" s="126"/>
      <c r="I56" s="125"/>
      <c r="J56" s="124"/>
      <c r="K56" s="125"/>
      <c r="L56" s="126"/>
      <c r="M56" s="125"/>
      <c r="N56" s="124">
        <v>300</v>
      </c>
      <c r="O56" s="125">
        <v>240</v>
      </c>
      <c r="P56" s="126"/>
      <c r="Q56" s="127"/>
      <c r="R56" s="126">
        <v>200</v>
      </c>
      <c r="S56" s="274">
        <v>160</v>
      </c>
      <c r="T56" s="263"/>
      <c r="U56" s="274"/>
      <c r="V56" s="126"/>
      <c r="W56" s="274"/>
      <c r="X56" s="263"/>
      <c r="Y56" s="274"/>
      <c r="Z56" s="360"/>
      <c r="AA56" s="274"/>
      <c r="AB56" s="360"/>
      <c r="AC56" s="274"/>
      <c r="AD56" s="388"/>
      <c r="AE56" s="392"/>
      <c r="AF56" s="394"/>
      <c r="AG56" s="274"/>
      <c r="AH56" s="360"/>
      <c r="AI56" s="274"/>
      <c r="AJ56" s="381">
        <f t="shared" si="0"/>
        <v>550</v>
      </c>
      <c r="AK56" s="382">
        <f>IF(ISERR(AL56/AJ56),S!D54,(AL56/AJ56))</f>
        <v>0.8</v>
      </c>
      <c r="AL56" s="130">
        <f t="shared" si="1"/>
        <v>440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>
        <v>100</v>
      </c>
      <c r="G57" s="125">
        <v>25</v>
      </c>
      <c r="H57" s="126"/>
      <c r="I57" s="125"/>
      <c r="J57" s="124"/>
      <c r="K57" s="125"/>
      <c r="L57" s="126"/>
      <c r="M57" s="125"/>
      <c r="N57" s="124">
        <v>300</v>
      </c>
      <c r="O57" s="125">
        <v>75</v>
      </c>
      <c r="P57" s="126"/>
      <c r="Q57" s="127"/>
      <c r="R57" s="126">
        <v>200</v>
      </c>
      <c r="S57" s="274">
        <v>50</v>
      </c>
      <c r="T57" s="263"/>
      <c r="U57" s="274"/>
      <c r="V57" s="126"/>
      <c r="W57" s="274"/>
      <c r="X57" s="263"/>
      <c r="Y57" s="274"/>
      <c r="Z57" s="360"/>
      <c r="AA57" s="274"/>
      <c r="AB57" s="360"/>
      <c r="AC57" s="274"/>
      <c r="AD57" s="388"/>
      <c r="AE57" s="392"/>
      <c r="AF57" s="394"/>
      <c r="AG57" s="274"/>
      <c r="AH57" s="360"/>
      <c r="AI57" s="274"/>
      <c r="AJ57" s="381">
        <f t="shared" si="0"/>
        <v>600</v>
      </c>
      <c r="AK57" s="382">
        <f>IF(ISERR(AL57/AJ57),S!D55,(AL57/AJ57))</f>
        <v>0.25</v>
      </c>
      <c r="AL57" s="130">
        <f t="shared" si="1"/>
        <v>150</v>
      </c>
    </row>
    <row r="58" spans="1:38">
      <c r="A58" s="122">
        <v>54</v>
      </c>
      <c r="B58" s="123" t="s">
        <v>64</v>
      </c>
      <c r="C58" s="131" t="s">
        <v>31</v>
      </c>
      <c r="D58" s="310">
        <v>10</v>
      </c>
      <c r="E58" s="129">
        <v>200</v>
      </c>
      <c r="F58" s="310">
        <v>10</v>
      </c>
      <c r="G58" s="125">
        <v>200</v>
      </c>
      <c r="H58" s="126">
        <v>16</v>
      </c>
      <c r="I58" s="125">
        <v>320</v>
      </c>
      <c r="J58" s="124">
        <v>8</v>
      </c>
      <c r="K58" s="125">
        <v>160</v>
      </c>
      <c r="L58" s="126">
        <v>8</v>
      </c>
      <c r="M58" s="125">
        <v>160</v>
      </c>
      <c r="N58" s="124">
        <v>14</v>
      </c>
      <c r="O58" s="125">
        <v>280</v>
      </c>
      <c r="P58" s="126"/>
      <c r="Q58" s="127"/>
      <c r="R58" s="126">
        <v>8</v>
      </c>
      <c r="S58" s="274">
        <v>160</v>
      </c>
      <c r="T58" s="263">
        <v>6</v>
      </c>
      <c r="U58" s="274">
        <v>120</v>
      </c>
      <c r="V58" s="126"/>
      <c r="W58" s="274"/>
      <c r="X58" s="263"/>
      <c r="Y58" s="274"/>
      <c r="Z58" s="360"/>
      <c r="AA58" s="274"/>
      <c r="AB58" s="360"/>
      <c r="AC58" s="274"/>
      <c r="AD58" s="388"/>
      <c r="AE58" s="392"/>
      <c r="AF58" s="394"/>
      <c r="AG58" s="274"/>
      <c r="AH58" s="360"/>
      <c r="AI58" s="274"/>
      <c r="AJ58" s="381">
        <f t="shared" si="0"/>
        <v>80</v>
      </c>
      <c r="AK58" s="382">
        <f>IF(ISERR(AL58/AJ58),S!D56,(AL58/AJ58))</f>
        <v>20</v>
      </c>
      <c r="AL58" s="130">
        <f t="shared" si="1"/>
        <v>1600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/>
      <c r="I59" s="125"/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60"/>
      <c r="AA59" s="274"/>
      <c r="AB59" s="360"/>
      <c r="AC59" s="274"/>
      <c r="AD59" s="388"/>
      <c r="AE59" s="392"/>
      <c r="AF59" s="394"/>
      <c r="AG59" s="274"/>
      <c r="AH59" s="360"/>
      <c r="AI59" s="274"/>
      <c r="AJ59" s="381">
        <f t="shared" si="0"/>
        <v>0</v>
      </c>
      <c r="AK59" s="382">
        <f>IF(ISERR(AL59/AJ59),S!D57,(AL59/AJ59))</f>
        <v>950</v>
      </c>
      <c r="AL59" s="130">
        <f t="shared" si="1"/>
        <v>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/>
      <c r="I60" s="125"/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60"/>
      <c r="AA60" s="274"/>
      <c r="AB60" s="360"/>
      <c r="AC60" s="274"/>
      <c r="AD60" s="388"/>
      <c r="AE60" s="392"/>
      <c r="AF60" s="394"/>
      <c r="AG60" s="274"/>
      <c r="AH60" s="360"/>
      <c r="AI60" s="274"/>
      <c r="AJ60" s="381">
        <f t="shared" si="0"/>
        <v>0</v>
      </c>
      <c r="AK60" s="382">
        <f>IF(ISERR(AL60/AJ60),S!D58,(AL60/AJ60))</f>
        <v>125.93397852390443</v>
      </c>
      <c r="AL60" s="130">
        <f t="shared" si="1"/>
        <v>0</v>
      </c>
    </row>
    <row r="61" spans="1:38">
      <c r="A61" s="122">
        <v>57</v>
      </c>
      <c r="B61" s="123" t="s">
        <v>68</v>
      </c>
      <c r="C61" s="131" t="s">
        <v>31</v>
      </c>
      <c r="D61" s="310">
        <v>2</v>
      </c>
      <c r="E61" s="129">
        <v>130</v>
      </c>
      <c r="F61" s="310">
        <v>1</v>
      </c>
      <c r="G61" s="125">
        <v>130</v>
      </c>
      <c r="H61" s="126">
        <v>2</v>
      </c>
      <c r="I61" s="125">
        <v>130</v>
      </c>
      <c r="J61" s="124"/>
      <c r="K61" s="125"/>
      <c r="L61" s="126"/>
      <c r="M61" s="125"/>
      <c r="N61" s="124">
        <v>1</v>
      </c>
      <c r="O61" s="125">
        <v>130</v>
      </c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60"/>
      <c r="AA61" s="274"/>
      <c r="AB61" s="360"/>
      <c r="AC61" s="274"/>
      <c r="AD61" s="388"/>
      <c r="AE61" s="392"/>
      <c r="AF61" s="394"/>
      <c r="AG61" s="274"/>
      <c r="AH61" s="360"/>
      <c r="AI61" s="274"/>
      <c r="AJ61" s="381">
        <f t="shared" si="0"/>
        <v>6</v>
      </c>
      <c r="AK61" s="382">
        <f>IF(ISERR(AL61/AJ61),S!D59,(AL61/AJ61))</f>
        <v>86.666666666666671</v>
      </c>
      <c r="AL61" s="130">
        <f t="shared" si="1"/>
        <v>520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>
        <v>5</v>
      </c>
      <c r="G62" s="125">
        <v>550</v>
      </c>
      <c r="H62" s="126"/>
      <c r="I62" s="125"/>
      <c r="J62" s="124"/>
      <c r="K62" s="125"/>
      <c r="L62" s="126">
        <v>5</v>
      </c>
      <c r="M62" s="125">
        <v>550</v>
      </c>
      <c r="N62" s="124"/>
      <c r="O62" s="125"/>
      <c r="P62" s="126"/>
      <c r="Q62" s="127"/>
      <c r="R62" s="126"/>
      <c r="S62" s="274"/>
      <c r="T62" s="263">
        <v>5</v>
      </c>
      <c r="U62" s="274">
        <v>550</v>
      </c>
      <c r="V62" s="126"/>
      <c r="W62" s="274"/>
      <c r="X62" s="263"/>
      <c r="Y62" s="274"/>
      <c r="Z62" s="360"/>
      <c r="AA62" s="274"/>
      <c r="AB62" s="360"/>
      <c r="AC62" s="274"/>
      <c r="AD62" s="388"/>
      <c r="AE62" s="392"/>
      <c r="AF62" s="394"/>
      <c r="AG62" s="274"/>
      <c r="AH62" s="360"/>
      <c r="AI62" s="274"/>
      <c r="AJ62" s="381">
        <f t="shared" si="0"/>
        <v>15</v>
      </c>
      <c r="AK62" s="382">
        <f>IF(ISERR(AL62/AJ62),S!D60,(AL62/AJ62))</f>
        <v>110</v>
      </c>
      <c r="AL62" s="130">
        <f t="shared" si="1"/>
        <v>1650</v>
      </c>
    </row>
    <row r="63" spans="1:38">
      <c r="A63" s="122">
        <v>59</v>
      </c>
      <c r="B63" s="123" t="s">
        <v>70</v>
      </c>
      <c r="C63" s="131" t="s">
        <v>9</v>
      </c>
      <c r="D63" s="310">
        <v>0.5</v>
      </c>
      <c r="E63" s="129">
        <v>310</v>
      </c>
      <c r="F63" s="310">
        <v>0.5</v>
      </c>
      <c r="G63" s="125">
        <v>310</v>
      </c>
      <c r="H63" s="126">
        <v>1.5</v>
      </c>
      <c r="I63" s="125">
        <v>930</v>
      </c>
      <c r="J63" s="124"/>
      <c r="K63" s="125"/>
      <c r="L63" s="126"/>
      <c r="M63" s="125"/>
      <c r="N63" s="124">
        <v>1</v>
      </c>
      <c r="O63" s="125">
        <v>620</v>
      </c>
      <c r="P63" s="126"/>
      <c r="Q63" s="127"/>
      <c r="R63" s="126">
        <v>0.5</v>
      </c>
      <c r="S63" s="274">
        <v>310</v>
      </c>
      <c r="T63" s="263"/>
      <c r="U63" s="274"/>
      <c r="V63" s="126"/>
      <c r="W63" s="274"/>
      <c r="X63" s="263"/>
      <c r="Y63" s="274"/>
      <c r="Z63" s="360"/>
      <c r="AA63" s="274"/>
      <c r="AB63" s="360"/>
      <c r="AC63" s="274"/>
      <c r="AD63" s="388"/>
      <c r="AE63" s="392"/>
      <c r="AF63" s="394"/>
      <c r="AG63" s="274"/>
      <c r="AH63" s="360"/>
      <c r="AI63" s="274"/>
      <c r="AJ63" s="381">
        <f t="shared" si="0"/>
        <v>4</v>
      </c>
      <c r="AK63" s="382">
        <f>IF(ISERR(AL63/AJ63),S!D61,(AL63/AJ63))</f>
        <v>620</v>
      </c>
      <c r="AL63" s="130">
        <f t="shared" si="1"/>
        <v>2480</v>
      </c>
    </row>
    <row r="64" spans="1:38">
      <c r="A64" s="122">
        <v>60</v>
      </c>
      <c r="B64" s="123" t="s">
        <v>71</v>
      </c>
      <c r="C64" s="131" t="s">
        <v>9</v>
      </c>
      <c r="D64" s="310">
        <v>0.5</v>
      </c>
      <c r="E64" s="129">
        <v>320</v>
      </c>
      <c r="F64" s="310">
        <v>1</v>
      </c>
      <c r="G64" s="125">
        <v>640</v>
      </c>
      <c r="H64" s="126">
        <v>1.5</v>
      </c>
      <c r="I64" s="125">
        <v>960</v>
      </c>
      <c r="J64" s="124"/>
      <c r="K64" s="125"/>
      <c r="L64" s="126"/>
      <c r="M64" s="125"/>
      <c r="N64" s="124">
        <v>1</v>
      </c>
      <c r="O64" s="125">
        <v>640</v>
      </c>
      <c r="P64" s="126"/>
      <c r="Q64" s="127"/>
      <c r="R64" s="126">
        <v>0.5</v>
      </c>
      <c r="S64" s="274">
        <v>320</v>
      </c>
      <c r="T64" s="263"/>
      <c r="U64" s="274"/>
      <c r="V64" s="126"/>
      <c r="W64" s="274"/>
      <c r="X64" s="263"/>
      <c r="Y64" s="274"/>
      <c r="Z64" s="360"/>
      <c r="AA64" s="274"/>
      <c r="AB64" s="360"/>
      <c r="AC64" s="274"/>
      <c r="AD64" s="388"/>
      <c r="AE64" s="392"/>
      <c r="AF64" s="394"/>
      <c r="AG64" s="274"/>
      <c r="AH64" s="360"/>
      <c r="AI64" s="274"/>
      <c r="AJ64" s="381">
        <f t="shared" si="0"/>
        <v>4.5</v>
      </c>
      <c r="AK64" s="382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10">
        <v>0.1</v>
      </c>
      <c r="E65" s="129">
        <v>50</v>
      </c>
      <c r="F65" s="310"/>
      <c r="G65" s="125"/>
      <c r="H65" s="126">
        <v>0.5</v>
      </c>
      <c r="I65" s="125">
        <v>150</v>
      </c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60"/>
      <c r="AA65" s="274"/>
      <c r="AB65" s="360"/>
      <c r="AC65" s="274"/>
      <c r="AD65" s="388"/>
      <c r="AE65" s="392"/>
      <c r="AF65" s="394"/>
      <c r="AG65" s="274"/>
      <c r="AH65" s="360"/>
      <c r="AI65" s="274"/>
      <c r="AJ65" s="381">
        <f t="shared" si="0"/>
        <v>0.6</v>
      </c>
      <c r="AK65" s="382">
        <f>IF(ISERR(AL65/AJ65),S!D63,(AL65/AJ65))</f>
        <v>333.33333333333337</v>
      </c>
      <c r="AL65" s="130">
        <f t="shared" si="1"/>
        <v>200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60"/>
      <c r="AA66" s="274"/>
      <c r="AB66" s="360"/>
      <c r="AC66" s="274"/>
      <c r="AD66" s="388"/>
      <c r="AE66" s="392"/>
      <c r="AF66" s="394"/>
      <c r="AG66" s="274"/>
      <c r="AH66" s="360"/>
      <c r="AI66" s="274"/>
      <c r="AJ66" s="381">
        <f t="shared" si="0"/>
        <v>0</v>
      </c>
      <c r="AK66" s="382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>
        <v>0.1</v>
      </c>
      <c r="G67" s="125">
        <v>90</v>
      </c>
      <c r="H67" s="126">
        <v>0.5</v>
      </c>
      <c r="I67" s="125">
        <v>430</v>
      </c>
      <c r="J67" s="124"/>
      <c r="K67" s="125"/>
      <c r="L67" s="126"/>
      <c r="M67" s="125"/>
      <c r="N67" s="124">
        <v>0.5</v>
      </c>
      <c r="O67" s="125">
        <v>430</v>
      </c>
      <c r="P67" s="126"/>
      <c r="Q67" s="127"/>
      <c r="R67" s="126"/>
      <c r="S67" s="274"/>
      <c r="T67" s="263">
        <v>0.1</v>
      </c>
      <c r="U67" s="274">
        <v>90</v>
      </c>
      <c r="V67" s="126"/>
      <c r="W67" s="274"/>
      <c r="X67" s="263"/>
      <c r="Y67" s="274"/>
      <c r="Z67" s="360"/>
      <c r="AA67" s="274"/>
      <c r="AB67" s="360"/>
      <c r="AC67" s="274"/>
      <c r="AD67" s="388"/>
      <c r="AE67" s="392"/>
      <c r="AF67" s="394"/>
      <c r="AG67" s="274"/>
      <c r="AH67" s="360"/>
      <c r="AI67" s="274"/>
      <c r="AJ67" s="381">
        <f t="shared" si="0"/>
        <v>1.2000000000000002</v>
      </c>
      <c r="AK67" s="382">
        <f>IF(ISERR(AL67/AJ67),S!D65,(AL67/AJ67))</f>
        <v>866.66666666666652</v>
      </c>
      <c r="AL67" s="130">
        <f t="shared" si="1"/>
        <v>1040</v>
      </c>
    </row>
    <row r="68" spans="1:38">
      <c r="A68" s="122">
        <v>64</v>
      </c>
      <c r="B68" s="123" t="s">
        <v>75</v>
      </c>
      <c r="C68" s="131" t="s">
        <v>31</v>
      </c>
      <c r="D68" s="310">
        <v>1</v>
      </c>
      <c r="E68" s="129">
        <v>18</v>
      </c>
      <c r="F68" s="310">
        <v>3</v>
      </c>
      <c r="G68" s="125">
        <v>54</v>
      </c>
      <c r="H68" s="126">
        <v>2</v>
      </c>
      <c r="I68" s="125">
        <v>36</v>
      </c>
      <c r="J68" s="124"/>
      <c r="K68" s="125"/>
      <c r="L68" s="126"/>
      <c r="M68" s="125"/>
      <c r="N68" s="124"/>
      <c r="O68" s="125"/>
      <c r="P68" s="126"/>
      <c r="Q68" s="127"/>
      <c r="R68" s="126">
        <v>2</v>
      </c>
      <c r="S68" s="274">
        <v>36</v>
      </c>
      <c r="T68" s="263"/>
      <c r="U68" s="274"/>
      <c r="V68" s="126"/>
      <c r="W68" s="274"/>
      <c r="X68" s="263"/>
      <c r="Y68" s="274"/>
      <c r="Z68" s="360"/>
      <c r="AA68" s="274"/>
      <c r="AB68" s="360"/>
      <c r="AC68" s="274"/>
      <c r="AD68" s="388"/>
      <c r="AE68" s="392"/>
      <c r="AF68" s="394"/>
      <c r="AG68" s="274"/>
      <c r="AH68" s="360"/>
      <c r="AI68" s="274"/>
      <c r="AJ68" s="381">
        <f t="shared" si="0"/>
        <v>8</v>
      </c>
      <c r="AK68" s="382">
        <f>IF(ISERR(AL68/AJ68),S!D66,(AL68/AJ68))</f>
        <v>18</v>
      </c>
      <c r="AL68" s="130">
        <f t="shared" si="1"/>
        <v>144</v>
      </c>
    </row>
    <row r="69" spans="1:38">
      <c r="A69" s="122">
        <v>65</v>
      </c>
      <c r="B69" s="123" t="s">
        <v>76</v>
      </c>
      <c r="C69" s="131" t="s">
        <v>31</v>
      </c>
      <c r="D69" s="310">
        <v>1</v>
      </c>
      <c r="E69" s="129">
        <v>18</v>
      </c>
      <c r="F69" s="310">
        <v>3</v>
      </c>
      <c r="G69" s="125">
        <v>54</v>
      </c>
      <c r="H69" s="126">
        <v>2</v>
      </c>
      <c r="I69" s="125">
        <v>36</v>
      </c>
      <c r="J69" s="124"/>
      <c r="K69" s="125"/>
      <c r="L69" s="126"/>
      <c r="M69" s="125"/>
      <c r="N69" s="124"/>
      <c r="O69" s="125"/>
      <c r="P69" s="126"/>
      <c r="Q69" s="127"/>
      <c r="R69" s="126">
        <v>2</v>
      </c>
      <c r="S69" s="274">
        <v>36</v>
      </c>
      <c r="T69" s="263"/>
      <c r="U69" s="274"/>
      <c r="V69" s="126"/>
      <c r="W69" s="274"/>
      <c r="X69" s="263"/>
      <c r="Y69" s="274"/>
      <c r="Z69" s="360"/>
      <c r="AA69" s="274"/>
      <c r="AB69" s="360"/>
      <c r="AC69" s="274"/>
      <c r="AD69" s="388"/>
      <c r="AE69" s="392"/>
      <c r="AF69" s="394"/>
      <c r="AG69" s="274"/>
      <c r="AH69" s="360"/>
      <c r="AI69" s="274"/>
      <c r="AJ69" s="381">
        <f t="shared" si="0"/>
        <v>8</v>
      </c>
      <c r="AK69" s="382">
        <f>IF(ISERR(AL69/AJ69),S!D67,(AL69/AJ69))</f>
        <v>18</v>
      </c>
      <c r="AL69" s="130">
        <f t="shared" si="1"/>
        <v>144</v>
      </c>
    </row>
    <row r="70" spans="1:38">
      <c r="A70" s="122">
        <v>66</v>
      </c>
      <c r="B70" s="123" t="s">
        <v>77</v>
      </c>
      <c r="C70" s="131" t="s">
        <v>9</v>
      </c>
      <c r="D70" s="310">
        <v>0.1</v>
      </c>
      <c r="E70" s="129">
        <v>580</v>
      </c>
      <c r="F70" s="310">
        <v>0.1</v>
      </c>
      <c r="G70" s="125">
        <v>580</v>
      </c>
      <c r="H70" s="126">
        <v>0.05</v>
      </c>
      <c r="I70" s="125">
        <v>300</v>
      </c>
      <c r="J70" s="124"/>
      <c r="K70" s="125"/>
      <c r="L70" s="126">
        <v>0.05</v>
      </c>
      <c r="M70" s="125">
        <v>300</v>
      </c>
      <c r="N70" s="124">
        <v>0.1</v>
      </c>
      <c r="O70" s="125">
        <v>580</v>
      </c>
      <c r="P70" s="126"/>
      <c r="Q70" s="127"/>
      <c r="R70" s="126">
        <v>0.05</v>
      </c>
      <c r="S70" s="274">
        <v>300</v>
      </c>
      <c r="T70" s="263">
        <v>0.05</v>
      </c>
      <c r="U70" s="274">
        <v>300</v>
      </c>
      <c r="V70" s="126">
        <v>0.04</v>
      </c>
      <c r="W70" s="274">
        <v>270</v>
      </c>
      <c r="X70" s="263"/>
      <c r="Y70" s="274"/>
      <c r="Z70" s="360"/>
      <c r="AA70" s="274"/>
      <c r="AB70" s="360"/>
      <c r="AC70" s="274"/>
      <c r="AD70" s="388"/>
      <c r="AE70" s="392"/>
      <c r="AF70" s="394"/>
      <c r="AG70" s="274"/>
      <c r="AH70" s="360"/>
      <c r="AI70" s="274"/>
      <c r="AJ70" s="381">
        <f t="shared" ref="AJ70:AJ133" si="2">R70+P70+N70+L70+J70+H70+F70+D70+T70+V70+X70+Z70+AB70+AD70+AF70+AH70</f>
        <v>0.53999999999999992</v>
      </c>
      <c r="AK70" s="382">
        <f>IF(ISERR(AL70/AJ70),S!D68,(AL70/AJ70))</f>
        <v>5944.4444444444453</v>
      </c>
      <c r="AL70" s="130">
        <f t="shared" ref="AL70:AL133" si="3">E70+G70+I70+K70+M70+O70+Q70+S70+U70+W70+Y70+AA70+AC70+AE70+AG70+AI70</f>
        <v>3210</v>
      </c>
    </row>
    <row r="71" spans="1:38">
      <c r="A71" s="122">
        <v>67</v>
      </c>
      <c r="B71" s="123" t="s">
        <v>78</v>
      </c>
      <c r="C71" s="131" t="s">
        <v>9</v>
      </c>
      <c r="D71" s="310">
        <v>0.5</v>
      </c>
      <c r="E71" s="129">
        <v>290</v>
      </c>
      <c r="F71" s="310">
        <v>0.5</v>
      </c>
      <c r="G71" s="125">
        <v>290</v>
      </c>
      <c r="H71" s="126">
        <v>0.2</v>
      </c>
      <c r="I71" s="125">
        <v>120</v>
      </c>
      <c r="J71" s="124"/>
      <c r="K71" s="125"/>
      <c r="L71" s="126"/>
      <c r="M71" s="125"/>
      <c r="N71" s="124">
        <v>0.5</v>
      </c>
      <c r="O71" s="125">
        <v>290</v>
      </c>
      <c r="P71" s="126"/>
      <c r="Q71" s="127"/>
      <c r="R71" s="126"/>
      <c r="S71" s="274"/>
      <c r="T71" s="263">
        <v>0.5</v>
      </c>
      <c r="U71" s="274">
        <v>290</v>
      </c>
      <c r="V71" s="126"/>
      <c r="W71" s="274"/>
      <c r="X71" s="263"/>
      <c r="Y71" s="274"/>
      <c r="Z71" s="360"/>
      <c r="AA71" s="274"/>
      <c r="AB71" s="360"/>
      <c r="AC71" s="274"/>
      <c r="AD71" s="388"/>
      <c r="AE71" s="392"/>
      <c r="AF71" s="394"/>
      <c r="AG71" s="274"/>
      <c r="AH71" s="360"/>
      <c r="AI71" s="274"/>
      <c r="AJ71" s="381">
        <f t="shared" si="2"/>
        <v>2.2000000000000002</v>
      </c>
      <c r="AK71" s="382">
        <f>IF(ISERR(AL71/AJ71),S!D69,(AL71/AJ71))</f>
        <v>581.81818181818176</v>
      </c>
      <c r="AL71" s="130">
        <f t="shared" si="3"/>
        <v>1280</v>
      </c>
    </row>
    <row r="72" spans="1:38">
      <c r="A72" s="122">
        <v>68</v>
      </c>
      <c r="B72" s="123" t="s">
        <v>79</v>
      </c>
      <c r="C72" s="131" t="s">
        <v>9</v>
      </c>
      <c r="D72" s="310">
        <v>0.2</v>
      </c>
      <c r="E72" s="129">
        <v>350</v>
      </c>
      <c r="F72" s="310">
        <v>0.1</v>
      </c>
      <c r="G72" s="125">
        <v>180</v>
      </c>
      <c r="H72" s="126"/>
      <c r="I72" s="125"/>
      <c r="J72" s="124"/>
      <c r="K72" s="125"/>
      <c r="L72" s="126"/>
      <c r="M72" s="125"/>
      <c r="N72" s="124">
        <v>0.1</v>
      </c>
      <c r="O72" s="125">
        <v>180</v>
      </c>
      <c r="P72" s="126"/>
      <c r="Q72" s="127"/>
      <c r="R72" s="126"/>
      <c r="S72" s="274"/>
      <c r="T72" s="263">
        <v>0.1</v>
      </c>
      <c r="U72" s="274">
        <v>175</v>
      </c>
      <c r="V72" s="126">
        <v>0.05</v>
      </c>
      <c r="W72" s="274">
        <v>90</v>
      </c>
      <c r="X72" s="263"/>
      <c r="Y72" s="274"/>
      <c r="Z72" s="360"/>
      <c r="AA72" s="274"/>
      <c r="AB72" s="360"/>
      <c r="AC72" s="274"/>
      <c r="AD72" s="388"/>
      <c r="AE72" s="392"/>
      <c r="AF72" s="394"/>
      <c r="AG72" s="274"/>
      <c r="AH72" s="360"/>
      <c r="AI72" s="274"/>
      <c r="AJ72" s="381">
        <f t="shared" si="2"/>
        <v>0.55000000000000004</v>
      </c>
      <c r="AK72" s="382">
        <f>IF(ISERR(AL72/AJ72),S!D70,(AL72/AJ72))</f>
        <v>1772.7272727272725</v>
      </c>
      <c r="AL72" s="130">
        <f t="shared" si="3"/>
        <v>975</v>
      </c>
    </row>
    <row r="73" spans="1:38">
      <c r="A73" s="122">
        <v>69</v>
      </c>
      <c r="B73" s="123" t="s">
        <v>80</v>
      </c>
      <c r="C73" s="131" t="s">
        <v>31</v>
      </c>
      <c r="D73" s="310">
        <v>5</v>
      </c>
      <c r="E73" s="129">
        <v>40</v>
      </c>
      <c r="F73" s="310"/>
      <c r="G73" s="125"/>
      <c r="H73" s="126">
        <v>8</v>
      </c>
      <c r="I73" s="125">
        <v>64</v>
      </c>
      <c r="J73" s="124"/>
      <c r="K73" s="125"/>
      <c r="L73" s="126"/>
      <c r="M73" s="125"/>
      <c r="N73" s="124"/>
      <c r="O73" s="125"/>
      <c r="P73" s="126"/>
      <c r="Q73" s="127"/>
      <c r="R73" s="126">
        <v>2</v>
      </c>
      <c r="S73" s="274">
        <v>36</v>
      </c>
      <c r="T73" s="263">
        <v>2</v>
      </c>
      <c r="U73" s="274">
        <v>16</v>
      </c>
      <c r="V73" s="126"/>
      <c r="W73" s="274"/>
      <c r="X73" s="263"/>
      <c r="Y73" s="274"/>
      <c r="Z73" s="360"/>
      <c r="AA73" s="274"/>
      <c r="AB73" s="360"/>
      <c r="AC73" s="274"/>
      <c r="AD73" s="388"/>
      <c r="AE73" s="392"/>
      <c r="AF73" s="394"/>
      <c r="AG73" s="274"/>
      <c r="AH73" s="360"/>
      <c r="AI73" s="274"/>
      <c r="AJ73" s="381">
        <f t="shared" si="2"/>
        <v>17</v>
      </c>
      <c r="AK73" s="382">
        <f>IF(ISERR(AL73/AJ73),S!D71,(AL73/AJ73))</f>
        <v>9.1764705882352935</v>
      </c>
      <c r="AL73" s="130">
        <f t="shared" si="3"/>
        <v>156</v>
      </c>
    </row>
    <row r="74" spans="1:38">
      <c r="A74" s="122">
        <v>70</v>
      </c>
      <c r="B74" s="123" t="s">
        <v>81</v>
      </c>
      <c r="C74" s="131" t="s">
        <v>9</v>
      </c>
      <c r="D74" s="310">
        <v>0.2</v>
      </c>
      <c r="E74" s="129">
        <v>150</v>
      </c>
      <c r="F74" s="310">
        <v>1</v>
      </c>
      <c r="G74" s="125">
        <v>720</v>
      </c>
      <c r="H74" s="126">
        <v>1</v>
      </c>
      <c r="I74" s="125">
        <v>720</v>
      </c>
      <c r="J74" s="124"/>
      <c r="K74" s="125"/>
      <c r="L74" s="126"/>
      <c r="M74" s="125"/>
      <c r="N74" s="124">
        <v>0.4</v>
      </c>
      <c r="O74" s="125">
        <v>290</v>
      </c>
      <c r="P74" s="126"/>
      <c r="Q74" s="127"/>
      <c r="R74" s="126">
        <v>0.5</v>
      </c>
      <c r="S74" s="274">
        <v>360</v>
      </c>
      <c r="T74" s="263"/>
      <c r="U74" s="274"/>
      <c r="V74" s="126"/>
      <c r="W74" s="274"/>
      <c r="X74" s="263"/>
      <c r="Y74" s="274"/>
      <c r="Z74" s="360"/>
      <c r="AA74" s="274"/>
      <c r="AB74" s="360"/>
      <c r="AC74" s="274"/>
      <c r="AD74" s="388"/>
      <c r="AE74" s="392"/>
      <c r="AF74" s="394"/>
      <c r="AG74" s="274"/>
      <c r="AH74" s="360"/>
      <c r="AI74" s="274"/>
      <c r="AJ74" s="381">
        <f t="shared" si="2"/>
        <v>3.1</v>
      </c>
      <c r="AK74" s="382">
        <f>IF(ISERR(AL74/AJ74),S!D72,(AL74/AJ74))</f>
        <v>722.58064516129025</v>
      </c>
      <c r="AL74" s="130">
        <f t="shared" si="3"/>
        <v>2240</v>
      </c>
    </row>
    <row r="75" spans="1:38">
      <c r="A75" s="122">
        <v>71</v>
      </c>
      <c r="B75" s="123" t="s">
        <v>82</v>
      </c>
      <c r="C75" s="131" t="s">
        <v>9</v>
      </c>
      <c r="D75" s="310">
        <v>0.18</v>
      </c>
      <c r="E75" s="129">
        <v>130</v>
      </c>
      <c r="F75" s="310"/>
      <c r="G75" s="125"/>
      <c r="H75" s="126">
        <v>1</v>
      </c>
      <c r="I75" s="125">
        <v>670</v>
      </c>
      <c r="J75" s="124"/>
      <c r="K75" s="125"/>
      <c r="L75" s="126"/>
      <c r="M75" s="125"/>
      <c r="N75" s="124"/>
      <c r="O75" s="125"/>
      <c r="P75" s="126"/>
      <c r="Q75" s="127"/>
      <c r="R75" s="126">
        <v>0.5</v>
      </c>
      <c r="S75" s="274">
        <v>330</v>
      </c>
      <c r="T75" s="263"/>
      <c r="U75" s="274"/>
      <c r="V75" s="126"/>
      <c r="W75" s="274"/>
      <c r="X75" s="263"/>
      <c r="Y75" s="274"/>
      <c r="Z75" s="360"/>
      <c r="AA75" s="274"/>
      <c r="AB75" s="360"/>
      <c r="AC75" s="274"/>
      <c r="AD75" s="388"/>
      <c r="AE75" s="392"/>
      <c r="AF75" s="394"/>
      <c r="AG75" s="274"/>
      <c r="AH75" s="360"/>
      <c r="AI75" s="274"/>
      <c r="AJ75" s="381">
        <f t="shared" si="2"/>
        <v>1.68</v>
      </c>
      <c r="AK75" s="382">
        <f>IF(ISERR(AL75/AJ75),S!D73,(AL75/AJ75))</f>
        <v>672.61904761904759</v>
      </c>
      <c r="AL75" s="130">
        <f t="shared" si="3"/>
        <v>1130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60"/>
      <c r="AA76" s="274"/>
      <c r="AB76" s="360"/>
      <c r="AC76" s="274"/>
      <c r="AD76" s="388"/>
      <c r="AE76" s="392"/>
      <c r="AF76" s="394"/>
      <c r="AG76" s="274"/>
      <c r="AH76" s="360"/>
      <c r="AI76" s="274"/>
      <c r="AJ76" s="381">
        <f t="shared" si="2"/>
        <v>0</v>
      </c>
      <c r="AK76" s="382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0">
        <v>0.4</v>
      </c>
      <c r="E77" s="129">
        <v>710</v>
      </c>
      <c r="F77" s="310">
        <v>0.9</v>
      </c>
      <c r="G77" s="125">
        <v>1540</v>
      </c>
      <c r="H77" s="126">
        <v>2.2000000000000002</v>
      </c>
      <c r="I77" s="125">
        <v>3750</v>
      </c>
      <c r="J77" s="124"/>
      <c r="K77" s="125"/>
      <c r="L77" s="126">
        <v>0.4</v>
      </c>
      <c r="M77" s="125">
        <v>720</v>
      </c>
      <c r="N77" s="124">
        <v>1.8</v>
      </c>
      <c r="O77" s="125">
        <v>3040</v>
      </c>
      <c r="P77" s="126"/>
      <c r="Q77" s="127"/>
      <c r="R77" s="126">
        <v>0.9</v>
      </c>
      <c r="S77" s="274">
        <v>1520</v>
      </c>
      <c r="T77" s="263"/>
      <c r="U77" s="274"/>
      <c r="V77" s="126"/>
      <c r="W77" s="274"/>
      <c r="X77" s="263"/>
      <c r="Y77" s="274"/>
      <c r="Z77" s="360"/>
      <c r="AA77" s="274"/>
      <c r="AB77" s="360"/>
      <c r="AC77" s="274"/>
      <c r="AD77" s="388"/>
      <c r="AE77" s="392"/>
      <c r="AF77" s="394"/>
      <c r="AG77" s="274"/>
      <c r="AH77" s="360"/>
      <c r="AI77" s="274"/>
      <c r="AJ77" s="381">
        <f t="shared" si="2"/>
        <v>6.6000000000000014</v>
      </c>
      <c r="AK77" s="382">
        <f>IF(ISERR(AL77/AJ77),S!D75,(AL77/AJ77))</f>
        <v>1709.0909090909088</v>
      </c>
      <c r="AL77" s="130">
        <f t="shared" si="3"/>
        <v>11280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>
        <v>1.3</v>
      </c>
      <c r="G78" s="125">
        <v>2410</v>
      </c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60"/>
      <c r="AA78" s="274"/>
      <c r="AB78" s="360"/>
      <c r="AC78" s="274"/>
      <c r="AD78" s="388"/>
      <c r="AE78" s="392"/>
      <c r="AF78" s="394"/>
      <c r="AG78" s="274"/>
      <c r="AH78" s="360"/>
      <c r="AI78" s="274"/>
      <c r="AJ78" s="381">
        <f t="shared" si="2"/>
        <v>1.3</v>
      </c>
      <c r="AK78" s="382">
        <f>IF(ISERR(AL78/AJ78),S!D76,(AL78/AJ78))</f>
        <v>1853.8461538461538</v>
      </c>
      <c r="AL78" s="130">
        <f t="shared" si="3"/>
        <v>2410</v>
      </c>
    </row>
    <row r="79" spans="1:38">
      <c r="A79" s="122">
        <v>75</v>
      </c>
      <c r="B79" s="123" t="s">
        <v>85</v>
      </c>
      <c r="C79" s="131" t="s">
        <v>9</v>
      </c>
      <c r="D79" s="310">
        <v>0.1</v>
      </c>
      <c r="E79" s="129">
        <v>360</v>
      </c>
      <c r="F79" s="310"/>
      <c r="G79" s="125"/>
      <c r="H79" s="126">
        <v>0.5</v>
      </c>
      <c r="I79" s="125">
        <v>180</v>
      </c>
      <c r="J79" s="124"/>
      <c r="K79" s="125"/>
      <c r="L79" s="132"/>
      <c r="M79" s="125"/>
      <c r="N79" s="133">
        <v>0.05</v>
      </c>
      <c r="O79" s="125">
        <v>180</v>
      </c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60"/>
      <c r="AA79" s="274"/>
      <c r="AB79" s="360"/>
      <c r="AC79" s="274"/>
      <c r="AD79" s="388"/>
      <c r="AE79" s="392"/>
      <c r="AF79" s="394"/>
      <c r="AG79" s="274"/>
      <c r="AH79" s="360"/>
      <c r="AI79" s="274"/>
      <c r="AJ79" s="381">
        <f t="shared" si="2"/>
        <v>0.65</v>
      </c>
      <c r="AK79" s="382">
        <f>IF(ISERR(AL79/AJ79),S!D77,(AL79/AJ79))</f>
        <v>1107.6923076923076</v>
      </c>
      <c r="AL79" s="130">
        <f t="shared" si="3"/>
        <v>720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>
        <v>0.1</v>
      </c>
      <c r="G80" s="125">
        <v>55</v>
      </c>
      <c r="H80" s="126">
        <v>0.1</v>
      </c>
      <c r="I80" s="125">
        <v>55</v>
      </c>
      <c r="J80" s="124">
        <v>0.1</v>
      </c>
      <c r="K80" s="125">
        <v>55</v>
      </c>
      <c r="L80" s="126"/>
      <c r="M80" s="125"/>
      <c r="N80" s="124">
        <v>0.2</v>
      </c>
      <c r="O80" s="125">
        <v>110</v>
      </c>
      <c r="P80" s="126"/>
      <c r="Q80" s="127"/>
      <c r="R80" s="126"/>
      <c r="S80" s="274"/>
      <c r="T80" s="263">
        <v>0.1</v>
      </c>
      <c r="U80" s="274">
        <v>55</v>
      </c>
      <c r="V80" s="126"/>
      <c r="W80" s="274"/>
      <c r="X80" s="263"/>
      <c r="Y80" s="274"/>
      <c r="Z80" s="360"/>
      <c r="AA80" s="274"/>
      <c r="AB80" s="360"/>
      <c r="AC80" s="274"/>
      <c r="AD80" s="388"/>
      <c r="AE80" s="392"/>
      <c r="AF80" s="394"/>
      <c r="AG80" s="274"/>
      <c r="AH80" s="360"/>
      <c r="AI80" s="274"/>
      <c r="AJ80" s="381">
        <f t="shared" si="2"/>
        <v>0.6</v>
      </c>
      <c r="AK80" s="382">
        <f>IF(ISERR(AL80/AJ80),S!D78,(AL80/AJ80))</f>
        <v>550</v>
      </c>
      <c r="AL80" s="130">
        <f t="shared" si="3"/>
        <v>330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>
        <v>0.05</v>
      </c>
      <c r="I81" s="125">
        <v>30</v>
      </c>
      <c r="J81" s="124"/>
      <c r="K81" s="125"/>
      <c r="L81" s="126"/>
      <c r="M81" s="125"/>
      <c r="N81" s="124">
        <v>0.05</v>
      </c>
      <c r="O81" s="125">
        <v>30</v>
      </c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60"/>
      <c r="AA81" s="274"/>
      <c r="AB81" s="360"/>
      <c r="AC81" s="274"/>
      <c r="AD81" s="388"/>
      <c r="AE81" s="392"/>
      <c r="AF81" s="394"/>
      <c r="AG81" s="274"/>
      <c r="AH81" s="360"/>
      <c r="AI81" s="274"/>
      <c r="AJ81" s="381">
        <f t="shared" si="2"/>
        <v>0.1</v>
      </c>
      <c r="AK81" s="382">
        <f>IF(ISERR(AL81/AJ81),S!D79,(AL81/AJ81))</f>
        <v>600</v>
      </c>
      <c r="AL81" s="130">
        <f t="shared" si="3"/>
        <v>60</v>
      </c>
    </row>
    <row r="82" spans="1:38">
      <c r="A82" s="122">
        <v>78</v>
      </c>
      <c r="B82" s="123" t="s">
        <v>88</v>
      </c>
      <c r="C82" s="131" t="s">
        <v>9</v>
      </c>
      <c r="D82" s="310">
        <v>1</v>
      </c>
      <c r="E82" s="129">
        <v>180</v>
      </c>
      <c r="F82" s="310">
        <v>1</v>
      </c>
      <c r="G82" s="125">
        <v>180</v>
      </c>
      <c r="H82" s="126">
        <v>3</v>
      </c>
      <c r="I82" s="125">
        <v>540</v>
      </c>
      <c r="J82" s="124"/>
      <c r="K82" s="125"/>
      <c r="L82" s="126"/>
      <c r="M82" s="125"/>
      <c r="N82" s="124">
        <v>2</v>
      </c>
      <c r="O82" s="125">
        <v>360</v>
      </c>
      <c r="P82" s="126">
        <v>0.5</v>
      </c>
      <c r="Q82" s="127">
        <v>90</v>
      </c>
      <c r="R82" s="126">
        <v>1</v>
      </c>
      <c r="S82" s="274">
        <v>180</v>
      </c>
      <c r="T82" s="263">
        <v>3</v>
      </c>
      <c r="U82" s="274">
        <v>540</v>
      </c>
      <c r="V82" s="126"/>
      <c r="W82" s="274"/>
      <c r="X82" s="263"/>
      <c r="Y82" s="274"/>
      <c r="Z82" s="360"/>
      <c r="AA82" s="274"/>
      <c r="AB82" s="360"/>
      <c r="AC82" s="274"/>
      <c r="AD82" s="388"/>
      <c r="AE82" s="392"/>
      <c r="AF82" s="394"/>
      <c r="AG82" s="274"/>
      <c r="AH82" s="360"/>
      <c r="AI82" s="274"/>
      <c r="AJ82" s="381">
        <f t="shared" si="2"/>
        <v>11.5</v>
      </c>
      <c r="AK82" s="382">
        <f>IF(ISERR(AL82/AJ82),S!D80,(AL82/AJ82))</f>
        <v>180</v>
      </c>
      <c r="AL82" s="130">
        <f t="shared" si="3"/>
        <v>2070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60"/>
      <c r="AA83" s="274"/>
      <c r="AB83" s="360"/>
      <c r="AC83" s="274"/>
      <c r="AD83" s="388"/>
      <c r="AE83" s="392"/>
      <c r="AF83" s="394"/>
      <c r="AG83" s="274"/>
      <c r="AH83" s="360"/>
      <c r="AI83" s="274"/>
      <c r="AJ83" s="381">
        <f t="shared" si="2"/>
        <v>0</v>
      </c>
      <c r="AK83" s="382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60"/>
      <c r="AA84" s="274"/>
      <c r="AB84" s="360"/>
      <c r="AC84" s="274"/>
      <c r="AD84" s="388"/>
      <c r="AE84" s="392"/>
      <c r="AF84" s="394"/>
      <c r="AG84" s="274"/>
      <c r="AH84" s="360"/>
      <c r="AI84" s="274"/>
      <c r="AJ84" s="381">
        <f t="shared" si="2"/>
        <v>0</v>
      </c>
      <c r="AK84" s="382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60"/>
      <c r="AA85" s="274"/>
      <c r="AB85" s="360"/>
      <c r="AC85" s="274"/>
      <c r="AD85" s="388"/>
      <c r="AE85" s="392"/>
      <c r="AF85" s="394"/>
      <c r="AG85" s="274"/>
      <c r="AH85" s="360"/>
      <c r="AI85" s="274"/>
      <c r="AJ85" s="381">
        <f t="shared" si="2"/>
        <v>0</v>
      </c>
      <c r="AK85" s="382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/>
      <c r="I86" s="125"/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60"/>
      <c r="AA86" s="274"/>
      <c r="AB86" s="360"/>
      <c r="AC86" s="274"/>
      <c r="AD86" s="388"/>
      <c r="AE86" s="392"/>
      <c r="AF86" s="394"/>
      <c r="AG86" s="274"/>
      <c r="AH86" s="360"/>
      <c r="AI86" s="274"/>
      <c r="AJ86" s="381">
        <f t="shared" si="2"/>
        <v>0</v>
      </c>
      <c r="AK86" s="382">
        <f>IF(ISERR(AL86/AJ86),S!D84,(AL86/AJ86))</f>
        <v>2800</v>
      </c>
      <c r="AL86" s="130">
        <f t="shared" si="3"/>
        <v>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60"/>
      <c r="AA87" s="274"/>
      <c r="AB87" s="360"/>
      <c r="AC87" s="274"/>
      <c r="AD87" s="388"/>
      <c r="AE87" s="392"/>
      <c r="AF87" s="394"/>
      <c r="AG87" s="274"/>
      <c r="AH87" s="360"/>
      <c r="AI87" s="274"/>
      <c r="AJ87" s="381">
        <f t="shared" si="2"/>
        <v>0</v>
      </c>
      <c r="AK87" s="382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>
        <v>0.2</v>
      </c>
      <c r="G88" s="125">
        <v>360</v>
      </c>
      <c r="H88" s="126">
        <v>0.2</v>
      </c>
      <c r="I88" s="125">
        <v>360</v>
      </c>
      <c r="J88" s="124"/>
      <c r="K88" s="125"/>
      <c r="L88" s="132"/>
      <c r="M88" s="125"/>
      <c r="N88" s="133">
        <v>0.1</v>
      </c>
      <c r="O88" s="125">
        <v>180</v>
      </c>
      <c r="P88" s="132"/>
      <c r="Q88" s="127"/>
      <c r="R88" s="126">
        <v>0.1</v>
      </c>
      <c r="S88" s="274">
        <v>180</v>
      </c>
      <c r="T88" s="263"/>
      <c r="U88" s="274"/>
      <c r="V88" s="126"/>
      <c r="W88" s="274"/>
      <c r="X88" s="263"/>
      <c r="Y88" s="274"/>
      <c r="Z88" s="360"/>
      <c r="AA88" s="274"/>
      <c r="AB88" s="360"/>
      <c r="AC88" s="274"/>
      <c r="AD88" s="388"/>
      <c r="AE88" s="392"/>
      <c r="AF88" s="394"/>
      <c r="AG88" s="274"/>
      <c r="AH88" s="360"/>
      <c r="AI88" s="274"/>
      <c r="AJ88" s="381">
        <f t="shared" si="2"/>
        <v>0.60000000000000009</v>
      </c>
      <c r="AK88" s="382">
        <f>IF(ISERR(AL88/AJ88),S!D86,(AL88/AJ88))</f>
        <v>1799.9999999999998</v>
      </c>
      <c r="AL88" s="130">
        <f t="shared" si="3"/>
        <v>1080</v>
      </c>
    </row>
    <row r="89" spans="1:38">
      <c r="A89" s="122">
        <v>85</v>
      </c>
      <c r="B89" s="123" t="s">
        <v>92</v>
      </c>
      <c r="C89" s="131" t="s">
        <v>9</v>
      </c>
      <c r="D89" s="310">
        <v>24</v>
      </c>
      <c r="E89" s="129">
        <v>1608</v>
      </c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>
        <v>24</v>
      </c>
      <c r="O89" s="125">
        <v>1608</v>
      </c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60"/>
      <c r="AA89" s="274"/>
      <c r="AB89" s="360"/>
      <c r="AC89" s="274"/>
      <c r="AD89" s="388"/>
      <c r="AE89" s="392"/>
      <c r="AF89" s="394"/>
      <c r="AG89" s="274"/>
      <c r="AH89" s="360"/>
      <c r="AI89" s="274"/>
      <c r="AJ89" s="381">
        <f t="shared" si="2"/>
        <v>72</v>
      </c>
      <c r="AK89" s="382">
        <f>IF(ISERR(AL89/AJ89),S!D87,(AL89/AJ89))</f>
        <v>67</v>
      </c>
      <c r="AL89" s="130">
        <f t="shared" si="3"/>
        <v>4824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>
        <v>20</v>
      </c>
      <c r="I90" s="125">
        <v>2300</v>
      </c>
      <c r="J90" s="124"/>
      <c r="K90" s="125"/>
      <c r="L90" s="126"/>
      <c r="M90" s="125"/>
      <c r="N90" s="124">
        <v>20</v>
      </c>
      <c r="O90" s="125">
        <v>2300</v>
      </c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60"/>
      <c r="AA90" s="274"/>
      <c r="AB90" s="360"/>
      <c r="AC90" s="274"/>
      <c r="AD90" s="388"/>
      <c r="AE90" s="392"/>
      <c r="AF90" s="394"/>
      <c r="AG90" s="274"/>
      <c r="AH90" s="360"/>
      <c r="AI90" s="274"/>
      <c r="AJ90" s="381">
        <f t="shared" si="2"/>
        <v>40</v>
      </c>
      <c r="AK90" s="382">
        <f>IF(ISERR(AL90/AJ90),S!D88,(AL90/AJ90))</f>
        <v>115</v>
      </c>
      <c r="AL90" s="130">
        <f t="shared" si="3"/>
        <v>4600</v>
      </c>
    </row>
    <row r="91" spans="1:38">
      <c r="A91" s="122">
        <v>87</v>
      </c>
      <c r="B91" s="123" t="s">
        <v>94</v>
      </c>
      <c r="C91" s="131" t="s">
        <v>31</v>
      </c>
      <c r="D91" s="310">
        <v>240</v>
      </c>
      <c r="E91" s="129">
        <v>2400</v>
      </c>
      <c r="F91" s="310">
        <v>150</v>
      </c>
      <c r="G91" s="125">
        <v>1500</v>
      </c>
      <c r="H91" s="126">
        <v>230</v>
      </c>
      <c r="I91" s="125">
        <v>2300</v>
      </c>
      <c r="J91" s="124">
        <v>77</v>
      </c>
      <c r="K91" s="125">
        <v>770</v>
      </c>
      <c r="L91" s="126">
        <v>170</v>
      </c>
      <c r="M91" s="125">
        <v>1700</v>
      </c>
      <c r="N91" s="124">
        <v>260</v>
      </c>
      <c r="O91" s="125">
        <v>2600</v>
      </c>
      <c r="P91" s="126">
        <v>90</v>
      </c>
      <c r="Q91" s="127">
        <v>900</v>
      </c>
      <c r="R91" s="126">
        <v>250</v>
      </c>
      <c r="S91" s="274">
        <v>2500</v>
      </c>
      <c r="T91" s="263">
        <v>115</v>
      </c>
      <c r="U91" s="274">
        <v>1150</v>
      </c>
      <c r="V91" s="126">
        <v>40</v>
      </c>
      <c r="W91" s="274">
        <v>400</v>
      </c>
      <c r="X91" s="263"/>
      <c r="Y91" s="274"/>
      <c r="Z91" s="360"/>
      <c r="AA91" s="274"/>
      <c r="AB91" s="360"/>
      <c r="AC91" s="274"/>
      <c r="AD91" s="388"/>
      <c r="AE91" s="392"/>
      <c r="AF91" s="394"/>
      <c r="AG91" s="274"/>
      <c r="AH91" s="360"/>
      <c r="AI91" s="274"/>
      <c r="AJ91" s="381">
        <f t="shared" si="2"/>
        <v>1622</v>
      </c>
      <c r="AK91" s="382">
        <f>IF(ISERR(AL91/AJ91),S!D89,(AL91/AJ91))</f>
        <v>10</v>
      </c>
      <c r="AL91" s="130">
        <f t="shared" si="3"/>
        <v>16220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>
        <v>30</v>
      </c>
      <c r="G92" s="125">
        <v>600</v>
      </c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60"/>
      <c r="AA92" s="274"/>
      <c r="AB92" s="360"/>
      <c r="AC92" s="274"/>
      <c r="AD92" s="388"/>
      <c r="AE92" s="392"/>
      <c r="AF92" s="394"/>
      <c r="AG92" s="274"/>
      <c r="AH92" s="360"/>
      <c r="AI92" s="274"/>
      <c r="AJ92" s="381">
        <f t="shared" si="2"/>
        <v>30</v>
      </c>
      <c r="AK92" s="382">
        <f>IF(ISERR(AL92/AJ92),S!D90,(AL92/AJ92))</f>
        <v>20</v>
      </c>
      <c r="AL92" s="130">
        <f t="shared" si="3"/>
        <v>600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60"/>
      <c r="AA93" s="274"/>
      <c r="AB93" s="360"/>
      <c r="AC93" s="274"/>
      <c r="AD93" s="388"/>
      <c r="AE93" s="392"/>
      <c r="AF93" s="394"/>
      <c r="AG93" s="274"/>
      <c r="AH93" s="360"/>
      <c r="AI93" s="274"/>
      <c r="AJ93" s="381">
        <f t="shared" si="2"/>
        <v>0</v>
      </c>
      <c r="AK93" s="382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>
        <v>1</v>
      </c>
      <c r="I94" s="125">
        <v>220</v>
      </c>
      <c r="J94" s="124"/>
      <c r="K94" s="125"/>
      <c r="L94" s="126"/>
      <c r="M94" s="125"/>
      <c r="N94" s="124">
        <v>3</v>
      </c>
      <c r="O94" s="125">
        <v>660</v>
      </c>
      <c r="P94" s="126"/>
      <c r="Q94" s="127"/>
      <c r="R94" s="126">
        <v>1</v>
      </c>
      <c r="S94" s="274">
        <v>220</v>
      </c>
      <c r="T94" s="263"/>
      <c r="U94" s="274"/>
      <c r="V94" s="126"/>
      <c r="W94" s="274"/>
      <c r="X94" s="263"/>
      <c r="Y94" s="274"/>
      <c r="Z94" s="360"/>
      <c r="AA94" s="274"/>
      <c r="AB94" s="360"/>
      <c r="AC94" s="274"/>
      <c r="AD94" s="388"/>
      <c r="AE94" s="392"/>
      <c r="AF94" s="394"/>
      <c r="AG94" s="274"/>
      <c r="AH94" s="360"/>
      <c r="AI94" s="274"/>
      <c r="AJ94" s="381">
        <f t="shared" si="2"/>
        <v>5</v>
      </c>
      <c r="AK94" s="382">
        <f>IF(ISERR(AL94/AJ94),S!D92,(AL94/AJ94))</f>
        <v>220</v>
      </c>
      <c r="AL94" s="130">
        <f t="shared" si="3"/>
        <v>1100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60"/>
      <c r="AA95" s="274"/>
      <c r="AB95" s="360"/>
      <c r="AC95" s="274"/>
      <c r="AD95" s="388"/>
      <c r="AE95" s="392"/>
      <c r="AF95" s="394"/>
      <c r="AG95" s="274"/>
      <c r="AH95" s="360"/>
      <c r="AI95" s="274"/>
      <c r="AJ95" s="381">
        <f t="shared" si="2"/>
        <v>0</v>
      </c>
      <c r="AK95" s="382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>
        <v>5</v>
      </c>
      <c r="G96" s="125">
        <v>500</v>
      </c>
      <c r="H96" s="126"/>
      <c r="I96" s="125"/>
      <c r="J96" s="124">
        <v>2</v>
      </c>
      <c r="K96" s="125">
        <v>200</v>
      </c>
      <c r="L96" s="126"/>
      <c r="M96" s="125"/>
      <c r="N96" s="124"/>
      <c r="O96" s="125"/>
      <c r="P96" s="126"/>
      <c r="Q96" s="127"/>
      <c r="R96" s="126"/>
      <c r="S96" s="274"/>
      <c r="T96" s="263">
        <v>4</v>
      </c>
      <c r="U96" s="274">
        <v>400</v>
      </c>
      <c r="V96" s="126"/>
      <c r="W96" s="274"/>
      <c r="X96" s="263"/>
      <c r="Y96" s="274"/>
      <c r="Z96" s="360"/>
      <c r="AA96" s="274"/>
      <c r="AB96" s="360"/>
      <c r="AC96" s="274"/>
      <c r="AD96" s="388"/>
      <c r="AE96" s="392"/>
      <c r="AF96" s="394"/>
      <c r="AG96" s="274"/>
      <c r="AH96" s="360"/>
      <c r="AI96" s="274"/>
      <c r="AJ96" s="381">
        <f t="shared" si="2"/>
        <v>11</v>
      </c>
      <c r="AK96" s="382">
        <f>IF(ISERR(AL96/AJ96),S!D94,(AL96/AJ96))</f>
        <v>100</v>
      </c>
      <c r="AL96" s="130">
        <f t="shared" si="3"/>
        <v>1100</v>
      </c>
    </row>
    <row r="97" spans="1:38">
      <c r="A97" s="122">
        <v>93</v>
      </c>
      <c r="B97" s="123" t="s">
        <v>99</v>
      </c>
      <c r="C97" s="131" t="s">
        <v>31</v>
      </c>
      <c r="D97" s="310">
        <v>4</v>
      </c>
      <c r="E97" s="129">
        <v>328</v>
      </c>
      <c r="F97" s="310">
        <v>4</v>
      </c>
      <c r="G97" s="125">
        <v>328</v>
      </c>
      <c r="H97" s="126">
        <v>4</v>
      </c>
      <c r="I97" s="125">
        <v>340</v>
      </c>
      <c r="J97" s="124">
        <v>2</v>
      </c>
      <c r="K97" s="125">
        <v>164</v>
      </c>
      <c r="L97" s="126">
        <v>2</v>
      </c>
      <c r="M97" s="125">
        <v>170</v>
      </c>
      <c r="N97" s="124">
        <v>4</v>
      </c>
      <c r="O97" s="125">
        <v>340</v>
      </c>
      <c r="P97" s="126"/>
      <c r="Q97" s="127"/>
      <c r="R97" s="126">
        <v>2</v>
      </c>
      <c r="S97" s="274">
        <v>170</v>
      </c>
      <c r="T97" s="263">
        <v>2</v>
      </c>
      <c r="U97" s="274">
        <v>170</v>
      </c>
      <c r="V97" s="126"/>
      <c r="W97" s="274"/>
      <c r="X97" s="263"/>
      <c r="Y97" s="274"/>
      <c r="Z97" s="360"/>
      <c r="AA97" s="274"/>
      <c r="AB97" s="360"/>
      <c r="AC97" s="274"/>
      <c r="AD97" s="388"/>
      <c r="AE97" s="392"/>
      <c r="AF97" s="394"/>
      <c r="AG97" s="274"/>
      <c r="AH97" s="360"/>
      <c r="AI97" s="274"/>
      <c r="AJ97" s="381">
        <f t="shared" si="2"/>
        <v>24</v>
      </c>
      <c r="AK97" s="382">
        <f>IF(ISERR(AL97/AJ97),S!D95,(AL97/AJ97))</f>
        <v>83.75</v>
      </c>
      <c r="AL97" s="130">
        <f t="shared" si="3"/>
        <v>2010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>
        <v>1</v>
      </c>
      <c r="G98" s="125">
        <v>370</v>
      </c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>
        <v>1</v>
      </c>
      <c r="U98" s="274">
        <v>370</v>
      </c>
      <c r="V98" s="126"/>
      <c r="W98" s="274"/>
      <c r="X98" s="263"/>
      <c r="Y98" s="274"/>
      <c r="Z98" s="360"/>
      <c r="AA98" s="274"/>
      <c r="AB98" s="360"/>
      <c r="AC98" s="274"/>
      <c r="AD98" s="388"/>
      <c r="AE98" s="392"/>
      <c r="AF98" s="394"/>
      <c r="AG98" s="274"/>
      <c r="AH98" s="360"/>
      <c r="AI98" s="274"/>
      <c r="AJ98" s="381">
        <f t="shared" si="2"/>
        <v>3</v>
      </c>
      <c r="AK98" s="382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60"/>
      <c r="AA99" s="274"/>
      <c r="AB99" s="360"/>
      <c r="AC99" s="274"/>
      <c r="AD99" s="388"/>
      <c r="AE99" s="392"/>
      <c r="AF99" s="394"/>
      <c r="AG99" s="274"/>
      <c r="AH99" s="360"/>
      <c r="AI99" s="274"/>
      <c r="AJ99" s="381">
        <f t="shared" si="2"/>
        <v>0</v>
      </c>
      <c r="AK99" s="382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>
        <v>1</v>
      </c>
      <c r="E100" s="129">
        <v>210</v>
      </c>
      <c r="F100" s="310">
        <v>3</v>
      </c>
      <c r="G100" s="125">
        <v>630</v>
      </c>
      <c r="H100" s="126">
        <v>2</v>
      </c>
      <c r="I100" s="125">
        <v>420</v>
      </c>
      <c r="J100" s="124">
        <v>2</v>
      </c>
      <c r="K100" s="125">
        <v>420</v>
      </c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60"/>
      <c r="AA100" s="274"/>
      <c r="AB100" s="360"/>
      <c r="AC100" s="274"/>
      <c r="AD100" s="388"/>
      <c r="AE100" s="392"/>
      <c r="AF100" s="394"/>
      <c r="AG100" s="274"/>
      <c r="AH100" s="360"/>
      <c r="AI100" s="274"/>
      <c r="AJ100" s="381">
        <f t="shared" si="2"/>
        <v>8</v>
      </c>
      <c r="AK100" s="382">
        <f>IF(ISERR(AL100/AJ100),S!D98,(AL100/AJ100))</f>
        <v>210</v>
      </c>
      <c r="AL100" s="130">
        <f t="shared" si="3"/>
        <v>1680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>
        <v>0.45</v>
      </c>
      <c r="M101" s="125">
        <v>270</v>
      </c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60"/>
      <c r="AA101" s="274"/>
      <c r="AB101" s="360"/>
      <c r="AC101" s="274"/>
      <c r="AD101" s="388"/>
      <c r="AE101" s="392"/>
      <c r="AF101" s="394"/>
      <c r="AG101" s="274"/>
      <c r="AH101" s="360"/>
      <c r="AI101" s="274"/>
      <c r="AJ101" s="381">
        <f t="shared" si="2"/>
        <v>0.45</v>
      </c>
      <c r="AK101" s="382">
        <f>IF(ISERR(AL101/AJ101),S!D99,(AL101/AJ101))</f>
        <v>600</v>
      </c>
      <c r="AL101" s="130">
        <f t="shared" si="3"/>
        <v>270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>
        <v>2</v>
      </c>
      <c r="M102" s="125">
        <v>340</v>
      </c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60"/>
      <c r="AA102" s="274"/>
      <c r="AB102" s="360"/>
      <c r="AC102" s="274"/>
      <c r="AD102" s="388"/>
      <c r="AE102" s="392"/>
      <c r="AF102" s="394"/>
      <c r="AG102" s="274"/>
      <c r="AH102" s="360"/>
      <c r="AI102" s="274"/>
      <c r="AJ102" s="381">
        <f t="shared" si="2"/>
        <v>2</v>
      </c>
      <c r="AK102" s="382">
        <f>IF(ISERR(AL102/AJ102),S!D100,(AL102/AJ102))</f>
        <v>170</v>
      </c>
      <c r="AL102" s="130">
        <f t="shared" si="3"/>
        <v>340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>
        <v>1</v>
      </c>
      <c r="Q103" s="127">
        <v>65</v>
      </c>
      <c r="R103" s="126"/>
      <c r="S103" s="274"/>
      <c r="T103" s="263"/>
      <c r="U103" s="274"/>
      <c r="V103" s="126"/>
      <c r="W103" s="274"/>
      <c r="X103" s="263"/>
      <c r="Y103" s="274"/>
      <c r="Z103" s="360"/>
      <c r="AA103" s="274"/>
      <c r="AB103" s="360"/>
      <c r="AC103" s="274"/>
      <c r="AD103" s="388"/>
      <c r="AE103" s="392"/>
      <c r="AF103" s="394"/>
      <c r="AG103" s="274"/>
      <c r="AH103" s="360"/>
      <c r="AI103" s="274"/>
      <c r="AJ103" s="381">
        <f t="shared" si="2"/>
        <v>1</v>
      </c>
      <c r="AK103" s="382">
        <f>IF(ISERR(AL103/AJ103),S!D101,(AL103/AJ103))</f>
        <v>65</v>
      </c>
      <c r="AL103" s="130">
        <f t="shared" si="3"/>
        <v>65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60"/>
      <c r="AA104" s="274"/>
      <c r="AB104" s="360"/>
      <c r="AC104" s="274"/>
      <c r="AD104" s="388"/>
      <c r="AE104" s="392"/>
      <c r="AF104" s="394"/>
      <c r="AG104" s="274"/>
      <c r="AH104" s="360"/>
      <c r="AI104" s="274"/>
      <c r="AJ104" s="381">
        <f t="shared" si="2"/>
        <v>0</v>
      </c>
      <c r="AK104" s="382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>
        <v>4</v>
      </c>
      <c r="I105" s="125">
        <v>920</v>
      </c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60"/>
      <c r="AA105" s="274"/>
      <c r="AB105" s="360"/>
      <c r="AC105" s="274"/>
      <c r="AD105" s="388"/>
      <c r="AE105" s="392"/>
      <c r="AF105" s="394"/>
      <c r="AG105" s="274"/>
      <c r="AH105" s="360"/>
      <c r="AI105" s="274"/>
      <c r="AJ105" s="381">
        <f t="shared" si="2"/>
        <v>4</v>
      </c>
      <c r="AK105" s="382">
        <f>IF(ISERR(AL105/AJ105),S!D103,(AL105/AJ105))</f>
        <v>230</v>
      </c>
      <c r="AL105" s="130">
        <f t="shared" si="3"/>
        <v>920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>
        <v>2</v>
      </c>
      <c r="I106" s="125">
        <v>400</v>
      </c>
      <c r="J106" s="124"/>
      <c r="K106" s="125"/>
      <c r="L106" s="126">
        <v>4</v>
      </c>
      <c r="M106" s="125">
        <v>640</v>
      </c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60"/>
      <c r="AA106" s="274"/>
      <c r="AB106" s="360"/>
      <c r="AC106" s="274"/>
      <c r="AD106" s="388"/>
      <c r="AE106" s="392"/>
      <c r="AF106" s="394"/>
      <c r="AG106" s="274"/>
      <c r="AH106" s="360"/>
      <c r="AI106" s="274"/>
      <c r="AJ106" s="381">
        <f t="shared" si="2"/>
        <v>6</v>
      </c>
      <c r="AK106" s="382">
        <f>IF(ISERR(AL106/AJ106),S!D104,(AL106/AJ106))</f>
        <v>173.33333333333334</v>
      </c>
      <c r="AL106" s="130">
        <f t="shared" si="3"/>
        <v>1040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>
        <v>6</v>
      </c>
      <c r="I107" s="125">
        <v>1110</v>
      </c>
      <c r="J107" s="124"/>
      <c r="K107" s="125"/>
      <c r="L107" s="126"/>
      <c r="M107" s="125"/>
      <c r="N107" s="124">
        <v>6</v>
      </c>
      <c r="O107" s="125">
        <v>960</v>
      </c>
      <c r="P107" s="126">
        <v>6</v>
      </c>
      <c r="Q107" s="127">
        <v>960</v>
      </c>
      <c r="R107" s="126"/>
      <c r="S107" s="274"/>
      <c r="T107" s="263"/>
      <c r="U107" s="274"/>
      <c r="V107" s="126"/>
      <c r="W107" s="274"/>
      <c r="X107" s="263"/>
      <c r="Y107" s="274"/>
      <c r="Z107" s="360"/>
      <c r="AA107" s="274"/>
      <c r="AB107" s="360"/>
      <c r="AC107" s="274"/>
      <c r="AD107" s="388"/>
      <c r="AE107" s="392"/>
      <c r="AF107" s="394"/>
      <c r="AG107" s="274"/>
      <c r="AH107" s="360"/>
      <c r="AI107" s="274"/>
      <c r="AJ107" s="381">
        <f t="shared" si="2"/>
        <v>18</v>
      </c>
      <c r="AK107" s="382">
        <f>IF(ISERR(AL107/AJ107),S!D105,(AL107/AJ107))</f>
        <v>168.33333333333334</v>
      </c>
      <c r="AL107" s="130">
        <f t="shared" si="3"/>
        <v>3030</v>
      </c>
    </row>
    <row r="108" spans="1:38">
      <c r="A108" s="122">
        <v>104</v>
      </c>
      <c r="B108" s="123" t="s">
        <v>379</v>
      </c>
      <c r="C108" s="131" t="s">
        <v>376</v>
      </c>
      <c r="D108" s="310">
        <v>1</v>
      </c>
      <c r="E108" s="129">
        <v>180</v>
      </c>
      <c r="F108" s="310">
        <v>2</v>
      </c>
      <c r="G108" s="125">
        <v>360</v>
      </c>
      <c r="H108" s="126"/>
      <c r="I108" s="125"/>
      <c r="J108" s="124"/>
      <c r="K108" s="125"/>
      <c r="L108" s="126"/>
      <c r="M108" s="125"/>
      <c r="N108" s="124">
        <v>1</v>
      </c>
      <c r="O108" s="125">
        <v>180</v>
      </c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60"/>
      <c r="AA108" s="274"/>
      <c r="AB108" s="360"/>
      <c r="AC108" s="274"/>
      <c r="AD108" s="388"/>
      <c r="AE108" s="392"/>
      <c r="AF108" s="394"/>
      <c r="AG108" s="274"/>
      <c r="AH108" s="360"/>
      <c r="AI108" s="274"/>
      <c r="AJ108" s="381">
        <f t="shared" si="2"/>
        <v>4</v>
      </c>
      <c r="AK108" s="382">
        <f>IF(ISERR(AL108/AJ108),S!D106,(AL108/AJ108))</f>
        <v>180</v>
      </c>
      <c r="AL108" s="130">
        <f t="shared" si="3"/>
        <v>720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>
        <v>1</v>
      </c>
      <c r="G109" s="125">
        <v>330</v>
      </c>
      <c r="H109" s="126"/>
      <c r="I109" s="125"/>
      <c r="J109" s="124"/>
      <c r="K109" s="125"/>
      <c r="L109" s="126"/>
      <c r="M109" s="125"/>
      <c r="N109" s="124">
        <v>0.9</v>
      </c>
      <c r="O109" s="125">
        <v>680</v>
      </c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60"/>
      <c r="AA109" s="274"/>
      <c r="AB109" s="360"/>
      <c r="AC109" s="274"/>
      <c r="AD109" s="388"/>
      <c r="AE109" s="392"/>
      <c r="AF109" s="394"/>
      <c r="AG109" s="274"/>
      <c r="AH109" s="360"/>
      <c r="AI109" s="274"/>
      <c r="AJ109" s="381">
        <f t="shared" si="2"/>
        <v>1.9</v>
      </c>
      <c r="AK109" s="382">
        <f>IF(ISERR(AL109/AJ109),S!D107,(AL109/AJ109))</f>
        <v>531.57894736842104</v>
      </c>
      <c r="AL109" s="130">
        <f t="shared" si="3"/>
        <v>1010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60"/>
      <c r="AA110" s="274"/>
      <c r="AB110" s="360"/>
      <c r="AC110" s="274"/>
      <c r="AD110" s="388"/>
      <c r="AE110" s="392"/>
      <c r="AF110" s="394"/>
      <c r="AG110" s="274"/>
      <c r="AH110" s="360"/>
      <c r="AI110" s="274"/>
      <c r="AJ110" s="381">
        <f t="shared" si="2"/>
        <v>0</v>
      </c>
      <c r="AK110" s="382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>
        <v>1</v>
      </c>
      <c r="E111" s="129">
        <v>220</v>
      </c>
      <c r="F111" s="310">
        <v>2</v>
      </c>
      <c r="G111" s="125">
        <v>440</v>
      </c>
      <c r="H111" s="126">
        <v>3</v>
      </c>
      <c r="I111" s="125">
        <v>540</v>
      </c>
      <c r="J111" s="124"/>
      <c r="K111" s="125"/>
      <c r="L111" s="126"/>
      <c r="M111" s="125"/>
      <c r="N111" s="124"/>
      <c r="O111" s="125"/>
      <c r="P111" s="126">
        <v>2</v>
      </c>
      <c r="Q111" s="127">
        <v>540</v>
      </c>
      <c r="R111" s="126">
        <v>1</v>
      </c>
      <c r="S111" s="274">
        <v>270</v>
      </c>
      <c r="T111" s="263"/>
      <c r="U111" s="274"/>
      <c r="V111" s="126"/>
      <c r="W111" s="274"/>
      <c r="X111" s="263"/>
      <c r="Y111" s="274"/>
      <c r="Z111" s="360"/>
      <c r="AA111" s="274"/>
      <c r="AB111" s="360"/>
      <c r="AC111" s="274"/>
      <c r="AD111" s="388"/>
      <c r="AE111" s="392"/>
      <c r="AF111" s="394"/>
      <c r="AG111" s="274"/>
      <c r="AH111" s="360"/>
      <c r="AI111" s="274"/>
      <c r="AJ111" s="381">
        <f t="shared" si="2"/>
        <v>9</v>
      </c>
      <c r="AK111" s="382">
        <f>IF(ISERR(AL111/AJ111),S!D109,(AL111/AJ111))</f>
        <v>223.33333333333334</v>
      </c>
      <c r="AL111" s="130">
        <f t="shared" si="3"/>
        <v>2010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>
        <v>0.5</v>
      </c>
      <c r="G112" s="125">
        <v>430</v>
      </c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>
        <v>1</v>
      </c>
      <c r="U112" s="274">
        <v>430</v>
      </c>
      <c r="V112" s="126"/>
      <c r="W112" s="274"/>
      <c r="X112" s="263"/>
      <c r="Y112" s="274"/>
      <c r="Z112" s="360"/>
      <c r="AA112" s="274"/>
      <c r="AB112" s="360"/>
      <c r="AC112" s="274"/>
      <c r="AD112" s="388"/>
      <c r="AE112" s="392"/>
      <c r="AF112" s="394"/>
      <c r="AG112" s="274"/>
      <c r="AH112" s="360"/>
      <c r="AI112" s="274"/>
      <c r="AJ112" s="381">
        <f t="shared" si="2"/>
        <v>2</v>
      </c>
      <c r="AK112" s="382">
        <f>IF(ISERR(AL112/AJ112),S!D110,(AL112/AJ112))</f>
        <v>645</v>
      </c>
      <c r="AL112" s="130">
        <f t="shared" si="3"/>
        <v>1290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60"/>
      <c r="AA113" s="274"/>
      <c r="AB113" s="360"/>
      <c r="AC113" s="274"/>
      <c r="AD113" s="388"/>
      <c r="AE113" s="392"/>
      <c r="AF113" s="394"/>
      <c r="AG113" s="274"/>
      <c r="AH113" s="360"/>
      <c r="AI113" s="274"/>
      <c r="AJ113" s="381">
        <f t="shared" si="2"/>
        <v>0</v>
      </c>
      <c r="AK113" s="382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>
        <v>0.8</v>
      </c>
      <c r="G114" s="125">
        <v>1020</v>
      </c>
      <c r="H114" s="126">
        <v>1</v>
      </c>
      <c r="I114" s="125">
        <v>1700</v>
      </c>
      <c r="J114" s="124">
        <v>0.5</v>
      </c>
      <c r="K114" s="125">
        <v>900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60"/>
      <c r="AA114" s="274"/>
      <c r="AB114" s="360"/>
      <c r="AC114" s="274"/>
      <c r="AD114" s="388"/>
      <c r="AE114" s="392"/>
      <c r="AF114" s="394"/>
      <c r="AG114" s="274"/>
      <c r="AH114" s="360"/>
      <c r="AI114" s="274"/>
      <c r="AJ114" s="381">
        <f t="shared" si="2"/>
        <v>2.2999999999999998</v>
      </c>
      <c r="AK114" s="382">
        <f>IF(ISERR(AL114/AJ114),S!D112,(AL114/AJ114))</f>
        <v>1573.913043478261</v>
      </c>
      <c r="AL114" s="130">
        <f t="shared" si="3"/>
        <v>3620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>
        <v>0.2</v>
      </c>
      <c r="G115" s="125">
        <v>690</v>
      </c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60"/>
      <c r="AA115" s="274"/>
      <c r="AB115" s="360"/>
      <c r="AC115" s="274"/>
      <c r="AD115" s="388"/>
      <c r="AE115" s="392"/>
      <c r="AF115" s="394"/>
      <c r="AG115" s="274"/>
      <c r="AH115" s="360"/>
      <c r="AI115" s="274"/>
      <c r="AJ115" s="381">
        <f t="shared" si="2"/>
        <v>0.2</v>
      </c>
      <c r="AK115" s="382">
        <f>IF(ISERR(AL115/AJ115),S!D113,(AL115/AJ115))</f>
        <v>3450</v>
      </c>
      <c r="AL115" s="130">
        <f t="shared" si="3"/>
        <v>690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>
        <v>0.5</v>
      </c>
      <c r="G116" s="125">
        <v>280</v>
      </c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60"/>
      <c r="AA116" s="274"/>
      <c r="AB116" s="360"/>
      <c r="AC116" s="274"/>
      <c r="AD116" s="388"/>
      <c r="AE116" s="392"/>
      <c r="AF116" s="394"/>
      <c r="AG116" s="274"/>
      <c r="AH116" s="360"/>
      <c r="AI116" s="274"/>
      <c r="AJ116" s="381">
        <f t="shared" si="2"/>
        <v>0.5</v>
      </c>
      <c r="AK116" s="382">
        <f>IF(ISERR(AL116/AJ116),S!D114,(AL116/AJ116))</f>
        <v>560</v>
      </c>
      <c r="AL116" s="130">
        <f t="shared" si="3"/>
        <v>280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>
        <v>1</v>
      </c>
      <c r="G117" s="125">
        <v>300</v>
      </c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60"/>
      <c r="AA117" s="274"/>
      <c r="AB117" s="360"/>
      <c r="AC117" s="274"/>
      <c r="AD117" s="388"/>
      <c r="AE117" s="392"/>
      <c r="AF117" s="394"/>
      <c r="AG117" s="274"/>
      <c r="AH117" s="360"/>
      <c r="AI117" s="274"/>
      <c r="AJ117" s="381">
        <f t="shared" si="2"/>
        <v>1</v>
      </c>
      <c r="AK117" s="382">
        <f>IF(ISERR(AL117/AJ117),S!D115,(AL117/AJ117))</f>
        <v>300</v>
      </c>
      <c r="AL117" s="130">
        <f t="shared" si="3"/>
        <v>300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>
        <v>144</v>
      </c>
      <c r="I118" s="125">
        <v>1260</v>
      </c>
      <c r="J118" s="124"/>
      <c r="K118" s="125"/>
      <c r="L118" s="126">
        <v>144</v>
      </c>
      <c r="M118" s="125">
        <v>1260</v>
      </c>
      <c r="N118" s="124"/>
      <c r="O118" s="125"/>
      <c r="P118" s="126"/>
      <c r="Q118" s="127"/>
      <c r="R118" s="126"/>
      <c r="S118" s="274"/>
      <c r="T118" s="263"/>
      <c r="U118" s="274"/>
      <c r="V118" s="126">
        <v>121</v>
      </c>
      <c r="W118" s="274">
        <v>1110</v>
      </c>
      <c r="X118" s="263"/>
      <c r="Y118" s="274"/>
      <c r="Z118" s="360"/>
      <c r="AA118" s="274"/>
      <c r="AB118" s="360"/>
      <c r="AC118" s="274"/>
      <c r="AD118" s="388"/>
      <c r="AE118" s="392"/>
      <c r="AF118" s="394"/>
      <c r="AG118" s="274"/>
      <c r="AH118" s="360"/>
      <c r="AI118" s="274"/>
      <c r="AJ118" s="381">
        <f t="shared" si="2"/>
        <v>409</v>
      </c>
      <c r="AK118" s="382">
        <f>IF(ISERR(AL118/AJ118),S!D116,(AL118/AJ118))</f>
        <v>8.875305623471883</v>
      </c>
      <c r="AL118" s="130">
        <f t="shared" si="3"/>
        <v>3630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60"/>
      <c r="AA119" s="274"/>
      <c r="AB119" s="360"/>
      <c r="AC119" s="274"/>
      <c r="AD119" s="388"/>
      <c r="AE119" s="392"/>
      <c r="AF119" s="394"/>
      <c r="AG119" s="274"/>
      <c r="AH119" s="360"/>
      <c r="AI119" s="274"/>
      <c r="AJ119" s="381">
        <f t="shared" si="2"/>
        <v>0</v>
      </c>
      <c r="AK119" s="382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>
        <v>0.5</v>
      </c>
      <c r="Q120" s="127">
        <v>90</v>
      </c>
      <c r="R120" s="126"/>
      <c r="S120" s="274"/>
      <c r="T120" s="263"/>
      <c r="U120" s="274"/>
      <c r="V120" s="126"/>
      <c r="W120" s="274"/>
      <c r="X120" s="263"/>
      <c r="Y120" s="274"/>
      <c r="Z120" s="360"/>
      <c r="AA120" s="274"/>
      <c r="AB120" s="360"/>
      <c r="AC120" s="274"/>
      <c r="AD120" s="388"/>
      <c r="AE120" s="392"/>
      <c r="AF120" s="394"/>
      <c r="AG120" s="274"/>
      <c r="AH120" s="360"/>
      <c r="AI120" s="274"/>
      <c r="AJ120" s="381">
        <f t="shared" si="2"/>
        <v>0.5</v>
      </c>
      <c r="AK120" s="382">
        <f>IF(ISERR(AL120/AJ120),S!D118,(AL120/AJ120))</f>
        <v>180</v>
      </c>
      <c r="AL120" s="130">
        <f t="shared" si="3"/>
        <v>90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60"/>
      <c r="AA121" s="274"/>
      <c r="AB121" s="360"/>
      <c r="AC121" s="274"/>
      <c r="AD121" s="388"/>
      <c r="AE121" s="392"/>
      <c r="AF121" s="394"/>
      <c r="AG121" s="274"/>
      <c r="AH121" s="360"/>
      <c r="AI121" s="274"/>
      <c r="AJ121" s="381">
        <f t="shared" si="2"/>
        <v>0</v>
      </c>
      <c r="AK121" s="382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60"/>
      <c r="AA122" s="274"/>
      <c r="AB122" s="360"/>
      <c r="AC122" s="274"/>
      <c r="AD122" s="388"/>
      <c r="AE122" s="392"/>
      <c r="AF122" s="394"/>
      <c r="AG122" s="274"/>
      <c r="AH122" s="360"/>
      <c r="AI122" s="274"/>
      <c r="AJ122" s="381">
        <f t="shared" si="2"/>
        <v>0</v>
      </c>
      <c r="AK122" s="382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60"/>
      <c r="AA123" s="274"/>
      <c r="AB123" s="360"/>
      <c r="AC123" s="274"/>
      <c r="AD123" s="388"/>
      <c r="AE123" s="392"/>
      <c r="AF123" s="394"/>
      <c r="AG123" s="274"/>
      <c r="AH123" s="360"/>
      <c r="AI123" s="274"/>
      <c r="AJ123" s="381">
        <f t="shared" si="2"/>
        <v>0</v>
      </c>
      <c r="AK123" s="382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60"/>
      <c r="AA124" s="274"/>
      <c r="AB124" s="360"/>
      <c r="AC124" s="274"/>
      <c r="AD124" s="388"/>
      <c r="AE124" s="392"/>
      <c r="AF124" s="394"/>
      <c r="AG124" s="274"/>
      <c r="AH124" s="360"/>
      <c r="AI124" s="274"/>
      <c r="AJ124" s="381">
        <f t="shared" si="2"/>
        <v>0</v>
      </c>
      <c r="AK124" s="382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445</v>
      </c>
      <c r="C125" s="131" t="s">
        <v>31</v>
      </c>
      <c r="D125" s="310"/>
      <c r="E125" s="129"/>
      <c r="F125" s="310"/>
      <c r="G125" s="125"/>
      <c r="H125" s="126">
        <v>1.56</v>
      </c>
      <c r="I125" s="125">
        <v>2500</v>
      </c>
      <c r="J125" s="124"/>
      <c r="K125" s="125"/>
      <c r="L125" s="126"/>
      <c r="M125" s="125"/>
      <c r="N125" s="124"/>
      <c r="O125" s="125"/>
      <c r="P125" s="126"/>
      <c r="Q125" s="127"/>
      <c r="R125" s="126">
        <v>0.6</v>
      </c>
      <c r="S125" s="274">
        <v>690</v>
      </c>
      <c r="T125" s="263">
        <v>1</v>
      </c>
      <c r="U125" s="274">
        <v>1600</v>
      </c>
      <c r="V125" s="126"/>
      <c r="W125" s="274"/>
      <c r="X125" s="263"/>
      <c r="Y125" s="274"/>
      <c r="Z125" s="360"/>
      <c r="AA125" s="274"/>
      <c r="AB125" s="360"/>
      <c r="AC125" s="274"/>
      <c r="AD125" s="388"/>
      <c r="AE125" s="392"/>
      <c r="AF125" s="394"/>
      <c r="AG125" s="274"/>
      <c r="AH125" s="360"/>
      <c r="AI125" s="274"/>
      <c r="AJ125" s="381">
        <f t="shared" si="2"/>
        <v>3.16</v>
      </c>
      <c r="AK125" s="382">
        <f>IF(ISERR(AL125/AJ125),S!D123,(AL125/AJ125))</f>
        <v>1515.8227848101264</v>
      </c>
      <c r="AL125" s="130">
        <f t="shared" si="3"/>
        <v>4790</v>
      </c>
    </row>
    <row r="126" spans="1:38">
      <c r="A126" s="122">
        <v>122</v>
      </c>
      <c r="B126" s="123" t="s">
        <v>123</v>
      </c>
      <c r="C126" s="131" t="s">
        <v>31</v>
      </c>
      <c r="D126" s="310">
        <v>38</v>
      </c>
      <c r="E126" s="129">
        <v>380</v>
      </c>
      <c r="F126" s="310">
        <v>50</v>
      </c>
      <c r="G126" s="125">
        <v>500</v>
      </c>
      <c r="H126" s="126">
        <v>47</v>
      </c>
      <c r="I126" s="125">
        <v>470</v>
      </c>
      <c r="J126" s="124">
        <v>65</v>
      </c>
      <c r="K126" s="125">
        <v>650</v>
      </c>
      <c r="L126" s="126">
        <v>97</v>
      </c>
      <c r="M126" s="125">
        <v>970</v>
      </c>
      <c r="N126" s="124">
        <v>90</v>
      </c>
      <c r="O126" s="125">
        <v>900</v>
      </c>
      <c r="P126" s="126">
        <v>55</v>
      </c>
      <c r="Q126" s="127">
        <v>550</v>
      </c>
      <c r="R126" s="126">
        <v>50</v>
      </c>
      <c r="S126" s="274">
        <v>500</v>
      </c>
      <c r="T126" s="263">
        <v>42</v>
      </c>
      <c r="U126" s="274">
        <v>420</v>
      </c>
      <c r="V126" s="126">
        <v>22</v>
      </c>
      <c r="W126" s="274">
        <v>220</v>
      </c>
      <c r="X126" s="263"/>
      <c r="Y126" s="274"/>
      <c r="Z126" s="360"/>
      <c r="AA126" s="274"/>
      <c r="AB126" s="360"/>
      <c r="AC126" s="274"/>
      <c r="AD126" s="388"/>
      <c r="AE126" s="392"/>
      <c r="AF126" s="394"/>
      <c r="AG126" s="274"/>
      <c r="AH126" s="360"/>
      <c r="AI126" s="274"/>
      <c r="AJ126" s="381">
        <f t="shared" si="2"/>
        <v>556</v>
      </c>
      <c r="AK126" s="382">
        <f>IF(ISERR(AL126/AJ126),S!D124,(AL126/AJ126))</f>
        <v>10</v>
      </c>
      <c r="AL126" s="130">
        <f t="shared" si="3"/>
        <v>5560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60"/>
      <c r="AA127" s="274"/>
      <c r="AB127" s="360"/>
      <c r="AC127" s="274"/>
      <c r="AD127" s="388"/>
      <c r="AE127" s="392"/>
      <c r="AF127" s="394"/>
      <c r="AG127" s="274"/>
      <c r="AH127" s="360"/>
      <c r="AI127" s="274"/>
      <c r="AJ127" s="381">
        <f t="shared" si="2"/>
        <v>0</v>
      </c>
      <c r="AK127" s="382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>
        <v>20.7</v>
      </c>
      <c r="G128" s="125">
        <v>2898</v>
      </c>
      <c r="H128" s="126"/>
      <c r="I128" s="125"/>
      <c r="J128" s="124"/>
      <c r="K128" s="125"/>
      <c r="L128" s="126"/>
      <c r="M128" s="125"/>
      <c r="N128" s="124"/>
      <c r="O128" s="125"/>
      <c r="P128" s="126">
        <v>5.5</v>
      </c>
      <c r="Q128" s="127">
        <v>1430</v>
      </c>
      <c r="R128" s="126">
        <v>2.99</v>
      </c>
      <c r="S128" s="274">
        <v>478</v>
      </c>
      <c r="T128" s="263">
        <v>4.5</v>
      </c>
      <c r="U128" s="274">
        <v>729</v>
      </c>
      <c r="V128" s="126"/>
      <c r="W128" s="274"/>
      <c r="X128" s="263"/>
      <c r="Y128" s="274"/>
      <c r="Z128" s="360"/>
      <c r="AA128" s="274"/>
      <c r="AB128" s="360"/>
      <c r="AC128" s="274"/>
      <c r="AD128" s="388"/>
      <c r="AE128" s="392"/>
      <c r="AF128" s="394"/>
      <c r="AG128" s="274"/>
      <c r="AH128" s="360"/>
      <c r="AI128" s="274"/>
      <c r="AJ128" s="381">
        <f t="shared" si="2"/>
        <v>33.69</v>
      </c>
      <c r="AK128" s="382">
        <f>IF(ISERR(AL128/AJ128),S!D126,(AL128/AJ128))</f>
        <v>164.29207479964381</v>
      </c>
      <c r="AL128" s="130">
        <f t="shared" si="3"/>
        <v>5535</v>
      </c>
    </row>
    <row r="129" spans="1:38">
      <c r="A129" s="122">
        <v>125</v>
      </c>
      <c r="B129" s="123" t="s">
        <v>271</v>
      </c>
      <c r="C129" s="131" t="s">
        <v>9</v>
      </c>
      <c r="D129" s="310">
        <v>16.7</v>
      </c>
      <c r="E129" s="129">
        <v>5678</v>
      </c>
      <c r="F129" s="310"/>
      <c r="G129" s="125"/>
      <c r="H129" s="126">
        <v>14.12</v>
      </c>
      <c r="I129" s="125">
        <v>4730</v>
      </c>
      <c r="J129" s="124"/>
      <c r="K129" s="125"/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60"/>
      <c r="AA129" s="274"/>
      <c r="AB129" s="360"/>
      <c r="AC129" s="274"/>
      <c r="AD129" s="388"/>
      <c r="AE129" s="392"/>
      <c r="AF129" s="394"/>
      <c r="AG129" s="274"/>
      <c r="AH129" s="360"/>
      <c r="AI129" s="274"/>
      <c r="AJ129" s="381">
        <f t="shared" si="2"/>
        <v>30.82</v>
      </c>
      <c r="AK129" s="382">
        <f>IF(ISERR(AL129/AJ129),S!D127,(AL129/AJ129))</f>
        <v>337.70279039584688</v>
      </c>
      <c r="AL129" s="130">
        <f t="shared" si="3"/>
        <v>10408</v>
      </c>
    </row>
    <row r="130" spans="1:38">
      <c r="A130" s="122">
        <v>126</v>
      </c>
      <c r="B130" s="123" t="s">
        <v>275</v>
      </c>
      <c r="C130" s="131" t="s">
        <v>9</v>
      </c>
      <c r="D130" s="310">
        <v>2</v>
      </c>
      <c r="E130" s="129">
        <v>960</v>
      </c>
      <c r="F130" s="310"/>
      <c r="G130" s="125"/>
      <c r="H130" s="126"/>
      <c r="I130" s="125"/>
      <c r="J130" s="124"/>
      <c r="K130" s="125"/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60"/>
      <c r="AA130" s="274"/>
      <c r="AB130" s="360"/>
      <c r="AC130" s="274"/>
      <c r="AD130" s="388"/>
      <c r="AE130" s="392"/>
      <c r="AF130" s="394"/>
      <c r="AG130" s="274"/>
      <c r="AH130" s="360"/>
      <c r="AI130" s="274"/>
      <c r="AJ130" s="381">
        <f t="shared" si="2"/>
        <v>2</v>
      </c>
      <c r="AK130" s="382">
        <f>IF(ISERR(AL130/AJ130),S!D128,(AL130/AJ130))</f>
        <v>480</v>
      </c>
      <c r="AL130" s="130">
        <f t="shared" si="3"/>
        <v>960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>
        <v>4.12</v>
      </c>
      <c r="I131" s="125">
        <v>1277</v>
      </c>
      <c r="J131" s="124"/>
      <c r="K131" s="125"/>
      <c r="L131" s="126"/>
      <c r="M131" s="125"/>
      <c r="N131" s="124"/>
      <c r="O131" s="125"/>
      <c r="P131" s="126">
        <v>4.8899999999999997</v>
      </c>
      <c r="Q131" s="127">
        <v>1564</v>
      </c>
      <c r="R131" s="126"/>
      <c r="S131" s="274"/>
      <c r="T131" s="263"/>
      <c r="U131" s="274"/>
      <c r="V131" s="126"/>
      <c r="W131" s="274"/>
      <c r="X131" s="263"/>
      <c r="Y131" s="274"/>
      <c r="Z131" s="360"/>
      <c r="AA131" s="274"/>
      <c r="AB131" s="360"/>
      <c r="AC131" s="274"/>
      <c r="AD131" s="388"/>
      <c r="AE131" s="392"/>
      <c r="AF131" s="394"/>
      <c r="AG131" s="274"/>
      <c r="AH131" s="360"/>
      <c r="AI131" s="274"/>
      <c r="AJ131" s="381">
        <f t="shared" si="2"/>
        <v>9.01</v>
      </c>
      <c r="AK131" s="382">
        <f>IF(ISERR(AL131/AJ131),S!D129,(AL131/AJ131))</f>
        <v>315.31631520532744</v>
      </c>
      <c r="AL131" s="130">
        <f t="shared" si="3"/>
        <v>2841</v>
      </c>
    </row>
    <row r="132" spans="1:38">
      <c r="A132" s="122">
        <v>128</v>
      </c>
      <c r="B132" s="123" t="s">
        <v>124</v>
      </c>
      <c r="C132" s="131" t="s">
        <v>9</v>
      </c>
      <c r="D132" s="310">
        <v>3</v>
      </c>
      <c r="E132" s="129">
        <v>330</v>
      </c>
      <c r="F132" s="310"/>
      <c r="G132" s="125"/>
      <c r="H132" s="126"/>
      <c r="I132" s="125"/>
      <c r="J132" s="124">
        <v>4</v>
      </c>
      <c r="K132" s="125">
        <v>420</v>
      </c>
      <c r="L132" s="126"/>
      <c r="M132" s="125"/>
      <c r="N132" s="124"/>
      <c r="O132" s="125"/>
      <c r="P132" s="126"/>
      <c r="Q132" s="127"/>
      <c r="R132" s="126">
        <v>2.2000000000000002</v>
      </c>
      <c r="S132" s="274">
        <v>220</v>
      </c>
      <c r="T132" s="263"/>
      <c r="U132" s="274"/>
      <c r="V132" s="126"/>
      <c r="W132" s="274"/>
      <c r="X132" s="263"/>
      <c r="Y132" s="274"/>
      <c r="Z132" s="360"/>
      <c r="AA132" s="274"/>
      <c r="AB132" s="360"/>
      <c r="AC132" s="274"/>
      <c r="AD132" s="388"/>
      <c r="AE132" s="392"/>
      <c r="AF132" s="394"/>
      <c r="AG132" s="274"/>
      <c r="AH132" s="360"/>
      <c r="AI132" s="274"/>
      <c r="AJ132" s="381">
        <f t="shared" si="2"/>
        <v>9.1999999999999993</v>
      </c>
      <c r="AK132" s="382">
        <f>IF(ISERR(AL132/AJ132),S!D130,(AL132/AJ132))</f>
        <v>105.43478260869566</v>
      </c>
      <c r="AL132" s="130">
        <f t="shared" si="3"/>
        <v>970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60"/>
      <c r="AA133" s="274"/>
      <c r="AB133" s="360"/>
      <c r="AC133" s="274"/>
      <c r="AD133" s="388"/>
      <c r="AE133" s="392"/>
      <c r="AF133" s="394"/>
      <c r="AG133" s="274"/>
      <c r="AH133" s="360"/>
      <c r="AI133" s="274"/>
      <c r="AJ133" s="381">
        <f t="shared" si="2"/>
        <v>0</v>
      </c>
      <c r="AK133" s="382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>
        <v>32</v>
      </c>
      <c r="E134" s="129">
        <v>3850</v>
      </c>
      <c r="F134" s="310"/>
      <c r="G134" s="125"/>
      <c r="H134" s="126">
        <v>12</v>
      </c>
      <c r="I134" s="125">
        <v>1200</v>
      </c>
      <c r="J134" s="124">
        <v>5</v>
      </c>
      <c r="K134" s="125">
        <v>580</v>
      </c>
      <c r="L134" s="126">
        <v>9.1</v>
      </c>
      <c r="M134" s="125">
        <v>910</v>
      </c>
      <c r="N134" s="124"/>
      <c r="O134" s="125"/>
      <c r="P134" s="126">
        <v>6.66</v>
      </c>
      <c r="Q134" s="127">
        <v>1039</v>
      </c>
      <c r="R134" s="126">
        <v>13.48</v>
      </c>
      <c r="S134" s="274">
        <v>1617</v>
      </c>
      <c r="T134" s="263">
        <v>3</v>
      </c>
      <c r="U134" s="274">
        <v>360</v>
      </c>
      <c r="V134" s="126">
        <v>2</v>
      </c>
      <c r="W134" s="274">
        <v>220</v>
      </c>
      <c r="X134" s="263"/>
      <c r="Y134" s="274"/>
      <c r="Z134" s="360"/>
      <c r="AA134" s="274"/>
      <c r="AB134" s="360"/>
      <c r="AC134" s="274"/>
      <c r="AD134" s="388"/>
      <c r="AE134" s="392"/>
      <c r="AF134" s="394"/>
      <c r="AG134" s="274"/>
      <c r="AH134" s="360"/>
      <c r="AI134" s="274"/>
      <c r="AJ134" s="381">
        <f t="shared" ref="AJ134:AJ197" si="4">R134+P134+N134+L134+J134+H134+F134+D134+T134+V134+X134+Z134+AB134+AD134+AF134+AH134</f>
        <v>83.240000000000009</v>
      </c>
      <c r="AK134" s="382">
        <f>IF(ISERR(AL134/AJ134),S!D132,(AL134/AJ134))</f>
        <v>117.4435367611725</v>
      </c>
      <c r="AL134" s="130">
        <f t="shared" ref="AL134:AL197" si="5">E134+G134+I134+K134+M134+O134+Q134+S134+U134+W134+Y134+AA134+AC134+AE134+AG134+AI134</f>
        <v>9776</v>
      </c>
    </row>
    <row r="135" spans="1:38">
      <c r="A135" s="122">
        <v>131</v>
      </c>
      <c r="B135" s="123" t="s">
        <v>294</v>
      </c>
      <c r="C135" s="120" t="s">
        <v>9</v>
      </c>
      <c r="D135" s="310">
        <v>4</v>
      </c>
      <c r="E135" s="125">
        <v>640</v>
      </c>
      <c r="F135" s="310"/>
      <c r="G135" s="125"/>
      <c r="H135" s="126">
        <v>4</v>
      </c>
      <c r="I135" s="125">
        <v>520</v>
      </c>
      <c r="J135" s="124"/>
      <c r="K135" s="125"/>
      <c r="L135" s="126"/>
      <c r="M135" s="125"/>
      <c r="N135" s="124"/>
      <c r="O135" s="125"/>
      <c r="P135" s="126"/>
      <c r="Q135" s="127"/>
      <c r="R135" s="126">
        <v>14</v>
      </c>
      <c r="S135" s="274">
        <v>2240</v>
      </c>
      <c r="T135" s="263"/>
      <c r="U135" s="274"/>
      <c r="V135" s="126"/>
      <c r="W135" s="274"/>
      <c r="X135" s="263"/>
      <c r="Y135" s="274"/>
      <c r="Z135" s="360"/>
      <c r="AA135" s="274"/>
      <c r="AB135" s="360"/>
      <c r="AC135" s="274"/>
      <c r="AD135" s="388"/>
      <c r="AE135" s="392"/>
      <c r="AF135" s="394"/>
      <c r="AG135" s="274"/>
      <c r="AH135" s="360"/>
      <c r="AI135" s="274"/>
      <c r="AJ135" s="381">
        <f t="shared" si="4"/>
        <v>22</v>
      </c>
      <c r="AK135" s="382">
        <f>IF(ISERR(AL135/AJ135),S!D133,(AL135/AJ135))</f>
        <v>154.54545454545453</v>
      </c>
      <c r="AL135" s="130">
        <f t="shared" si="5"/>
        <v>3400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>
        <v>12</v>
      </c>
      <c r="I136" s="125">
        <v>420</v>
      </c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60"/>
      <c r="AA136" s="274"/>
      <c r="AB136" s="360"/>
      <c r="AC136" s="274"/>
      <c r="AD136" s="388"/>
      <c r="AE136" s="392"/>
      <c r="AF136" s="394"/>
      <c r="AG136" s="274"/>
      <c r="AH136" s="360"/>
      <c r="AI136" s="274"/>
      <c r="AJ136" s="381">
        <f t="shared" si="4"/>
        <v>12</v>
      </c>
      <c r="AK136" s="382">
        <f>IF(ISERR(AL136/AJ136),S!D134,(AL136/AJ136))</f>
        <v>35</v>
      </c>
      <c r="AL136" s="130">
        <f t="shared" si="5"/>
        <v>420</v>
      </c>
    </row>
    <row r="137" spans="1:38">
      <c r="A137" s="122">
        <v>133</v>
      </c>
      <c r="B137" s="123" t="s">
        <v>417</v>
      </c>
      <c r="C137" s="120" t="s">
        <v>9</v>
      </c>
      <c r="D137" s="310"/>
      <c r="E137" s="125"/>
      <c r="F137" s="310">
        <v>3</v>
      </c>
      <c r="G137" s="125">
        <v>660</v>
      </c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>
        <v>2</v>
      </c>
      <c r="S137" s="274">
        <v>640</v>
      </c>
      <c r="T137" s="263"/>
      <c r="U137" s="274"/>
      <c r="V137" s="126"/>
      <c r="W137" s="274"/>
      <c r="X137" s="263"/>
      <c r="Y137" s="274"/>
      <c r="Z137" s="360"/>
      <c r="AA137" s="274"/>
      <c r="AB137" s="360"/>
      <c r="AC137" s="274"/>
      <c r="AD137" s="388"/>
      <c r="AE137" s="392"/>
      <c r="AF137" s="394"/>
      <c r="AG137" s="274"/>
      <c r="AH137" s="360"/>
      <c r="AI137" s="274"/>
      <c r="AJ137" s="381">
        <f t="shared" si="4"/>
        <v>5</v>
      </c>
      <c r="AK137" s="382">
        <f>IF(ISERR(AL137/AJ137),S!D135,(AL137/AJ137))</f>
        <v>260</v>
      </c>
      <c r="AL137" s="130">
        <f t="shared" si="5"/>
        <v>1300</v>
      </c>
    </row>
    <row r="138" spans="1:38">
      <c r="A138" s="122">
        <v>134</v>
      </c>
      <c r="B138" s="123" t="s">
        <v>404</v>
      </c>
      <c r="C138" s="131" t="s">
        <v>9</v>
      </c>
      <c r="D138" s="310">
        <v>1.2</v>
      </c>
      <c r="E138" s="129">
        <v>360</v>
      </c>
      <c r="F138" s="310"/>
      <c r="G138" s="125"/>
      <c r="H138" s="126"/>
      <c r="I138" s="125"/>
      <c r="J138" s="124">
        <v>4.1749999999999998</v>
      </c>
      <c r="K138" s="125">
        <v>1335</v>
      </c>
      <c r="L138" s="126"/>
      <c r="M138" s="125"/>
      <c r="N138" s="124"/>
      <c r="O138" s="125"/>
      <c r="P138" s="126">
        <v>3.5</v>
      </c>
      <c r="Q138" s="127">
        <v>1830</v>
      </c>
      <c r="R138" s="126">
        <v>4.75</v>
      </c>
      <c r="S138" s="274">
        <v>1880</v>
      </c>
      <c r="T138" s="263">
        <v>7.5</v>
      </c>
      <c r="U138" s="274">
        <v>2475</v>
      </c>
      <c r="V138" s="126"/>
      <c r="W138" s="274"/>
      <c r="X138" s="263"/>
      <c r="Y138" s="274"/>
      <c r="Z138" s="360"/>
      <c r="AA138" s="274"/>
      <c r="AB138" s="360"/>
      <c r="AC138" s="274"/>
      <c r="AD138" s="388"/>
      <c r="AE138" s="392"/>
      <c r="AF138" s="394"/>
      <c r="AG138" s="274"/>
      <c r="AH138" s="360"/>
      <c r="AI138" s="274"/>
      <c r="AJ138" s="381">
        <f t="shared" si="4"/>
        <v>21.125</v>
      </c>
      <c r="AK138" s="382">
        <f>IF(ISERR(AL138/AJ138),S!D136,(AL138/AJ138))</f>
        <v>373.01775147928993</v>
      </c>
      <c r="AL138" s="130">
        <f t="shared" si="5"/>
        <v>7880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/>
      <c r="K139" s="125"/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60"/>
      <c r="AA139" s="274"/>
      <c r="AB139" s="360"/>
      <c r="AC139" s="274"/>
      <c r="AD139" s="388"/>
      <c r="AE139" s="392"/>
      <c r="AF139" s="394"/>
      <c r="AG139" s="274"/>
      <c r="AH139" s="360"/>
      <c r="AI139" s="274"/>
      <c r="AJ139" s="381">
        <f t="shared" si="4"/>
        <v>0</v>
      </c>
      <c r="AK139" s="382">
        <f>IF(ISERR(AL139/AJ139),S!D137,(AL139/AJ139))</f>
        <v>100</v>
      </c>
      <c r="AL139" s="130">
        <f t="shared" si="5"/>
        <v>0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60"/>
      <c r="AA140" s="274"/>
      <c r="AB140" s="360"/>
      <c r="AC140" s="274"/>
      <c r="AD140" s="388"/>
      <c r="AE140" s="392"/>
      <c r="AF140" s="394"/>
      <c r="AG140" s="274"/>
      <c r="AH140" s="360"/>
      <c r="AI140" s="274"/>
      <c r="AJ140" s="381">
        <f t="shared" si="4"/>
        <v>0</v>
      </c>
      <c r="AK140" s="382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60"/>
      <c r="AA141" s="274"/>
      <c r="AB141" s="360"/>
      <c r="AC141" s="274"/>
      <c r="AD141" s="388"/>
      <c r="AE141" s="392"/>
      <c r="AF141" s="394"/>
      <c r="AG141" s="274"/>
      <c r="AH141" s="360"/>
      <c r="AI141" s="274"/>
      <c r="AJ141" s="381">
        <f t="shared" si="4"/>
        <v>0</v>
      </c>
      <c r="AK141" s="382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60"/>
      <c r="AA142" s="274"/>
      <c r="AB142" s="360"/>
      <c r="AC142" s="274"/>
      <c r="AD142" s="388"/>
      <c r="AE142" s="392"/>
      <c r="AF142" s="394"/>
      <c r="AG142" s="274"/>
      <c r="AH142" s="360"/>
      <c r="AI142" s="274"/>
      <c r="AJ142" s="381">
        <f t="shared" si="4"/>
        <v>0</v>
      </c>
      <c r="AK142" s="382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>
        <v>30</v>
      </c>
      <c r="E143" s="129">
        <v>570</v>
      </c>
      <c r="F143" s="310">
        <v>54</v>
      </c>
      <c r="G143" s="125">
        <v>1050</v>
      </c>
      <c r="H143" s="126">
        <v>165</v>
      </c>
      <c r="I143" s="125">
        <v>3504</v>
      </c>
      <c r="J143" s="124"/>
      <c r="K143" s="125"/>
      <c r="L143" s="126"/>
      <c r="M143" s="125"/>
      <c r="N143" s="124"/>
      <c r="O143" s="125"/>
      <c r="P143" s="126"/>
      <c r="Q143" s="127"/>
      <c r="R143" s="126">
        <v>60</v>
      </c>
      <c r="S143" s="274">
        <v>2400</v>
      </c>
      <c r="T143" s="263"/>
      <c r="U143" s="274"/>
      <c r="V143" s="126"/>
      <c r="W143" s="274"/>
      <c r="X143" s="263"/>
      <c r="Y143" s="274"/>
      <c r="Z143" s="360"/>
      <c r="AA143" s="274"/>
      <c r="AB143" s="360"/>
      <c r="AC143" s="274"/>
      <c r="AD143" s="388"/>
      <c r="AE143" s="392"/>
      <c r="AF143" s="394"/>
      <c r="AG143" s="274"/>
      <c r="AH143" s="360"/>
      <c r="AI143" s="274"/>
      <c r="AJ143" s="381">
        <f t="shared" si="4"/>
        <v>309</v>
      </c>
      <c r="AK143" s="382">
        <f>IF(ISERR(AL143/AJ143),S!D141,(AL143/AJ143))</f>
        <v>24.349514563106798</v>
      </c>
      <c r="AL143" s="130">
        <f t="shared" si="5"/>
        <v>7524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60"/>
      <c r="AA144" s="274"/>
      <c r="AB144" s="360"/>
      <c r="AC144" s="274"/>
      <c r="AD144" s="388"/>
      <c r="AE144" s="392"/>
      <c r="AF144" s="394"/>
      <c r="AG144" s="274"/>
      <c r="AH144" s="360"/>
      <c r="AI144" s="274"/>
      <c r="AJ144" s="381">
        <f t="shared" si="4"/>
        <v>0</v>
      </c>
      <c r="AK144" s="382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>
        <v>30</v>
      </c>
      <c r="E145" s="129">
        <v>34500</v>
      </c>
      <c r="F145" s="310"/>
      <c r="G145" s="125"/>
      <c r="H145" s="126">
        <v>23</v>
      </c>
      <c r="I145" s="125">
        <v>26450</v>
      </c>
      <c r="J145" s="124"/>
      <c r="K145" s="125"/>
      <c r="L145" s="126"/>
      <c r="M145" s="125"/>
      <c r="N145" s="124"/>
      <c r="O145" s="125"/>
      <c r="P145" s="126"/>
      <c r="Q145" s="127"/>
      <c r="R145" s="126">
        <v>1.5</v>
      </c>
      <c r="S145" s="274">
        <v>1725</v>
      </c>
      <c r="T145" s="263">
        <v>5</v>
      </c>
      <c r="U145" s="274">
        <v>5750</v>
      </c>
      <c r="V145" s="126"/>
      <c r="W145" s="274"/>
      <c r="X145" s="263"/>
      <c r="Y145" s="274"/>
      <c r="Z145" s="360"/>
      <c r="AA145" s="274"/>
      <c r="AB145" s="360"/>
      <c r="AC145" s="274"/>
      <c r="AD145" s="388"/>
      <c r="AE145" s="392"/>
      <c r="AF145" s="394"/>
      <c r="AG145" s="274"/>
      <c r="AH145" s="360"/>
      <c r="AI145" s="274"/>
      <c r="AJ145" s="381">
        <f t="shared" si="4"/>
        <v>59.5</v>
      </c>
      <c r="AK145" s="382">
        <f>IF(ISERR(AL145/AJ145),S!D143,(AL145/AJ145))</f>
        <v>1150</v>
      </c>
      <c r="AL145" s="130">
        <f t="shared" si="5"/>
        <v>68425</v>
      </c>
    </row>
    <row r="146" spans="1:38">
      <c r="A146" s="122">
        <v>142</v>
      </c>
      <c r="B146" s="123" t="s">
        <v>548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>
        <v>26</v>
      </c>
      <c r="U146" s="274">
        <v>910</v>
      </c>
      <c r="V146" s="126"/>
      <c r="W146" s="274"/>
      <c r="X146" s="263"/>
      <c r="Y146" s="274"/>
      <c r="Z146" s="360"/>
      <c r="AA146" s="274"/>
      <c r="AB146" s="360"/>
      <c r="AC146" s="274"/>
      <c r="AD146" s="388"/>
      <c r="AE146" s="392"/>
      <c r="AF146" s="394"/>
      <c r="AG146" s="274"/>
      <c r="AH146" s="360"/>
      <c r="AI146" s="274"/>
      <c r="AJ146" s="381">
        <f t="shared" si="4"/>
        <v>26</v>
      </c>
      <c r="AK146" s="382">
        <f>IF(ISERR(AL146/AJ146),S!D144,(AL146/AJ146))</f>
        <v>35</v>
      </c>
      <c r="AL146" s="130">
        <f t="shared" si="5"/>
        <v>910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>
        <v>3</v>
      </c>
      <c r="G147" s="125">
        <v>2400</v>
      </c>
      <c r="H147" s="126">
        <v>1</v>
      </c>
      <c r="I147" s="125">
        <v>800</v>
      </c>
      <c r="J147" s="124"/>
      <c r="K147" s="125"/>
      <c r="L147" s="126"/>
      <c r="M147" s="125"/>
      <c r="N147" s="124"/>
      <c r="O147" s="125"/>
      <c r="P147" s="126">
        <v>3</v>
      </c>
      <c r="Q147" s="127">
        <v>2400</v>
      </c>
      <c r="R147" s="126">
        <v>1.5</v>
      </c>
      <c r="S147" s="274">
        <v>1200</v>
      </c>
      <c r="T147" s="263"/>
      <c r="U147" s="274"/>
      <c r="V147" s="126"/>
      <c r="W147" s="274"/>
      <c r="X147" s="263"/>
      <c r="Y147" s="274"/>
      <c r="Z147" s="360"/>
      <c r="AA147" s="274"/>
      <c r="AB147" s="360"/>
      <c r="AC147" s="274"/>
      <c r="AD147" s="388"/>
      <c r="AE147" s="392"/>
      <c r="AF147" s="394"/>
      <c r="AG147" s="274"/>
      <c r="AH147" s="360"/>
      <c r="AI147" s="274"/>
      <c r="AJ147" s="381">
        <f t="shared" si="4"/>
        <v>8.5</v>
      </c>
      <c r="AK147" s="382">
        <f>IF(ISERR(AL147/AJ147),S!D145,(AL147/AJ147))</f>
        <v>800</v>
      </c>
      <c r="AL147" s="130">
        <f t="shared" si="5"/>
        <v>6800</v>
      </c>
    </row>
    <row r="148" spans="1:38">
      <c r="A148" s="122">
        <v>144</v>
      </c>
      <c r="B148" s="123" t="s">
        <v>133</v>
      </c>
      <c r="C148" s="131" t="s">
        <v>9</v>
      </c>
      <c r="D148" s="310">
        <v>10</v>
      </c>
      <c r="E148" s="129">
        <v>11500</v>
      </c>
      <c r="F148" s="310"/>
      <c r="G148" s="125"/>
      <c r="H148" s="126">
        <v>2.5</v>
      </c>
      <c r="I148" s="125">
        <v>2875</v>
      </c>
      <c r="J148" s="124">
        <v>1</v>
      </c>
      <c r="K148" s="125">
        <v>1150</v>
      </c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60"/>
      <c r="AA148" s="274"/>
      <c r="AB148" s="360"/>
      <c r="AC148" s="274"/>
      <c r="AD148" s="388"/>
      <c r="AE148" s="392"/>
      <c r="AF148" s="394"/>
      <c r="AG148" s="274"/>
      <c r="AH148" s="360"/>
      <c r="AI148" s="274"/>
      <c r="AJ148" s="381">
        <f t="shared" si="4"/>
        <v>13.5</v>
      </c>
      <c r="AK148" s="382">
        <f>IF(ISERR(AL148/AJ148),S!D146,(AL148/AJ148))</f>
        <v>1150</v>
      </c>
      <c r="AL148" s="130">
        <f t="shared" si="5"/>
        <v>15525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>
        <v>8</v>
      </c>
      <c r="O149" s="125">
        <v>6000</v>
      </c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60"/>
      <c r="AA149" s="274"/>
      <c r="AB149" s="360"/>
      <c r="AC149" s="274"/>
      <c r="AD149" s="388"/>
      <c r="AE149" s="392"/>
      <c r="AF149" s="394"/>
      <c r="AG149" s="274"/>
      <c r="AH149" s="360"/>
      <c r="AI149" s="274"/>
      <c r="AJ149" s="381">
        <f t="shared" si="4"/>
        <v>8</v>
      </c>
      <c r="AK149" s="382">
        <f>IF(ISERR(AL149/AJ149),S!D147,(AL149/AJ149))</f>
        <v>750</v>
      </c>
      <c r="AL149" s="130">
        <f t="shared" si="5"/>
        <v>6000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60"/>
      <c r="AA150" s="274"/>
      <c r="AB150" s="360"/>
      <c r="AC150" s="274"/>
      <c r="AD150" s="388"/>
      <c r="AE150" s="392"/>
      <c r="AF150" s="394"/>
      <c r="AG150" s="274"/>
      <c r="AH150" s="360"/>
      <c r="AI150" s="274"/>
      <c r="AJ150" s="381">
        <f t="shared" si="4"/>
        <v>0</v>
      </c>
      <c r="AK150" s="382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488</v>
      </c>
      <c r="C151" s="131" t="s">
        <v>9</v>
      </c>
      <c r="D151" s="310"/>
      <c r="E151" s="129"/>
      <c r="F151" s="310"/>
      <c r="G151" s="125"/>
      <c r="H151" s="126">
        <v>26.2</v>
      </c>
      <c r="I151" s="125">
        <v>12286</v>
      </c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60"/>
      <c r="AA151" s="274"/>
      <c r="AB151" s="360"/>
      <c r="AC151" s="274"/>
      <c r="AD151" s="388"/>
      <c r="AE151" s="392"/>
      <c r="AF151" s="394"/>
      <c r="AG151" s="274"/>
      <c r="AH151" s="360"/>
      <c r="AI151" s="274"/>
      <c r="AJ151" s="381">
        <f t="shared" si="4"/>
        <v>26.2</v>
      </c>
      <c r="AK151" s="382">
        <f>IF(ISERR(AL151/AJ151),S!D149,(AL151/AJ151))</f>
        <v>468.93129770992368</v>
      </c>
      <c r="AL151" s="130">
        <f t="shared" si="5"/>
        <v>12286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/>
      <c r="E152" s="125"/>
      <c r="F152" s="310">
        <v>13</v>
      </c>
      <c r="G152" s="125">
        <v>3248</v>
      </c>
      <c r="H152" s="126">
        <v>50</v>
      </c>
      <c r="I152" s="125">
        <v>12684</v>
      </c>
      <c r="J152" s="124">
        <v>19</v>
      </c>
      <c r="K152" s="125">
        <v>4816</v>
      </c>
      <c r="L152" s="126">
        <v>8</v>
      </c>
      <c r="M152" s="125">
        <v>2175</v>
      </c>
      <c r="N152" s="124">
        <v>58</v>
      </c>
      <c r="O152" s="125">
        <v>15283</v>
      </c>
      <c r="P152" s="126">
        <v>20</v>
      </c>
      <c r="Q152" s="127">
        <v>5104</v>
      </c>
      <c r="R152" s="126">
        <v>30</v>
      </c>
      <c r="S152" s="274">
        <v>7560</v>
      </c>
      <c r="T152" s="263">
        <v>15</v>
      </c>
      <c r="U152" s="274">
        <v>4110</v>
      </c>
      <c r="V152" s="126">
        <v>8</v>
      </c>
      <c r="W152" s="274">
        <v>1950</v>
      </c>
      <c r="X152" s="263"/>
      <c r="Y152" s="274"/>
      <c r="Z152" s="360"/>
      <c r="AA152" s="274"/>
      <c r="AB152" s="360"/>
      <c r="AC152" s="274"/>
      <c r="AD152" s="388"/>
      <c r="AE152" s="392"/>
      <c r="AF152" s="394"/>
      <c r="AG152" s="274"/>
      <c r="AH152" s="360"/>
      <c r="AI152" s="274"/>
      <c r="AJ152" s="381">
        <f t="shared" si="4"/>
        <v>221</v>
      </c>
      <c r="AK152" s="382">
        <f>IF(ISERR(AL152/AJ152),S!D150,(AL152/AJ152))</f>
        <v>257.6018099547511</v>
      </c>
      <c r="AL152" s="130">
        <f t="shared" si="5"/>
        <v>56930</v>
      </c>
    </row>
    <row r="153" spans="1:38">
      <c r="A153" s="122">
        <v>149</v>
      </c>
      <c r="B153" s="123" t="s">
        <v>523</v>
      </c>
      <c r="C153" s="131" t="s">
        <v>9</v>
      </c>
      <c r="D153" s="310"/>
      <c r="E153" s="129"/>
      <c r="F153" s="310"/>
      <c r="G153" s="125"/>
      <c r="H153" s="126"/>
      <c r="I153" s="125"/>
      <c r="J153" s="124">
        <v>24</v>
      </c>
      <c r="K153" s="125">
        <v>4080</v>
      </c>
      <c r="L153" s="126"/>
      <c r="M153" s="125"/>
      <c r="N153" s="124"/>
      <c r="O153" s="125"/>
      <c r="P153" s="126"/>
      <c r="Q153" s="127"/>
      <c r="R153" s="126">
        <v>28</v>
      </c>
      <c r="S153" s="274">
        <v>1680</v>
      </c>
      <c r="T153" s="263"/>
      <c r="U153" s="274"/>
      <c r="V153" s="126"/>
      <c r="W153" s="274"/>
      <c r="X153" s="263"/>
      <c r="Y153" s="274"/>
      <c r="Z153" s="360"/>
      <c r="AA153" s="274"/>
      <c r="AB153" s="360"/>
      <c r="AC153" s="274"/>
      <c r="AD153" s="388"/>
      <c r="AE153" s="392"/>
      <c r="AF153" s="394"/>
      <c r="AG153" s="274"/>
      <c r="AH153" s="360"/>
      <c r="AI153" s="274"/>
      <c r="AJ153" s="381">
        <f t="shared" si="4"/>
        <v>52</v>
      </c>
      <c r="AK153" s="382">
        <f>IF(ISERR(AL153/AJ153),S!D151,(AL153/AJ153))</f>
        <v>110.76923076923077</v>
      </c>
      <c r="AL153" s="130">
        <f t="shared" si="5"/>
        <v>5760</v>
      </c>
    </row>
    <row r="154" spans="1:38">
      <c r="A154" s="122">
        <v>150</v>
      </c>
      <c r="B154" s="123" t="s">
        <v>341</v>
      </c>
      <c r="C154" s="131" t="s">
        <v>9</v>
      </c>
      <c r="D154" s="310">
        <v>6.6</v>
      </c>
      <c r="E154" s="129">
        <v>1023</v>
      </c>
      <c r="F154" s="310">
        <v>51.4</v>
      </c>
      <c r="G154" s="125">
        <v>8224</v>
      </c>
      <c r="H154" s="126">
        <v>8.6</v>
      </c>
      <c r="I154" s="125">
        <v>1376</v>
      </c>
      <c r="J154" s="124">
        <v>1</v>
      </c>
      <c r="K154" s="125">
        <v>208</v>
      </c>
      <c r="L154" s="126">
        <v>2</v>
      </c>
      <c r="M154" s="125">
        <v>320</v>
      </c>
      <c r="N154" s="124">
        <v>8</v>
      </c>
      <c r="O154" s="125">
        <v>1280</v>
      </c>
      <c r="P154" s="126"/>
      <c r="Q154" s="127"/>
      <c r="R154" s="126">
        <v>10.7</v>
      </c>
      <c r="S154" s="274">
        <v>1712</v>
      </c>
      <c r="T154" s="263">
        <v>1.6</v>
      </c>
      <c r="U154" s="274">
        <v>256</v>
      </c>
      <c r="V154" s="126"/>
      <c r="W154" s="274"/>
      <c r="X154" s="263"/>
      <c r="Y154" s="274"/>
      <c r="Z154" s="360"/>
      <c r="AA154" s="274"/>
      <c r="AB154" s="360"/>
      <c r="AC154" s="274"/>
      <c r="AD154" s="388"/>
      <c r="AE154" s="392"/>
      <c r="AF154" s="394"/>
      <c r="AG154" s="274"/>
      <c r="AH154" s="360"/>
      <c r="AI154" s="274"/>
      <c r="AJ154" s="381">
        <f t="shared" si="4"/>
        <v>89.899999999999977</v>
      </c>
      <c r="AK154" s="382">
        <f>IF(ISERR(AL154/AJ154),S!D152,(AL154/AJ154))</f>
        <v>160.16685205784208</v>
      </c>
      <c r="AL154" s="130">
        <f t="shared" si="5"/>
        <v>14399</v>
      </c>
    </row>
    <row r="155" spans="1:38">
      <c r="A155" s="122">
        <v>151</v>
      </c>
      <c r="B155" s="123" t="s">
        <v>138</v>
      </c>
      <c r="C155" s="131" t="s">
        <v>9</v>
      </c>
      <c r="D155" s="310"/>
      <c r="E155" s="129"/>
      <c r="F155" s="310">
        <v>21</v>
      </c>
      <c r="G155" s="125">
        <v>7980</v>
      </c>
      <c r="H155" s="126"/>
      <c r="I155" s="125"/>
      <c r="J155" s="124">
        <v>4.8</v>
      </c>
      <c r="K155" s="125">
        <v>1632</v>
      </c>
      <c r="L155" s="126"/>
      <c r="M155" s="125"/>
      <c r="N155" s="124">
        <v>32.9</v>
      </c>
      <c r="O155" s="125">
        <v>12173</v>
      </c>
      <c r="P155" s="126"/>
      <c r="Q155" s="127"/>
      <c r="R155" s="126">
        <v>6.8</v>
      </c>
      <c r="S155" s="274">
        <v>2516</v>
      </c>
      <c r="T155" s="263">
        <v>10.4</v>
      </c>
      <c r="U155" s="274">
        <v>3952</v>
      </c>
      <c r="V155" s="126"/>
      <c r="W155" s="274"/>
      <c r="X155" s="263"/>
      <c r="Y155" s="274"/>
      <c r="Z155" s="360"/>
      <c r="AA155" s="274"/>
      <c r="AB155" s="360"/>
      <c r="AC155" s="274"/>
      <c r="AD155" s="388"/>
      <c r="AE155" s="392"/>
      <c r="AF155" s="394"/>
      <c r="AG155" s="274"/>
      <c r="AH155" s="360"/>
      <c r="AI155" s="274"/>
      <c r="AJ155" s="381">
        <f t="shared" si="4"/>
        <v>75.900000000000006</v>
      </c>
      <c r="AK155" s="382">
        <f>IF(ISERR(AL155/AJ155),S!D153,(AL155/AJ155))</f>
        <v>372.23978919631088</v>
      </c>
      <c r="AL155" s="130">
        <f t="shared" si="5"/>
        <v>28253</v>
      </c>
    </row>
    <row r="156" spans="1:38">
      <c r="A156" s="122">
        <v>152</v>
      </c>
      <c r="B156" s="123" t="s">
        <v>277</v>
      </c>
      <c r="C156" s="131" t="s">
        <v>9</v>
      </c>
      <c r="D156" s="310">
        <v>6.3</v>
      </c>
      <c r="E156" s="129">
        <v>3534</v>
      </c>
      <c r="F156" s="310"/>
      <c r="G156" s="125"/>
      <c r="H156" s="126"/>
      <c r="I156" s="125"/>
      <c r="J156" s="124"/>
      <c r="K156" s="125"/>
      <c r="L156" s="126"/>
      <c r="M156" s="125"/>
      <c r="N156" s="124"/>
      <c r="O156" s="125"/>
      <c r="P156" s="126">
        <v>5.5</v>
      </c>
      <c r="Q156" s="127">
        <v>2062</v>
      </c>
      <c r="R156" s="126"/>
      <c r="S156" s="274"/>
      <c r="T156" s="263"/>
      <c r="U156" s="274"/>
      <c r="V156" s="126"/>
      <c r="W156" s="274"/>
      <c r="X156" s="263"/>
      <c r="Y156" s="274"/>
      <c r="Z156" s="360"/>
      <c r="AA156" s="274"/>
      <c r="AB156" s="360"/>
      <c r="AC156" s="274"/>
      <c r="AD156" s="388"/>
      <c r="AE156" s="392"/>
      <c r="AF156" s="394"/>
      <c r="AG156" s="274"/>
      <c r="AH156" s="360"/>
      <c r="AI156" s="274"/>
      <c r="AJ156" s="381">
        <f t="shared" si="4"/>
        <v>11.8</v>
      </c>
      <c r="AK156" s="382">
        <f>IF(ISERR(AL156/AJ156),S!D154,(AL156/AJ156))</f>
        <v>474.23728813559319</v>
      </c>
      <c r="AL156" s="130">
        <f t="shared" si="5"/>
        <v>5596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>
        <v>4.0999999999999996</v>
      </c>
      <c r="I157" s="125">
        <v>8200</v>
      </c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60"/>
      <c r="AA157" s="274"/>
      <c r="AB157" s="360"/>
      <c r="AC157" s="274"/>
      <c r="AD157" s="388"/>
      <c r="AE157" s="392"/>
      <c r="AF157" s="394"/>
      <c r="AG157" s="274"/>
      <c r="AH157" s="360"/>
      <c r="AI157" s="274"/>
      <c r="AJ157" s="381">
        <f t="shared" si="4"/>
        <v>4.0999999999999996</v>
      </c>
      <c r="AK157" s="382">
        <f>IF(ISERR(AL157/AJ157),S!D155,(AL157/AJ157))</f>
        <v>2000.0000000000002</v>
      </c>
      <c r="AL157" s="130">
        <f t="shared" si="5"/>
        <v>8200</v>
      </c>
    </row>
    <row r="158" spans="1:38">
      <c r="A158" s="122">
        <v>154</v>
      </c>
      <c r="B158" s="123" t="s">
        <v>140</v>
      </c>
      <c r="C158" s="131" t="s">
        <v>9</v>
      </c>
      <c r="D158" s="310">
        <v>26.3</v>
      </c>
      <c r="E158" s="129">
        <v>29193</v>
      </c>
      <c r="F158" s="310"/>
      <c r="G158" s="125"/>
      <c r="H158" s="126"/>
      <c r="I158" s="125"/>
      <c r="J158" s="124"/>
      <c r="K158" s="125"/>
      <c r="L158" s="126"/>
      <c r="M158" s="125"/>
      <c r="N158" s="124"/>
      <c r="O158" s="125"/>
      <c r="P158" s="126"/>
      <c r="Q158" s="127"/>
      <c r="R158" s="126">
        <v>3.7</v>
      </c>
      <c r="S158" s="274">
        <v>5180</v>
      </c>
      <c r="T158" s="263"/>
      <c r="U158" s="274"/>
      <c r="V158" s="126"/>
      <c r="W158" s="274"/>
      <c r="X158" s="263"/>
      <c r="Y158" s="274"/>
      <c r="Z158" s="360"/>
      <c r="AA158" s="274"/>
      <c r="AB158" s="360"/>
      <c r="AC158" s="274"/>
      <c r="AD158" s="388"/>
      <c r="AE158" s="392"/>
      <c r="AF158" s="394"/>
      <c r="AG158" s="274"/>
      <c r="AH158" s="360"/>
      <c r="AI158" s="274"/>
      <c r="AJ158" s="381">
        <f t="shared" si="4"/>
        <v>30</v>
      </c>
      <c r="AK158" s="382">
        <f>IF(ISERR(AL158/AJ158),S!D156,(AL158/AJ158))</f>
        <v>1145.7666666666667</v>
      </c>
      <c r="AL158" s="130">
        <f t="shared" si="5"/>
        <v>34373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60"/>
      <c r="AA159" s="274"/>
      <c r="AB159" s="360"/>
      <c r="AC159" s="274"/>
      <c r="AD159" s="388"/>
      <c r="AE159" s="392"/>
      <c r="AF159" s="394"/>
      <c r="AG159" s="274"/>
      <c r="AH159" s="360"/>
      <c r="AI159" s="274"/>
      <c r="AJ159" s="381">
        <f t="shared" si="4"/>
        <v>0</v>
      </c>
      <c r="AK159" s="382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60"/>
      <c r="AA160" s="274"/>
      <c r="AB160" s="360"/>
      <c r="AC160" s="274"/>
      <c r="AD160" s="388"/>
      <c r="AE160" s="392"/>
      <c r="AF160" s="394"/>
      <c r="AG160" s="274"/>
      <c r="AH160" s="360"/>
      <c r="AI160" s="274"/>
      <c r="AJ160" s="381">
        <f t="shared" si="4"/>
        <v>0</v>
      </c>
      <c r="AK160" s="382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60"/>
      <c r="AA161" s="274"/>
      <c r="AB161" s="360"/>
      <c r="AC161" s="274"/>
      <c r="AD161" s="388"/>
      <c r="AE161" s="392"/>
      <c r="AF161" s="394"/>
      <c r="AG161" s="274"/>
      <c r="AH161" s="360"/>
      <c r="AI161" s="274"/>
      <c r="AJ161" s="381">
        <f t="shared" si="4"/>
        <v>0</v>
      </c>
      <c r="AK161" s="382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>
        <v>2</v>
      </c>
      <c r="K162" s="125">
        <v>1100</v>
      </c>
      <c r="L162" s="126"/>
      <c r="M162" s="125"/>
      <c r="N162" s="124"/>
      <c r="O162" s="125"/>
      <c r="P162" s="126"/>
      <c r="Q162" s="127"/>
      <c r="R162" s="126"/>
      <c r="S162" s="274"/>
      <c r="T162" s="263">
        <v>2.5</v>
      </c>
      <c r="U162" s="274">
        <v>1430</v>
      </c>
      <c r="V162" s="126"/>
      <c r="W162" s="274"/>
      <c r="X162" s="263"/>
      <c r="Y162" s="274"/>
      <c r="Z162" s="360"/>
      <c r="AA162" s="274"/>
      <c r="AB162" s="360"/>
      <c r="AC162" s="274"/>
      <c r="AD162" s="388"/>
      <c r="AE162" s="392"/>
      <c r="AF162" s="394"/>
      <c r="AG162" s="274"/>
      <c r="AH162" s="360"/>
      <c r="AI162" s="274"/>
      <c r="AJ162" s="381">
        <f t="shared" si="4"/>
        <v>4.5</v>
      </c>
      <c r="AK162" s="382">
        <f>IF(ISERR(AL162/AJ162),S!D160,(AL162/AJ162))</f>
        <v>562.22222222222217</v>
      </c>
      <c r="AL162" s="130">
        <f t="shared" si="5"/>
        <v>2530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>
        <v>2</v>
      </c>
      <c r="M163" s="125">
        <v>1400</v>
      </c>
      <c r="N163" s="124"/>
      <c r="O163" s="125"/>
      <c r="P163" s="126">
        <v>2</v>
      </c>
      <c r="Q163" s="127">
        <v>1400</v>
      </c>
      <c r="R163" s="126">
        <v>2</v>
      </c>
      <c r="S163" s="274">
        <v>1400</v>
      </c>
      <c r="T163" s="263"/>
      <c r="U163" s="274"/>
      <c r="V163" s="126"/>
      <c r="W163" s="274"/>
      <c r="X163" s="263"/>
      <c r="Y163" s="274"/>
      <c r="Z163" s="360"/>
      <c r="AA163" s="274"/>
      <c r="AB163" s="360"/>
      <c r="AC163" s="274"/>
      <c r="AD163" s="388"/>
      <c r="AE163" s="392"/>
      <c r="AF163" s="394"/>
      <c r="AG163" s="274"/>
      <c r="AH163" s="360"/>
      <c r="AI163" s="274"/>
      <c r="AJ163" s="381">
        <f t="shared" si="4"/>
        <v>6</v>
      </c>
      <c r="AK163" s="382">
        <f>IF(ISERR(AL163/AJ163),S!D161,(AL163/AJ163))</f>
        <v>700</v>
      </c>
      <c r="AL163" s="130">
        <f t="shared" si="5"/>
        <v>4200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>
        <v>25</v>
      </c>
      <c r="G164" s="125">
        <v>28750</v>
      </c>
      <c r="H164" s="126"/>
      <c r="I164" s="125"/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60"/>
      <c r="AA164" s="274"/>
      <c r="AB164" s="360"/>
      <c r="AC164" s="274"/>
      <c r="AD164" s="388"/>
      <c r="AE164" s="392"/>
      <c r="AF164" s="394"/>
      <c r="AG164" s="274"/>
      <c r="AH164" s="360"/>
      <c r="AI164" s="274"/>
      <c r="AJ164" s="381">
        <f t="shared" si="4"/>
        <v>25</v>
      </c>
      <c r="AK164" s="382">
        <f>IF(ISERR(AL164/AJ164),S!D162,(AL164/AJ164))</f>
        <v>1150</v>
      </c>
      <c r="AL164" s="130">
        <f t="shared" si="5"/>
        <v>28750</v>
      </c>
    </row>
    <row r="165" spans="1:38">
      <c r="A165" s="122">
        <v>161</v>
      </c>
      <c r="B165" s="123" t="s">
        <v>487</v>
      </c>
      <c r="C165" s="131" t="s">
        <v>9</v>
      </c>
      <c r="D165" s="310"/>
      <c r="E165" s="129"/>
      <c r="F165" s="310"/>
      <c r="G165" s="125"/>
      <c r="H165" s="126">
        <v>18</v>
      </c>
      <c r="I165" s="125">
        <v>2700</v>
      </c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60"/>
      <c r="AA165" s="274"/>
      <c r="AB165" s="360"/>
      <c r="AC165" s="274"/>
      <c r="AD165" s="388"/>
      <c r="AE165" s="392"/>
      <c r="AF165" s="394"/>
      <c r="AG165" s="274"/>
      <c r="AH165" s="360"/>
      <c r="AI165" s="274"/>
      <c r="AJ165" s="381">
        <f t="shared" si="4"/>
        <v>18</v>
      </c>
      <c r="AK165" s="382">
        <f>IF(ISERR(AL165/AJ165),S!D163,(AL165/AJ165))</f>
        <v>150</v>
      </c>
      <c r="AL165" s="130">
        <f t="shared" si="5"/>
        <v>2700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60"/>
      <c r="AA166" s="274"/>
      <c r="AB166" s="360"/>
      <c r="AC166" s="274"/>
      <c r="AD166" s="388"/>
      <c r="AE166" s="392"/>
      <c r="AF166" s="394"/>
      <c r="AG166" s="274"/>
      <c r="AH166" s="360"/>
      <c r="AI166" s="274"/>
      <c r="AJ166" s="381">
        <f t="shared" si="4"/>
        <v>0</v>
      </c>
      <c r="AK166" s="382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60"/>
      <c r="AA167" s="274"/>
      <c r="AB167" s="360"/>
      <c r="AC167" s="274"/>
      <c r="AD167" s="388"/>
      <c r="AE167" s="392"/>
      <c r="AF167" s="394"/>
      <c r="AG167" s="274"/>
      <c r="AH167" s="360"/>
      <c r="AI167" s="274"/>
      <c r="AJ167" s="381">
        <f t="shared" si="4"/>
        <v>0</v>
      </c>
      <c r="AK167" s="382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60"/>
      <c r="AA168" s="274"/>
      <c r="AB168" s="360"/>
      <c r="AC168" s="274"/>
      <c r="AD168" s="388"/>
      <c r="AE168" s="392"/>
      <c r="AF168" s="394"/>
      <c r="AG168" s="274"/>
      <c r="AH168" s="360"/>
      <c r="AI168" s="274"/>
      <c r="AJ168" s="381">
        <f t="shared" si="4"/>
        <v>0</v>
      </c>
      <c r="AK168" s="382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/>
      <c r="I169" s="125"/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60"/>
      <c r="AA169" s="274"/>
      <c r="AB169" s="360"/>
      <c r="AC169" s="274"/>
      <c r="AD169" s="388"/>
      <c r="AE169" s="392"/>
      <c r="AF169" s="394"/>
      <c r="AG169" s="274"/>
      <c r="AH169" s="360"/>
      <c r="AI169" s="274"/>
      <c r="AJ169" s="381">
        <f t="shared" si="4"/>
        <v>0</v>
      </c>
      <c r="AK169" s="382">
        <f>IF(ISERR(AL169/AJ169),S!D167,(AL169/AJ169))</f>
        <v>278.33333333333331</v>
      </c>
      <c r="AL169" s="130">
        <f t="shared" si="5"/>
        <v>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/>
      <c r="G170" s="125"/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>
        <v>5</v>
      </c>
      <c r="S170" s="274">
        <v>3500</v>
      </c>
      <c r="T170" s="263"/>
      <c r="U170" s="274"/>
      <c r="V170" s="126"/>
      <c r="W170" s="274"/>
      <c r="X170" s="263"/>
      <c r="Y170" s="274"/>
      <c r="Z170" s="360"/>
      <c r="AA170" s="274"/>
      <c r="AB170" s="360"/>
      <c r="AC170" s="274"/>
      <c r="AD170" s="388"/>
      <c r="AE170" s="392"/>
      <c r="AF170" s="394"/>
      <c r="AG170" s="274"/>
      <c r="AH170" s="360"/>
      <c r="AI170" s="274"/>
      <c r="AJ170" s="381">
        <f t="shared" si="4"/>
        <v>5</v>
      </c>
      <c r="AK170" s="382">
        <f>IF(ISERR(AL170/AJ170),S!D168,(AL170/AJ170))</f>
        <v>700</v>
      </c>
      <c r="AL170" s="130">
        <f t="shared" si="5"/>
        <v>3500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>
        <v>11</v>
      </c>
      <c r="M171" s="125">
        <v>4950</v>
      </c>
      <c r="N171" s="124"/>
      <c r="O171" s="125"/>
      <c r="P171" s="126"/>
      <c r="Q171" s="127"/>
      <c r="R171" s="126"/>
      <c r="S171" s="274"/>
      <c r="T171" s="263"/>
      <c r="U171" s="274"/>
      <c r="V171" s="126">
        <v>5</v>
      </c>
      <c r="W171" s="274">
        <v>2250</v>
      </c>
      <c r="X171" s="263"/>
      <c r="Y171" s="274"/>
      <c r="Z171" s="360"/>
      <c r="AA171" s="274"/>
      <c r="AB171" s="360"/>
      <c r="AC171" s="274"/>
      <c r="AD171" s="388"/>
      <c r="AE171" s="392"/>
      <c r="AF171" s="394"/>
      <c r="AG171" s="274"/>
      <c r="AH171" s="360"/>
      <c r="AI171" s="274"/>
      <c r="AJ171" s="381">
        <f t="shared" si="4"/>
        <v>16</v>
      </c>
      <c r="AK171" s="382">
        <f>IF(ISERR(AL171/AJ171),S!D169,(AL171/AJ171))</f>
        <v>450</v>
      </c>
      <c r="AL171" s="130">
        <f t="shared" si="5"/>
        <v>7200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60"/>
      <c r="AA172" s="274"/>
      <c r="AB172" s="360"/>
      <c r="AC172" s="274"/>
      <c r="AD172" s="388"/>
      <c r="AE172" s="392"/>
      <c r="AF172" s="394"/>
      <c r="AG172" s="274"/>
      <c r="AH172" s="360"/>
      <c r="AI172" s="274"/>
      <c r="AJ172" s="381">
        <f t="shared" si="4"/>
        <v>0</v>
      </c>
      <c r="AK172" s="382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60"/>
      <c r="AA173" s="274"/>
      <c r="AB173" s="360"/>
      <c r="AC173" s="274"/>
      <c r="AD173" s="388"/>
      <c r="AE173" s="392"/>
      <c r="AF173" s="394"/>
      <c r="AG173" s="274"/>
      <c r="AH173" s="360"/>
      <c r="AI173" s="274"/>
      <c r="AJ173" s="381">
        <f t="shared" si="4"/>
        <v>0</v>
      </c>
      <c r="AK173" s="382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>
        <v>5.5</v>
      </c>
      <c r="Q174" s="127">
        <v>3870</v>
      </c>
      <c r="R174" s="126"/>
      <c r="S174" s="274"/>
      <c r="T174" s="263"/>
      <c r="U174" s="274"/>
      <c r="V174" s="126"/>
      <c r="W174" s="274"/>
      <c r="X174" s="263"/>
      <c r="Y174" s="274"/>
      <c r="Z174" s="360"/>
      <c r="AA174" s="274"/>
      <c r="AB174" s="360"/>
      <c r="AC174" s="274"/>
      <c r="AD174" s="388"/>
      <c r="AE174" s="392"/>
      <c r="AF174" s="394"/>
      <c r="AG174" s="274"/>
      <c r="AH174" s="360"/>
      <c r="AI174" s="274"/>
      <c r="AJ174" s="381">
        <f t="shared" si="4"/>
        <v>5.5</v>
      </c>
      <c r="AK174" s="382">
        <f>IF(ISERR(AL174/AJ174),S!D172,(AL174/AJ174))</f>
        <v>703.63636363636363</v>
      </c>
      <c r="AL174" s="130">
        <f t="shared" si="5"/>
        <v>3870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/>
      <c r="I175" s="125"/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60"/>
      <c r="AA175" s="274"/>
      <c r="AB175" s="360"/>
      <c r="AC175" s="274"/>
      <c r="AD175" s="388"/>
      <c r="AE175" s="392"/>
      <c r="AF175" s="394"/>
      <c r="AG175" s="274"/>
      <c r="AH175" s="360"/>
      <c r="AI175" s="274"/>
      <c r="AJ175" s="381">
        <f t="shared" si="4"/>
        <v>0</v>
      </c>
      <c r="AK175" s="382">
        <f>IF(ISERR(AL175/AJ175),S!D173,(AL175/AJ175))</f>
        <v>800</v>
      </c>
      <c r="AL175" s="130">
        <f t="shared" si="5"/>
        <v>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60"/>
      <c r="AA176" s="274"/>
      <c r="AB176" s="360"/>
      <c r="AC176" s="274"/>
      <c r="AD176" s="388"/>
      <c r="AE176" s="392"/>
      <c r="AF176" s="394"/>
      <c r="AG176" s="274"/>
      <c r="AH176" s="360"/>
      <c r="AI176" s="274"/>
      <c r="AJ176" s="381">
        <f t="shared" si="4"/>
        <v>0</v>
      </c>
      <c r="AK176" s="382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60"/>
      <c r="AA177" s="274"/>
      <c r="AB177" s="360"/>
      <c r="AC177" s="274"/>
      <c r="AD177" s="388"/>
      <c r="AE177" s="392"/>
      <c r="AF177" s="394"/>
      <c r="AG177" s="274"/>
      <c r="AH177" s="360"/>
      <c r="AI177" s="274"/>
      <c r="AJ177" s="381">
        <f t="shared" si="4"/>
        <v>0</v>
      </c>
      <c r="AK177" s="382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60"/>
      <c r="AA178" s="274"/>
      <c r="AB178" s="360"/>
      <c r="AC178" s="274"/>
      <c r="AD178" s="388"/>
      <c r="AE178" s="392"/>
      <c r="AF178" s="394"/>
      <c r="AG178" s="274"/>
      <c r="AH178" s="360"/>
      <c r="AI178" s="274"/>
      <c r="AJ178" s="381">
        <f t="shared" si="4"/>
        <v>0</v>
      </c>
      <c r="AK178" s="382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>
        <v>20</v>
      </c>
      <c r="E179" s="129">
        <v>440</v>
      </c>
      <c r="F179" s="310">
        <v>10</v>
      </c>
      <c r="G179" s="125">
        <v>220</v>
      </c>
      <c r="H179" s="126"/>
      <c r="I179" s="125"/>
      <c r="J179" s="124"/>
      <c r="K179" s="125"/>
      <c r="L179" s="126">
        <v>5</v>
      </c>
      <c r="M179" s="125">
        <v>125</v>
      </c>
      <c r="N179" s="124">
        <v>14</v>
      </c>
      <c r="O179" s="125">
        <v>350</v>
      </c>
      <c r="P179" s="126">
        <v>5</v>
      </c>
      <c r="Q179" s="127">
        <v>120</v>
      </c>
      <c r="R179" s="126"/>
      <c r="S179" s="274"/>
      <c r="T179" s="263">
        <v>20</v>
      </c>
      <c r="U179" s="274">
        <v>480</v>
      </c>
      <c r="V179" s="126"/>
      <c r="W179" s="274"/>
      <c r="X179" s="263"/>
      <c r="Y179" s="274"/>
      <c r="Z179" s="360"/>
      <c r="AA179" s="274"/>
      <c r="AB179" s="360"/>
      <c r="AC179" s="274"/>
      <c r="AD179" s="388"/>
      <c r="AE179" s="392"/>
      <c r="AF179" s="394"/>
      <c r="AG179" s="274"/>
      <c r="AH179" s="360"/>
      <c r="AI179" s="274"/>
      <c r="AJ179" s="381">
        <f t="shared" si="4"/>
        <v>74</v>
      </c>
      <c r="AK179" s="382">
        <f>IF(ISERR(AL179/AJ179),S!D177,(AL179/AJ179))</f>
        <v>23.445945945945947</v>
      </c>
      <c r="AL179" s="130">
        <f t="shared" si="5"/>
        <v>1735</v>
      </c>
    </row>
    <row r="180" spans="1:38">
      <c r="A180" s="122">
        <v>176</v>
      </c>
      <c r="B180" s="123" t="s">
        <v>322</v>
      </c>
      <c r="C180" s="131" t="s">
        <v>9</v>
      </c>
      <c r="D180" s="310">
        <v>20</v>
      </c>
      <c r="E180" s="129">
        <v>1100</v>
      </c>
      <c r="F180" s="310">
        <v>15</v>
      </c>
      <c r="G180" s="125">
        <v>825</v>
      </c>
      <c r="H180" s="126">
        <v>22</v>
      </c>
      <c r="I180" s="125">
        <v>1260</v>
      </c>
      <c r="J180" s="124">
        <v>8</v>
      </c>
      <c r="K180" s="125">
        <v>480</v>
      </c>
      <c r="L180" s="126">
        <v>5</v>
      </c>
      <c r="M180" s="125">
        <v>300</v>
      </c>
      <c r="N180" s="124">
        <v>20</v>
      </c>
      <c r="O180" s="125">
        <v>1200</v>
      </c>
      <c r="P180" s="126">
        <v>8</v>
      </c>
      <c r="Q180" s="127">
        <v>480</v>
      </c>
      <c r="R180" s="126">
        <v>15</v>
      </c>
      <c r="S180" s="274">
        <v>900</v>
      </c>
      <c r="T180" s="263">
        <v>10</v>
      </c>
      <c r="U180" s="274">
        <v>600</v>
      </c>
      <c r="V180" s="126">
        <v>5</v>
      </c>
      <c r="W180" s="274">
        <v>300</v>
      </c>
      <c r="X180" s="263"/>
      <c r="Y180" s="274"/>
      <c r="Z180" s="360"/>
      <c r="AA180" s="274"/>
      <c r="AB180" s="360"/>
      <c r="AC180" s="274"/>
      <c r="AD180" s="388"/>
      <c r="AE180" s="392"/>
      <c r="AF180" s="394"/>
      <c r="AG180" s="274"/>
      <c r="AH180" s="360"/>
      <c r="AI180" s="274"/>
      <c r="AJ180" s="381">
        <f t="shared" si="4"/>
        <v>128</v>
      </c>
      <c r="AK180" s="382">
        <f>IF(ISERR(AL180/AJ180),S!D178,(AL180/AJ180))</f>
        <v>58.1640625</v>
      </c>
      <c r="AL180" s="130">
        <f t="shared" si="5"/>
        <v>7445</v>
      </c>
    </row>
    <row r="181" spans="1:38">
      <c r="A181" s="122">
        <v>177</v>
      </c>
      <c r="B181" s="123" t="s">
        <v>157</v>
      </c>
      <c r="C181" s="131" t="s">
        <v>9</v>
      </c>
      <c r="D181" s="310">
        <v>3</v>
      </c>
      <c r="E181" s="129">
        <v>540</v>
      </c>
      <c r="F181" s="310">
        <v>2</v>
      </c>
      <c r="G181" s="125">
        <v>360</v>
      </c>
      <c r="H181" s="126">
        <v>3</v>
      </c>
      <c r="I181" s="125">
        <v>480</v>
      </c>
      <c r="J181" s="124">
        <v>1</v>
      </c>
      <c r="K181" s="125">
        <v>160</v>
      </c>
      <c r="L181" s="126">
        <v>1</v>
      </c>
      <c r="M181" s="125">
        <v>160</v>
      </c>
      <c r="N181" s="124">
        <v>4</v>
      </c>
      <c r="O181" s="125">
        <v>680</v>
      </c>
      <c r="P181" s="126">
        <v>1</v>
      </c>
      <c r="Q181" s="127">
        <v>160</v>
      </c>
      <c r="R181" s="126">
        <v>1.5</v>
      </c>
      <c r="S181" s="274">
        <v>225</v>
      </c>
      <c r="T181" s="263">
        <v>1</v>
      </c>
      <c r="U181" s="274">
        <v>140</v>
      </c>
      <c r="V181" s="126"/>
      <c r="W181" s="274"/>
      <c r="X181" s="263"/>
      <c r="Y181" s="274"/>
      <c r="Z181" s="360"/>
      <c r="AA181" s="274"/>
      <c r="AB181" s="360"/>
      <c r="AC181" s="274"/>
      <c r="AD181" s="388"/>
      <c r="AE181" s="392"/>
      <c r="AF181" s="394"/>
      <c r="AG181" s="274"/>
      <c r="AH181" s="360"/>
      <c r="AI181" s="274"/>
      <c r="AJ181" s="381">
        <f t="shared" si="4"/>
        <v>17.5</v>
      </c>
      <c r="AK181" s="382">
        <f>IF(ISERR(AL181/AJ181),S!D179,(AL181/AJ181))</f>
        <v>166</v>
      </c>
      <c r="AL181" s="130">
        <f t="shared" si="5"/>
        <v>2905</v>
      </c>
    </row>
    <row r="182" spans="1:38">
      <c r="A182" s="122">
        <v>178</v>
      </c>
      <c r="B182" s="123" t="s">
        <v>418</v>
      </c>
      <c r="C182" s="131" t="s">
        <v>9</v>
      </c>
      <c r="D182" s="310">
        <v>2</v>
      </c>
      <c r="E182" s="129">
        <v>340</v>
      </c>
      <c r="F182" s="310">
        <v>1</v>
      </c>
      <c r="G182" s="125">
        <v>180</v>
      </c>
      <c r="H182" s="126">
        <v>1.5</v>
      </c>
      <c r="I182" s="125">
        <v>240</v>
      </c>
      <c r="J182" s="124">
        <v>1</v>
      </c>
      <c r="K182" s="125">
        <v>160</v>
      </c>
      <c r="L182" s="126">
        <v>1</v>
      </c>
      <c r="M182" s="125">
        <v>160</v>
      </c>
      <c r="N182" s="124">
        <v>2</v>
      </c>
      <c r="O182" s="125">
        <v>320</v>
      </c>
      <c r="P182" s="126">
        <v>5</v>
      </c>
      <c r="Q182" s="127">
        <v>800</v>
      </c>
      <c r="R182" s="126">
        <v>1</v>
      </c>
      <c r="S182" s="274">
        <v>160</v>
      </c>
      <c r="T182" s="263">
        <v>1</v>
      </c>
      <c r="U182" s="274">
        <v>160</v>
      </c>
      <c r="V182" s="126">
        <v>0.5</v>
      </c>
      <c r="W182" s="274">
        <v>80</v>
      </c>
      <c r="X182" s="263"/>
      <c r="Y182" s="274"/>
      <c r="Z182" s="360"/>
      <c r="AA182" s="274"/>
      <c r="AB182" s="360"/>
      <c r="AC182" s="274"/>
      <c r="AD182" s="388"/>
      <c r="AE182" s="392"/>
      <c r="AF182" s="394"/>
      <c r="AG182" s="274"/>
      <c r="AH182" s="360"/>
      <c r="AI182" s="274"/>
      <c r="AJ182" s="381">
        <f t="shared" si="4"/>
        <v>16</v>
      </c>
      <c r="AK182" s="382">
        <f>IF(ISERR(AL182/AJ182),S!D180,(AL182/AJ182))</f>
        <v>162.5</v>
      </c>
      <c r="AL182" s="130">
        <f t="shared" si="5"/>
        <v>2600</v>
      </c>
    </row>
    <row r="183" spans="1:38">
      <c r="A183" s="122">
        <v>179</v>
      </c>
      <c r="B183" s="123" t="s">
        <v>331</v>
      </c>
      <c r="C183" s="131" t="s">
        <v>9</v>
      </c>
      <c r="D183" s="310">
        <v>3</v>
      </c>
      <c r="E183" s="129">
        <v>600</v>
      </c>
      <c r="F183" s="310">
        <v>3</v>
      </c>
      <c r="G183" s="125">
        <v>750</v>
      </c>
      <c r="H183" s="126">
        <v>2</v>
      </c>
      <c r="I183" s="125">
        <v>400</v>
      </c>
      <c r="J183" s="124">
        <v>1</v>
      </c>
      <c r="K183" s="125">
        <v>200</v>
      </c>
      <c r="L183" s="126">
        <v>1</v>
      </c>
      <c r="M183" s="125">
        <v>180</v>
      </c>
      <c r="N183" s="124">
        <v>3</v>
      </c>
      <c r="O183" s="125">
        <v>540</v>
      </c>
      <c r="P183" s="126">
        <v>1</v>
      </c>
      <c r="Q183" s="127">
        <v>140</v>
      </c>
      <c r="R183" s="126">
        <v>2</v>
      </c>
      <c r="S183" s="274">
        <v>300</v>
      </c>
      <c r="T183" s="263">
        <v>1</v>
      </c>
      <c r="U183" s="274">
        <v>160</v>
      </c>
      <c r="V183" s="126">
        <v>0.5</v>
      </c>
      <c r="W183" s="274">
        <v>75</v>
      </c>
      <c r="X183" s="263"/>
      <c r="Y183" s="274"/>
      <c r="Z183" s="360"/>
      <c r="AA183" s="274"/>
      <c r="AB183" s="360"/>
      <c r="AC183" s="274"/>
      <c r="AD183" s="388"/>
      <c r="AE183" s="392"/>
      <c r="AF183" s="394"/>
      <c r="AG183" s="274"/>
      <c r="AH183" s="360"/>
      <c r="AI183" s="274"/>
      <c r="AJ183" s="381">
        <f t="shared" si="4"/>
        <v>17.5</v>
      </c>
      <c r="AK183" s="382">
        <f>IF(ISERR(AL183/AJ183),S!D181,(AL183/AJ183))</f>
        <v>191.14285714285714</v>
      </c>
      <c r="AL183" s="130">
        <f t="shared" si="5"/>
        <v>3345</v>
      </c>
    </row>
    <row r="184" spans="1:38">
      <c r="A184" s="122">
        <v>180</v>
      </c>
      <c r="B184" s="123" t="s">
        <v>159</v>
      </c>
      <c r="C184" s="131" t="s">
        <v>31</v>
      </c>
      <c r="D184" s="310">
        <v>40</v>
      </c>
      <c r="E184" s="129">
        <v>240</v>
      </c>
      <c r="F184" s="310">
        <v>40</v>
      </c>
      <c r="G184" s="125">
        <v>240</v>
      </c>
      <c r="H184" s="126">
        <v>65</v>
      </c>
      <c r="I184" s="125">
        <v>260</v>
      </c>
      <c r="J184" s="124">
        <v>20</v>
      </c>
      <c r="K184" s="125">
        <v>80</v>
      </c>
      <c r="L184" s="126">
        <v>44</v>
      </c>
      <c r="M184" s="125">
        <v>176</v>
      </c>
      <c r="N184" s="124">
        <v>70</v>
      </c>
      <c r="O184" s="125">
        <v>350</v>
      </c>
      <c r="P184" s="126">
        <v>20</v>
      </c>
      <c r="Q184" s="127">
        <v>100</v>
      </c>
      <c r="R184" s="126">
        <v>30</v>
      </c>
      <c r="S184" s="274">
        <v>150</v>
      </c>
      <c r="T184" s="263">
        <v>30</v>
      </c>
      <c r="U184" s="274">
        <v>180</v>
      </c>
      <c r="V184" s="126">
        <v>15</v>
      </c>
      <c r="W184" s="274">
        <v>75</v>
      </c>
      <c r="X184" s="263"/>
      <c r="Y184" s="274"/>
      <c r="Z184" s="360"/>
      <c r="AA184" s="274"/>
      <c r="AB184" s="360"/>
      <c r="AC184" s="274"/>
      <c r="AD184" s="388"/>
      <c r="AE184" s="392"/>
      <c r="AF184" s="394"/>
      <c r="AG184" s="274"/>
      <c r="AH184" s="360"/>
      <c r="AI184" s="274"/>
      <c r="AJ184" s="381">
        <f t="shared" si="4"/>
        <v>374</v>
      </c>
      <c r="AK184" s="382">
        <f>IF(ISERR(AL184/AJ184),S!D182,(AL184/AJ184))</f>
        <v>4.9491978609625669</v>
      </c>
      <c r="AL184" s="130">
        <f t="shared" si="5"/>
        <v>1851</v>
      </c>
    </row>
    <row r="185" spans="1:38">
      <c r="A185" s="122">
        <v>181</v>
      </c>
      <c r="B185" s="123" t="s">
        <v>160</v>
      </c>
      <c r="C185" s="131" t="s">
        <v>9</v>
      </c>
      <c r="D185" s="310">
        <v>10</v>
      </c>
      <c r="E185" s="129">
        <v>500</v>
      </c>
      <c r="F185" s="310">
        <v>10</v>
      </c>
      <c r="G185" s="125">
        <v>600</v>
      </c>
      <c r="H185" s="126">
        <v>15</v>
      </c>
      <c r="I185" s="125">
        <v>1125</v>
      </c>
      <c r="J185" s="124">
        <v>5</v>
      </c>
      <c r="K185" s="125">
        <v>400</v>
      </c>
      <c r="L185" s="126">
        <v>8</v>
      </c>
      <c r="M185" s="125">
        <v>800</v>
      </c>
      <c r="N185" s="124">
        <v>17</v>
      </c>
      <c r="O185" s="125">
        <v>1275</v>
      </c>
      <c r="P185" s="126">
        <v>5</v>
      </c>
      <c r="Q185" s="127">
        <v>425</v>
      </c>
      <c r="R185" s="126">
        <v>10</v>
      </c>
      <c r="S185" s="274">
        <v>850</v>
      </c>
      <c r="T185" s="263">
        <v>7</v>
      </c>
      <c r="U185" s="274">
        <v>605</v>
      </c>
      <c r="V185" s="126">
        <v>2</v>
      </c>
      <c r="W185" s="274">
        <v>220</v>
      </c>
      <c r="X185" s="263"/>
      <c r="Y185" s="274"/>
      <c r="Z185" s="360"/>
      <c r="AA185" s="274"/>
      <c r="AB185" s="360"/>
      <c r="AC185" s="274"/>
      <c r="AD185" s="388"/>
      <c r="AE185" s="392"/>
      <c r="AF185" s="394"/>
      <c r="AG185" s="274"/>
      <c r="AH185" s="360"/>
      <c r="AI185" s="274"/>
      <c r="AJ185" s="381">
        <f t="shared" si="4"/>
        <v>89</v>
      </c>
      <c r="AK185" s="382">
        <f>IF(ISERR(AL185/AJ185),S!D183,(AL185/AJ185))</f>
        <v>76.404494382022477</v>
      </c>
      <c r="AL185" s="130">
        <f t="shared" si="5"/>
        <v>6800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5</v>
      </c>
      <c r="E186" s="129">
        <v>350</v>
      </c>
      <c r="F186" s="310">
        <v>10</v>
      </c>
      <c r="G186" s="125">
        <v>600</v>
      </c>
      <c r="H186" s="126">
        <v>6</v>
      </c>
      <c r="I186" s="125">
        <v>360</v>
      </c>
      <c r="J186" s="124">
        <v>2</v>
      </c>
      <c r="K186" s="125">
        <v>120</v>
      </c>
      <c r="L186" s="126">
        <v>3</v>
      </c>
      <c r="M186" s="125">
        <v>360</v>
      </c>
      <c r="N186" s="124">
        <v>6</v>
      </c>
      <c r="O186" s="125">
        <v>360</v>
      </c>
      <c r="P186" s="126">
        <v>2</v>
      </c>
      <c r="Q186" s="127">
        <v>120</v>
      </c>
      <c r="R186" s="126">
        <v>2</v>
      </c>
      <c r="S186" s="274">
        <v>120</v>
      </c>
      <c r="T186" s="263">
        <v>1.5</v>
      </c>
      <c r="U186" s="274">
        <v>170</v>
      </c>
      <c r="V186" s="126">
        <v>0.5</v>
      </c>
      <c r="W186" s="274">
        <v>30</v>
      </c>
      <c r="X186" s="263"/>
      <c r="Y186" s="274"/>
      <c r="Z186" s="360"/>
      <c r="AA186" s="274"/>
      <c r="AB186" s="360"/>
      <c r="AC186" s="274"/>
      <c r="AD186" s="388"/>
      <c r="AE186" s="392"/>
      <c r="AF186" s="394"/>
      <c r="AG186" s="274"/>
      <c r="AH186" s="360"/>
      <c r="AI186" s="274"/>
      <c r="AJ186" s="381">
        <f t="shared" si="4"/>
        <v>38</v>
      </c>
      <c r="AK186" s="382">
        <f>IF(ISERR(AL186/AJ186),S!D184,(AL186/AJ186))</f>
        <v>68.15789473684211</v>
      </c>
      <c r="AL186" s="130">
        <f t="shared" si="5"/>
        <v>2590</v>
      </c>
    </row>
    <row r="187" spans="1:38">
      <c r="A187" s="122">
        <v>183</v>
      </c>
      <c r="B187" s="123" t="s">
        <v>162</v>
      </c>
      <c r="C187" s="131" t="s">
        <v>9</v>
      </c>
      <c r="D187" s="310">
        <v>2</v>
      </c>
      <c r="E187" s="129">
        <v>120</v>
      </c>
      <c r="F187" s="310">
        <v>4</v>
      </c>
      <c r="G187" s="125">
        <v>280</v>
      </c>
      <c r="H187" s="126">
        <v>10</v>
      </c>
      <c r="I187" s="125">
        <v>600</v>
      </c>
      <c r="J187" s="124"/>
      <c r="K187" s="125"/>
      <c r="L187" s="126"/>
      <c r="M187" s="125"/>
      <c r="N187" s="124">
        <v>4</v>
      </c>
      <c r="O187" s="125">
        <v>240</v>
      </c>
      <c r="P187" s="126"/>
      <c r="Q187" s="127"/>
      <c r="R187" s="126"/>
      <c r="S187" s="274"/>
      <c r="T187" s="263">
        <v>7</v>
      </c>
      <c r="U187" s="274">
        <v>490</v>
      </c>
      <c r="V187" s="126"/>
      <c r="W187" s="274"/>
      <c r="X187" s="263"/>
      <c r="Y187" s="274"/>
      <c r="Z187" s="360"/>
      <c r="AA187" s="274"/>
      <c r="AB187" s="360"/>
      <c r="AC187" s="274"/>
      <c r="AD187" s="388"/>
      <c r="AE187" s="392"/>
      <c r="AF187" s="394"/>
      <c r="AG187" s="274"/>
      <c r="AH187" s="360"/>
      <c r="AI187" s="274"/>
      <c r="AJ187" s="381">
        <f t="shared" si="4"/>
        <v>27</v>
      </c>
      <c r="AK187" s="382">
        <f>IF(ISERR(AL187/AJ187),S!D185,(AL187/AJ187))</f>
        <v>64.074074074074076</v>
      </c>
      <c r="AL187" s="130">
        <f t="shared" si="5"/>
        <v>1730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/>
      <c r="G188" s="125"/>
      <c r="H188" s="126"/>
      <c r="I188" s="125"/>
      <c r="J188" s="124"/>
      <c r="K188" s="125"/>
      <c r="L188" s="126">
        <v>6</v>
      </c>
      <c r="M188" s="125">
        <v>360</v>
      </c>
      <c r="N188" s="124"/>
      <c r="O188" s="125"/>
      <c r="P188" s="126"/>
      <c r="Q188" s="127"/>
      <c r="R188" s="126"/>
      <c r="S188" s="274"/>
      <c r="T188" s="263"/>
      <c r="U188" s="274"/>
      <c r="V188" s="126">
        <v>3</v>
      </c>
      <c r="W188" s="274">
        <v>180</v>
      </c>
      <c r="X188" s="263"/>
      <c r="Y188" s="274"/>
      <c r="Z188" s="360"/>
      <c r="AA188" s="274"/>
      <c r="AB188" s="360"/>
      <c r="AC188" s="274"/>
      <c r="AD188" s="388"/>
      <c r="AE188" s="392"/>
      <c r="AF188" s="394"/>
      <c r="AG188" s="274"/>
      <c r="AH188" s="360"/>
      <c r="AI188" s="274"/>
      <c r="AJ188" s="381">
        <f t="shared" si="4"/>
        <v>9</v>
      </c>
      <c r="AK188" s="382">
        <f>IF(ISERR(AL188/AJ188),S!D186,(AL188/AJ188))</f>
        <v>60</v>
      </c>
      <c r="AL188" s="130">
        <f t="shared" si="5"/>
        <v>540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>
        <v>5</v>
      </c>
      <c r="G189" s="125">
        <v>200</v>
      </c>
      <c r="H189" s="126"/>
      <c r="I189" s="125"/>
      <c r="J189" s="124"/>
      <c r="K189" s="125"/>
      <c r="L189" s="126"/>
      <c r="M189" s="125"/>
      <c r="N189" s="124">
        <v>13</v>
      </c>
      <c r="O189" s="125">
        <v>520</v>
      </c>
      <c r="P189" s="126"/>
      <c r="Q189" s="127"/>
      <c r="R189" s="126"/>
      <c r="S189" s="274"/>
      <c r="T189" s="263">
        <v>15</v>
      </c>
      <c r="U189" s="274">
        <v>675</v>
      </c>
      <c r="V189" s="126"/>
      <c r="W189" s="274"/>
      <c r="X189" s="263"/>
      <c r="Y189" s="274"/>
      <c r="Z189" s="360"/>
      <c r="AA189" s="274"/>
      <c r="AB189" s="360"/>
      <c r="AC189" s="274"/>
      <c r="AD189" s="388"/>
      <c r="AE189" s="392"/>
      <c r="AF189" s="394"/>
      <c r="AG189" s="274"/>
      <c r="AH189" s="360"/>
      <c r="AI189" s="274"/>
      <c r="AJ189" s="381">
        <f t="shared" si="4"/>
        <v>33</v>
      </c>
      <c r="AK189" s="382">
        <f>IF(ISERR(AL189/AJ189),S!D187,(AL189/AJ189))</f>
        <v>42.272727272727273</v>
      </c>
      <c r="AL189" s="130">
        <f t="shared" si="5"/>
        <v>1395</v>
      </c>
    </row>
    <row r="190" spans="1:38">
      <c r="A190" s="122">
        <v>186</v>
      </c>
      <c r="B190" s="123" t="s">
        <v>330</v>
      </c>
      <c r="C190" s="131" t="s">
        <v>31</v>
      </c>
      <c r="D190" s="310">
        <v>30</v>
      </c>
      <c r="E190" s="129">
        <v>150</v>
      </c>
      <c r="F190" s="310"/>
      <c r="G190" s="125"/>
      <c r="H190" s="126">
        <v>50</v>
      </c>
      <c r="I190" s="125">
        <v>300</v>
      </c>
      <c r="J190" s="124"/>
      <c r="K190" s="125"/>
      <c r="L190" s="126">
        <v>32</v>
      </c>
      <c r="M190" s="125">
        <v>192</v>
      </c>
      <c r="N190" s="124"/>
      <c r="O190" s="125"/>
      <c r="P190" s="126"/>
      <c r="Q190" s="127"/>
      <c r="R190" s="126">
        <v>32</v>
      </c>
      <c r="S190" s="274">
        <v>192</v>
      </c>
      <c r="T190" s="263"/>
      <c r="U190" s="274"/>
      <c r="V190" s="126">
        <v>50</v>
      </c>
      <c r="W190" s="274">
        <v>300</v>
      </c>
      <c r="X190" s="263"/>
      <c r="Y190" s="274"/>
      <c r="Z190" s="360"/>
      <c r="AA190" s="274"/>
      <c r="AB190" s="360"/>
      <c r="AC190" s="274"/>
      <c r="AD190" s="388"/>
      <c r="AE190" s="392"/>
      <c r="AF190" s="394"/>
      <c r="AG190" s="274"/>
      <c r="AH190" s="360"/>
      <c r="AI190" s="274"/>
      <c r="AJ190" s="381">
        <f t="shared" si="4"/>
        <v>194</v>
      </c>
      <c r="AK190" s="382">
        <f>IF(ISERR(AL190/AJ190),S!D188,(AL190/AJ190))</f>
        <v>5.8453608247422677</v>
      </c>
      <c r="AL190" s="130">
        <f t="shared" si="5"/>
        <v>1134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60"/>
      <c r="AA191" s="274"/>
      <c r="AB191" s="360"/>
      <c r="AC191" s="274"/>
      <c r="AD191" s="388"/>
      <c r="AE191" s="392"/>
      <c r="AF191" s="394"/>
      <c r="AG191" s="274"/>
      <c r="AH191" s="360"/>
      <c r="AI191" s="274"/>
      <c r="AJ191" s="381">
        <f t="shared" si="4"/>
        <v>0</v>
      </c>
      <c r="AK191" s="382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/>
      <c r="G192" s="125"/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>
        <v>28</v>
      </c>
      <c r="S192" s="274">
        <v>560</v>
      </c>
      <c r="T192" s="263"/>
      <c r="U192" s="274"/>
      <c r="V192" s="126"/>
      <c r="W192" s="274"/>
      <c r="X192" s="263"/>
      <c r="Y192" s="274"/>
      <c r="Z192" s="360"/>
      <c r="AA192" s="274"/>
      <c r="AB192" s="360"/>
      <c r="AC192" s="274"/>
      <c r="AD192" s="388"/>
      <c r="AE192" s="392"/>
      <c r="AF192" s="394"/>
      <c r="AG192" s="274"/>
      <c r="AH192" s="360"/>
      <c r="AI192" s="274"/>
      <c r="AJ192" s="381">
        <f t="shared" si="4"/>
        <v>28</v>
      </c>
      <c r="AK192" s="382">
        <f>IF(ISERR(AL192/AJ192),S!D190,(AL192/AJ192))</f>
        <v>20</v>
      </c>
      <c r="AL192" s="130">
        <f t="shared" si="5"/>
        <v>560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>
        <v>10</v>
      </c>
      <c r="K193" s="125">
        <v>300</v>
      </c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60"/>
      <c r="AA193" s="274"/>
      <c r="AB193" s="360"/>
      <c r="AC193" s="274"/>
      <c r="AD193" s="388"/>
      <c r="AE193" s="392"/>
      <c r="AF193" s="394"/>
      <c r="AG193" s="274"/>
      <c r="AH193" s="360"/>
      <c r="AI193" s="274"/>
      <c r="AJ193" s="381">
        <f t="shared" si="4"/>
        <v>10</v>
      </c>
      <c r="AK193" s="382">
        <f>IF(ISERR(AL193/AJ193),S!D191,(AL193/AJ193))</f>
        <v>30</v>
      </c>
      <c r="AL193" s="130">
        <f t="shared" si="5"/>
        <v>300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60"/>
      <c r="AA194" s="274"/>
      <c r="AB194" s="360"/>
      <c r="AC194" s="274"/>
      <c r="AD194" s="388"/>
      <c r="AE194" s="392"/>
      <c r="AF194" s="394"/>
      <c r="AG194" s="274"/>
      <c r="AH194" s="360"/>
      <c r="AI194" s="274"/>
      <c r="AJ194" s="381">
        <f t="shared" si="4"/>
        <v>0</v>
      </c>
      <c r="AK194" s="382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>
        <v>8</v>
      </c>
      <c r="E195" s="129">
        <v>320</v>
      </c>
      <c r="F195" s="310">
        <v>4</v>
      </c>
      <c r="G195" s="125">
        <v>160</v>
      </c>
      <c r="H195" s="126"/>
      <c r="I195" s="125"/>
      <c r="J195" s="124"/>
      <c r="K195" s="125"/>
      <c r="L195" s="126">
        <v>12</v>
      </c>
      <c r="M195" s="125">
        <v>480</v>
      </c>
      <c r="N195" s="124"/>
      <c r="O195" s="125"/>
      <c r="P195" s="126"/>
      <c r="Q195" s="127"/>
      <c r="R195" s="126">
        <v>8</v>
      </c>
      <c r="S195" s="274">
        <v>320</v>
      </c>
      <c r="T195" s="263"/>
      <c r="U195" s="274"/>
      <c r="V195" s="126"/>
      <c r="W195" s="274"/>
      <c r="X195" s="263"/>
      <c r="Y195" s="274"/>
      <c r="Z195" s="360"/>
      <c r="AA195" s="274"/>
      <c r="AB195" s="360"/>
      <c r="AC195" s="274"/>
      <c r="AD195" s="388"/>
      <c r="AE195" s="392"/>
      <c r="AF195" s="394"/>
      <c r="AG195" s="274"/>
      <c r="AH195" s="360"/>
      <c r="AI195" s="274"/>
      <c r="AJ195" s="381">
        <f t="shared" si="4"/>
        <v>32</v>
      </c>
      <c r="AK195" s="382">
        <f>IF(ISERR(AL195/AJ195),S!D193,(AL195/AJ195))</f>
        <v>40</v>
      </c>
      <c r="AL195" s="130">
        <f t="shared" si="5"/>
        <v>1280</v>
      </c>
    </row>
    <row r="196" spans="1:38">
      <c r="A196" s="122">
        <v>192</v>
      </c>
      <c r="B196" s="123" t="s">
        <v>169</v>
      </c>
      <c r="C196" s="131" t="s">
        <v>9</v>
      </c>
      <c r="D196" s="310">
        <v>8</v>
      </c>
      <c r="E196" s="129">
        <v>200</v>
      </c>
      <c r="F196" s="310">
        <v>4</v>
      </c>
      <c r="G196" s="125">
        <v>100</v>
      </c>
      <c r="H196" s="126"/>
      <c r="I196" s="125"/>
      <c r="J196" s="124">
        <v>12.6</v>
      </c>
      <c r="K196" s="125">
        <v>252</v>
      </c>
      <c r="L196" s="126">
        <v>27.5</v>
      </c>
      <c r="M196" s="125">
        <v>550</v>
      </c>
      <c r="N196" s="124">
        <v>10.8</v>
      </c>
      <c r="O196" s="125">
        <v>216</v>
      </c>
      <c r="P196" s="126"/>
      <c r="Q196" s="127"/>
      <c r="R196" s="126"/>
      <c r="S196" s="274"/>
      <c r="T196" s="263"/>
      <c r="U196" s="274"/>
      <c r="V196" s="126">
        <v>12</v>
      </c>
      <c r="W196" s="274">
        <v>240</v>
      </c>
      <c r="X196" s="263"/>
      <c r="Y196" s="274"/>
      <c r="Z196" s="360"/>
      <c r="AA196" s="274"/>
      <c r="AB196" s="360"/>
      <c r="AC196" s="274"/>
      <c r="AD196" s="388"/>
      <c r="AE196" s="392"/>
      <c r="AF196" s="394"/>
      <c r="AG196" s="274"/>
      <c r="AH196" s="360"/>
      <c r="AI196" s="274"/>
      <c r="AJ196" s="381">
        <f t="shared" si="4"/>
        <v>74.900000000000006</v>
      </c>
      <c r="AK196" s="382">
        <f>IF(ISERR(AL196/AJ196),S!D194,(AL196/AJ196))</f>
        <v>20.801068090787716</v>
      </c>
      <c r="AL196" s="130">
        <f t="shared" si="5"/>
        <v>1558</v>
      </c>
    </row>
    <row r="197" spans="1:38">
      <c r="A197" s="122">
        <v>193</v>
      </c>
      <c r="B197" s="123" t="s">
        <v>332</v>
      </c>
      <c r="C197" s="131" t="s">
        <v>9</v>
      </c>
      <c r="D197" s="310">
        <v>15</v>
      </c>
      <c r="E197" s="129">
        <v>450</v>
      </c>
      <c r="F197" s="310">
        <v>20</v>
      </c>
      <c r="G197" s="125">
        <v>600</v>
      </c>
      <c r="H197" s="126">
        <v>15</v>
      </c>
      <c r="I197" s="125">
        <v>300</v>
      </c>
      <c r="J197" s="124">
        <v>7</v>
      </c>
      <c r="K197" s="125">
        <v>175</v>
      </c>
      <c r="L197" s="126">
        <v>7</v>
      </c>
      <c r="M197" s="125">
        <v>175</v>
      </c>
      <c r="N197" s="124">
        <v>20</v>
      </c>
      <c r="O197" s="125">
        <v>400</v>
      </c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60"/>
      <c r="AA197" s="274"/>
      <c r="AB197" s="360"/>
      <c r="AC197" s="274"/>
      <c r="AD197" s="388"/>
      <c r="AE197" s="392"/>
      <c r="AF197" s="394"/>
      <c r="AG197" s="274"/>
      <c r="AH197" s="360"/>
      <c r="AI197" s="274"/>
      <c r="AJ197" s="381">
        <f t="shared" si="4"/>
        <v>84</v>
      </c>
      <c r="AK197" s="382">
        <f>IF(ISERR(AL197/AJ197),S!D195,(AL197/AJ197))</f>
        <v>25</v>
      </c>
      <c r="AL197" s="130">
        <f t="shared" si="5"/>
        <v>2100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60"/>
      <c r="AA198" s="274"/>
      <c r="AB198" s="360"/>
      <c r="AC198" s="274"/>
      <c r="AD198" s="388"/>
      <c r="AE198" s="392"/>
      <c r="AF198" s="394"/>
      <c r="AG198" s="274"/>
      <c r="AH198" s="360"/>
      <c r="AI198" s="274"/>
      <c r="AJ198" s="381">
        <f t="shared" ref="AJ198:AJ254" si="6">R198+P198+N198+L198+J198+H198+F198+D198+T198+V198+X198+Z198+AB198+AD198+AF198+AH198</f>
        <v>0</v>
      </c>
      <c r="AK198" s="382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/>
      <c r="E199" s="129"/>
      <c r="F199" s="310">
        <v>4</v>
      </c>
      <c r="G199" s="125">
        <v>400</v>
      </c>
      <c r="H199" s="126">
        <v>3</v>
      </c>
      <c r="I199" s="125">
        <v>390</v>
      </c>
      <c r="J199" s="124">
        <v>2</v>
      </c>
      <c r="K199" s="125">
        <v>260</v>
      </c>
      <c r="L199" s="126">
        <v>2</v>
      </c>
      <c r="M199" s="125">
        <v>240</v>
      </c>
      <c r="N199" s="124">
        <v>4</v>
      </c>
      <c r="O199" s="125">
        <v>500</v>
      </c>
      <c r="P199" s="126"/>
      <c r="Q199" s="127"/>
      <c r="R199" s="126">
        <v>1</v>
      </c>
      <c r="S199" s="274">
        <v>120</v>
      </c>
      <c r="T199" s="263">
        <v>1</v>
      </c>
      <c r="U199" s="274">
        <v>130</v>
      </c>
      <c r="V199" s="126">
        <v>1</v>
      </c>
      <c r="W199" s="274">
        <v>130</v>
      </c>
      <c r="X199" s="263"/>
      <c r="Y199" s="274"/>
      <c r="Z199" s="360"/>
      <c r="AA199" s="274"/>
      <c r="AB199" s="360"/>
      <c r="AC199" s="274"/>
      <c r="AD199" s="388"/>
      <c r="AE199" s="392"/>
      <c r="AF199" s="394"/>
      <c r="AG199" s="274"/>
      <c r="AH199" s="360"/>
      <c r="AI199" s="274"/>
      <c r="AJ199" s="381">
        <f t="shared" si="6"/>
        <v>18</v>
      </c>
      <c r="AK199" s="382">
        <f>IF(ISERR(AL199/AJ199),S!D197,(AL199/AJ199))</f>
        <v>120.55555555555556</v>
      </c>
      <c r="AL199" s="130">
        <f t="shared" si="7"/>
        <v>2170</v>
      </c>
    </row>
    <row r="200" spans="1:38">
      <c r="A200" s="122">
        <v>196</v>
      </c>
      <c r="B200" s="123" t="s">
        <v>280</v>
      </c>
      <c r="C200" s="131" t="s">
        <v>9</v>
      </c>
      <c r="D200" s="310"/>
      <c r="E200" s="129"/>
      <c r="F200" s="310">
        <v>0.5</v>
      </c>
      <c r="G200" s="125">
        <v>60</v>
      </c>
      <c r="H200" s="126">
        <v>1</v>
      </c>
      <c r="I200" s="125">
        <v>160</v>
      </c>
      <c r="J200" s="124">
        <v>0.5</v>
      </c>
      <c r="K200" s="125">
        <v>70</v>
      </c>
      <c r="L200" s="126">
        <v>0.5</v>
      </c>
      <c r="M200" s="125">
        <v>65</v>
      </c>
      <c r="N200" s="124">
        <v>1</v>
      </c>
      <c r="O200" s="125">
        <v>130</v>
      </c>
      <c r="P200" s="126">
        <v>0.5</v>
      </c>
      <c r="Q200" s="127">
        <v>70</v>
      </c>
      <c r="R200" s="126">
        <v>0.5</v>
      </c>
      <c r="S200" s="274">
        <v>100</v>
      </c>
      <c r="T200" s="263">
        <v>0.5</v>
      </c>
      <c r="U200" s="274">
        <v>90</v>
      </c>
      <c r="V200" s="126">
        <v>0.5</v>
      </c>
      <c r="W200" s="274">
        <v>70</v>
      </c>
      <c r="X200" s="263"/>
      <c r="Y200" s="274"/>
      <c r="Z200" s="360"/>
      <c r="AA200" s="274"/>
      <c r="AB200" s="360"/>
      <c r="AC200" s="274"/>
      <c r="AD200" s="388"/>
      <c r="AE200" s="392"/>
      <c r="AF200" s="394"/>
      <c r="AG200" s="274"/>
      <c r="AH200" s="360"/>
      <c r="AI200" s="274"/>
      <c r="AJ200" s="381">
        <f t="shared" si="6"/>
        <v>5.5</v>
      </c>
      <c r="AK200" s="382">
        <f>IF(ISERR(AL200/AJ200),S!D198,(AL200/AJ200))</f>
        <v>148.18181818181819</v>
      </c>
      <c r="AL200" s="130">
        <f t="shared" si="7"/>
        <v>815</v>
      </c>
    </row>
    <row r="201" spans="1:38">
      <c r="A201" s="122">
        <v>197</v>
      </c>
      <c r="B201" s="123" t="s">
        <v>281</v>
      </c>
      <c r="C201" s="131" t="s">
        <v>9</v>
      </c>
      <c r="D201" s="310">
        <v>1</v>
      </c>
      <c r="E201" s="129">
        <v>140</v>
      </c>
      <c r="F201" s="310"/>
      <c r="G201" s="125"/>
      <c r="H201" s="126">
        <v>0.5</v>
      </c>
      <c r="I201" s="125">
        <v>100</v>
      </c>
      <c r="J201" s="124"/>
      <c r="K201" s="125"/>
      <c r="L201" s="126"/>
      <c r="M201" s="125"/>
      <c r="N201" s="124"/>
      <c r="O201" s="125"/>
      <c r="P201" s="126"/>
      <c r="Q201" s="127"/>
      <c r="R201" s="126">
        <v>0.5</v>
      </c>
      <c r="S201" s="274">
        <v>30</v>
      </c>
      <c r="T201" s="263"/>
      <c r="U201" s="274"/>
      <c r="V201" s="126"/>
      <c r="W201" s="274"/>
      <c r="X201" s="263"/>
      <c r="Y201" s="274"/>
      <c r="Z201" s="360"/>
      <c r="AA201" s="274"/>
      <c r="AB201" s="360"/>
      <c r="AC201" s="274"/>
      <c r="AD201" s="388"/>
      <c r="AE201" s="392"/>
      <c r="AF201" s="394"/>
      <c r="AG201" s="274"/>
      <c r="AH201" s="360"/>
      <c r="AI201" s="274"/>
      <c r="AJ201" s="381">
        <f t="shared" si="6"/>
        <v>2</v>
      </c>
      <c r="AK201" s="382">
        <f>IF(ISERR(AL201/AJ201),S!D199,(AL201/AJ201))</f>
        <v>135</v>
      </c>
      <c r="AL201" s="130">
        <f t="shared" si="7"/>
        <v>270</v>
      </c>
    </row>
    <row r="202" spans="1:38">
      <c r="A202" s="122">
        <v>198</v>
      </c>
      <c r="B202" s="123" t="s">
        <v>329</v>
      </c>
      <c r="C202" s="131" t="s">
        <v>9</v>
      </c>
      <c r="D202" s="310">
        <v>1</v>
      </c>
      <c r="E202" s="129">
        <v>300</v>
      </c>
      <c r="F202" s="310"/>
      <c r="G202" s="125"/>
      <c r="H202" s="126">
        <v>0.5</v>
      </c>
      <c r="I202" s="125">
        <v>150</v>
      </c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60"/>
      <c r="AA202" s="274"/>
      <c r="AB202" s="360"/>
      <c r="AC202" s="274"/>
      <c r="AD202" s="388"/>
      <c r="AE202" s="392"/>
      <c r="AF202" s="394"/>
      <c r="AG202" s="274"/>
      <c r="AH202" s="360"/>
      <c r="AI202" s="274"/>
      <c r="AJ202" s="381">
        <f t="shared" si="6"/>
        <v>1.5</v>
      </c>
      <c r="AK202" s="382">
        <f>IF(ISERR(AL202/AJ202),S!D200,(AL202/AJ202))</f>
        <v>300</v>
      </c>
      <c r="AL202" s="130">
        <f t="shared" si="7"/>
        <v>450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>
        <v>1</v>
      </c>
      <c r="G203" s="125">
        <v>300</v>
      </c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60"/>
      <c r="AA203" s="274"/>
      <c r="AB203" s="360"/>
      <c r="AC203" s="274"/>
      <c r="AD203" s="388"/>
      <c r="AE203" s="392"/>
      <c r="AF203" s="394"/>
      <c r="AG203" s="274"/>
      <c r="AH203" s="360"/>
      <c r="AI203" s="274"/>
      <c r="AJ203" s="381">
        <f t="shared" si="6"/>
        <v>1</v>
      </c>
      <c r="AK203" s="382">
        <f>IF(ISERR(AL203/AJ203),S!D201,(AL203/AJ203))</f>
        <v>300</v>
      </c>
      <c r="AL203" s="130">
        <f t="shared" si="7"/>
        <v>300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60"/>
      <c r="AA204" s="274"/>
      <c r="AB204" s="360"/>
      <c r="AC204" s="274"/>
      <c r="AD204" s="388"/>
      <c r="AE204" s="392"/>
      <c r="AF204" s="394"/>
      <c r="AG204" s="274"/>
      <c r="AH204" s="360"/>
      <c r="AI204" s="274"/>
      <c r="AJ204" s="381">
        <f t="shared" si="6"/>
        <v>0</v>
      </c>
      <c r="AK204" s="382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>
        <v>7</v>
      </c>
      <c r="E205" s="129">
        <v>245</v>
      </c>
      <c r="F205" s="310">
        <v>5</v>
      </c>
      <c r="G205" s="125">
        <v>175</v>
      </c>
      <c r="H205" s="126"/>
      <c r="I205" s="125"/>
      <c r="J205" s="124"/>
      <c r="K205" s="125"/>
      <c r="L205" s="126"/>
      <c r="M205" s="125"/>
      <c r="N205" s="124"/>
      <c r="O205" s="125"/>
      <c r="P205" s="126">
        <v>3</v>
      </c>
      <c r="Q205" s="127">
        <v>135</v>
      </c>
      <c r="R205" s="126"/>
      <c r="S205" s="274"/>
      <c r="T205" s="263">
        <v>8</v>
      </c>
      <c r="U205" s="274">
        <v>400</v>
      </c>
      <c r="V205" s="126"/>
      <c r="W205" s="274"/>
      <c r="X205" s="263"/>
      <c r="Y205" s="274"/>
      <c r="Z205" s="360"/>
      <c r="AA205" s="274"/>
      <c r="AB205" s="360"/>
      <c r="AC205" s="274"/>
      <c r="AD205" s="388"/>
      <c r="AE205" s="392"/>
      <c r="AF205" s="394"/>
      <c r="AG205" s="274"/>
      <c r="AH205" s="360"/>
      <c r="AI205" s="274"/>
      <c r="AJ205" s="381">
        <f t="shared" si="6"/>
        <v>23</v>
      </c>
      <c r="AK205" s="382">
        <f>IF(ISERR(AL205/AJ205),S!D203,(AL205/AJ205))</f>
        <v>41.521739130434781</v>
      </c>
      <c r="AL205" s="130">
        <f t="shared" si="7"/>
        <v>955</v>
      </c>
    </row>
    <row r="206" spans="1:38">
      <c r="A206" s="122">
        <v>202</v>
      </c>
      <c r="B206" s="123" t="s">
        <v>172</v>
      </c>
      <c r="C206" s="131" t="s">
        <v>9</v>
      </c>
      <c r="D206" s="310">
        <v>10</v>
      </c>
      <c r="E206" s="129">
        <v>400</v>
      </c>
      <c r="F206" s="310">
        <v>14</v>
      </c>
      <c r="G206" s="125">
        <v>560</v>
      </c>
      <c r="H206" s="126">
        <v>10</v>
      </c>
      <c r="I206" s="125">
        <v>500</v>
      </c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60"/>
      <c r="AA206" s="274"/>
      <c r="AB206" s="360"/>
      <c r="AC206" s="274"/>
      <c r="AD206" s="388"/>
      <c r="AE206" s="392"/>
      <c r="AF206" s="394"/>
      <c r="AG206" s="274"/>
      <c r="AH206" s="360"/>
      <c r="AI206" s="274"/>
      <c r="AJ206" s="381">
        <f t="shared" si="6"/>
        <v>34</v>
      </c>
      <c r="AK206" s="382">
        <f>IF(ISERR(AL206/AJ206),S!D204,(AL206/AJ206))</f>
        <v>42.941176470588232</v>
      </c>
      <c r="AL206" s="130">
        <f t="shared" si="7"/>
        <v>1460</v>
      </c>
    </row>
    <row r="207" spans="1:38">
      <c r="A207" s="122">
        <v>203</v>
      </c>
      <c r="B207" s="123" t="s">
        <v>173</v>
      </c>
      <c r="C207" s="131" t="s">
        <v>9</v>
      </c>
      <c r="D207" s="310">
        <v>4</v>
      </c>
      <c r="E207" s="129">
        <v>280</v>
      </c>
      <c r="F207" s="310">
        <v>10</v>
      </c>
      <c r="G207" s="125">
        <v>300</v>
      </c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60"/>
      <c r="AA207" s="274"/>
      <c r="AB207" s="360"/>
      <c r="AC207" s="274"/>
      <c r="AD207" s="388"/>
      <c r="AE207" s="392"/>
      <c r="AF207" s="394"/>
      <c r="AG207" s="274"/>
      <c r="AH207" s="360"/>
      <c r="AI207" s="274"/>
      <c r="AJ207" s="381">
        <f t="shared" si="6"/>
        <v>14</v>
      </c>
      <c r="AK207" s="382">
        <f>IF(ISERR(AL207/AJ207),S!D205,(AL207/AJ207))</f>
        <v>41.428571428571431</v>
      </c>
      <c r="AL207" s="130">
        <f t="shared" si="7"/>
        <v>580</v>
      </c>
    </row>
    <row r="208" spans="1:38">
      <c r="A208" s="122">
        <v>204</v>
      </c>
      <c r="B208" s="123" t="s">
        <v>174</v>
      </c>
      <c r="C208" s="131" t="s">
        <v>9</v>
      </c>
      <c r="D208" s="310">
        <v>10</v>
      </c>
      <c r="E208" s="129">
        <v>300</v>
      </c>
      <c r="F208" s="310">
        <v>10</v>
      </c>
      <c r="G208" s="125">
        <v>400</v>
      </c>
      <c r="H208" s="126">
        <v>10</v>
      </c>
      <c r="I208" s="125">
        <v>350</v>
      </c>
      <c r="J208" s="124">
        <v>10</v>
      </c>
      <c r="K208" s="125">
        <v>400</v>
      </c>
      <c r="L208" s="126">
        <v>5</v>
      </c>
      <c r="M208" s="125">
        <v>225</v>
      </c>
      <c r="N208" s="124">
        <v>10</v>
      </c>
      <c r="O208" s="125">
        <v>400</v>
      </c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60"/>
      <c r="AA208" s="274"/>
      <c r="AB208" s="360"/>
      <c r="AC208" s="274"/>
      <c r="AD208" s="388"/>
      <c r="AE208" s="392"/>
      <c r="AF208" s="394"/>
      <c r="AG208" s="274"/>
      <c r="AH208" s="360"/>
      <c r="AI208" s="274"/>
      <c r="AJ208" s="381">
        <f t="shared" si="6"/>
        <v>55</v>
      </c>
      <c r="AK208" s="382">
        <f>IF(ISERR(AL208/AJ208),S!D206,(AL208/AJ208))</f>
        <v>37.727272727272727</v>
      </c>
      <c r="AL208" s="130">
        <f t="shared" si="7"/>
        <v>2075</v>
      </c>
    </row>
    <row r="209" spans="1:38">
      <c r="A209" s="122">
        <v>205</v>
      </c>
      <c r="B209" s="123" t="s">
        <v>175</v>
      </c>
      <c r="C209" s="131" t="s">
        <v>9</v>
      </c>
      <c r="D209" s="310"/>
      <c r="E209" s="129"/>
      <c r="F209" s="310">
        <v>10</v>
      </c>
      <c r="G209" s="125">
        <v>500</v>
      </c>
      <c r="H209" s="126"/>
      <c r="I209" s="125"/>
      <c r="J209" s="124"/>
      <c r="K209" s="125"/>
      <c r="L209" s="126"/>
      <c r="M209" s="125"/>
      <c r="N209" s="124"/>
      <c r="O209" s="125"/>
      <c r="P209" s="126">
        <v>15</v>
      </c>
      <c r="Q209" s="127">
        <v>900</v>
      </c>
      <c r="R209" s="126"/>
      <c r="S209" s="274"/>
      <c r="T209" s="263"/>
      <c r="U209" s="274"/>
      <c r="V209" s="126"/>
      <c r="W209" s="274"/>
      <c r="X209" s="263"/>
      <c r="Y209" s="274"/>
      <c r="Z209" s="360"/>
      <c r="AA209" s="274"/>
      <c r="AB209" s="360"/>
      <c r="AC209" s="274"/>
      <c r="AD209" s="388"/>
      <c r="AE209" s="392"/>
      <c r="AF209" s="394"/>
      <c r="AG209" s="274"/>
      <c r="AH209" s="360"/>
      <c r="AI209" s="274"/>
      <c r="AJ209" s="381">
        <f t="shared" si="6"/>
        <v>25</v>
      </c>
      <c r="AK209" s="382">
        <f>IF(ISERR(AL209/AJ209),S!D207,(AL209/AJ209))</f>
        <v>56</v>
      </c>
      <c r="AL209" s="130">
        <f t="shared" si="7"/>
        <v>1400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60"/>
      <c r="AA210" s="274"/>
      <c r="AB210" s="360"/>
      <c r="AC210" s="274"/>
      <c r="AD210" s="388"/>
      <c r="AE210" s="392"/>
      <c r="AF210" s="394"/>
      <c r="AG210" s="274"/>
      <c r="AH210" s="360"/>
      <c r="AI210" s="274"/>
      <c r="AJ210" s="381">
        <f t="shared" si="6"/>
        <v>0</v>
      </c>
      <c r="AK210" s="382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60"/>
      <c r="AA211" s="274"/>
      <c r="AB211" s="360"/>
      <c r="AC211" s="274"/>
      <c r="AD211" s="388"/>
      <c r="AE211" s="392"/>
      <c r="AF211" s="394"/>
      <c r="AG211" s="274"/>
      <c r="AH211" s="360"/>
      <c r="AI211" s="274"/>
      <c r="AJ211" s="381">
        <f t="shared" si="6"/>
        <v>0</v>
      </c>
      <c r="AK211" s="382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60"/>
      <c r="AA212" s="274"/>
      <c r="AB212" s="360"/>
      <c r="AC212" s="274"/>
      <c r="AD212" s="388"/>
      <c r="AE212" s="392"/>
      <c r="AF212" s="394"/>
      <c r="AG212" s="274"/>
      <c r="AH212" s="360"/>
      <c r="AI212" s="274"/>
      <c r="AJ212" s="381">
        <f t="shared" si="6"/>
        <v>0</v>
      </c>
      <c r="AK212" s="382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150</v>
      </c>
      <c r="J213" s="124"/>
      <c r="K213" s="125"/>
      <c r="L213" s="126"/>
      <c r="M213" s="125"/>
      <c r="N213" s="124">
        <v>5</v>
      </c>
      <c r="O213" s="125">
        <v>200</v>
      </c>
      <c r="P213" s="126"/>
      <c r="Q213" s="127"/>
      <c r="R213" s="126"/>
      <c r="S213" s="274"/>
      <c r="T213" s="263"/>
      <c r="U213" s="274"/>
      <c r="V213" s="126">
        <v>5</v>
      </c>
      <c r="W213" s="274">
        <v>225</v>
      </c>
      <c r="X213" s="263"/>
      <c r="Y213" s="274"/>
      <c r="Z213" s="360"/>
      <c r="AA213" s="274"/>
      <c r="AB213" s="360"/>
      <c r="AC213" s="274"/>
      <c r="AD213" s="388"/>
      <c r="AE213" s="392"/>
      <c r="AF213" s="394"/>
      <c r="AG213" s="274"/>
      <c r="AH213" s="360"/>
      <c r="AI213" s="274"/>
      <c r="AJ213" s="381">
        <f t="shared" si="6"/>
        <v>15</v>
      </c>
      <c r="AK213" s="382">
        <f>IF(ISERR(AL213/AJ213),S!D211,(AL213/AJ213))</f>
        <v>38.333333333333336</v>
      </c>
      <c r="AL213" s="130">
        <f t="shared" si="7"/>
        <v>575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>
        <v>2</v>
      </c>
      <c r="G214" s="125">
        <v>1200</v>
      </c>
      <c r="H214" s="126">
        <v>1</v>
      </c>
      <c r="I214" s="125">
        <v>260</v>
      </c>
      <c r="J214" s="124"/>
      <c r="K214" s="125"/>
      <c r="L214" s="126"/>
      <c r="M214" s="125"/>
      <c r="N214" s="124"/>
      <c r="O214" s="125"/>
      <c r="P214" s="126"/>
      <c r="Q214" s="127"/>
      <c r="R214" s="126">
        <v>0.56000000000000005</v>
      </c>
      <c r="S214" s="274">
        <v>145</v>
      </c>
      <c r="T214" s="263"/>
      <c r="U214" s="274"/>
      <c r="V214" s="126"/>
      <c r="W214" s="274"/>
      <c r="X214" s="263"/>
      <c r="Y214" s="274"/>
      <c r="Z214" s="360"/>
      <c r="AA214" s="274"/>
      <c r="AB214" s="360"/>
      <c r="AC214" s="274"/>
      <c r="AD214" s="388"/>
      <c r="AE214" s="392"/>
      <c r="AF214" s="394"/>
      <c r="AG214" s="274"/>
      <c r="AH214" s="360"/>
      <c r="AI214" s="274"/>
      <c r="AJ214" s="381">
        <f t="shared" si="6"/>
        <v>3.56</v>
      </c>
      <c r="AK214" s="382">
        <f>IF(ISERR(AL214/AJ214),S!D212,(AL214/AJ214))</f>
        <v>450.84269662921349</v>
      </c>
      <c r="AL214" s="130">
        <f t="shared" si="7"/>
        <v>1605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60"/>
      <c r="AA215" s="274"/>
      <c r="AB215" s="360"/>
      <c r="AC215" s="274"/>
      <c r="AD215" s="388"/>
      <c r="AE215" s="392"/>
      <c r="AF215" s="394"/>
      <c r="AG215" s="274"/>
      <c r="AH215" s="360"/>
      <c r="AI215" s="274"/>
      <c r="AJ215" s="381">
        <f t="shared" si="6"/>
        <v>0</v>
      </c>
      <c r="AK215" s="382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3</v>
      </c>
      <c r="E216" s="129">
        <v>180</v>
      </c>
      <c r="F216" s="310">
        <v>8</v>
      </c>
      <c r="G216" s="125">
        <v>480</v>
      </c>
      <c r="H216" s="126">
        <v>5</v>
      </c>
      <c r="I216" s="125">
        <v>300</v>
      </c>
      <c r="J216" s="124"/>
      <c r="K216" s="125"/>
      <c r="L216" s="126">
        <v>2</v>
      </c>
      <c r="M216" s="125">
        <v>120</v>
      </c>
      <c r="N216" s="124">
        <v>7</v>
      </c>
      <c r="O216" s="125">
        <v>420</v>
      </c>
      <c r="P216" s="126"/>
      <c r="Q216" s="127"/>
      <c r="R216" s="126">
        <v>3</v>
      </c>
      <c r="S216" s="274">
        <v>180</v>
      </c>
      <c r="T216" s="263">
        <v>3</v>
      </c>
      <c r="U216" s="274">
        <v>180</v>
      </c>
      <c r="V216" s="126"/>
      <c r="W216" s="274"/>
      <c r="X216" s="263"/>
      <c r="Y216" s="274"/>
      <c r="Z216" s="360"/>
      <c r="AA216" s="274"/>
      <c r="AB216" s="360"/>
      <c r="AC216" s="274"/>
      <c r="AD216" s="388"/>
      <c r="AE216" s="392"/>
      <c r="AF216" s="394"/>
      <c r="AG216" s="274"/>
      <c r="AH216" s="360"/>
      <c r="AI216" s="274"/>
      <c r="AJ216" s="381">
        <f t="shared" si="6"/>
        <v>31</v>
      </c>
      <c r="AK216" s="382">
        <f>IF(ISERR(AL216/AJ216),S!D214,(AL216/AJ216))</f>
        <v>60</v>
      </c>
      <c r="AL216" s="130">
        <f t="shared" si="7"/>
        <v>1860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60"/>
      <c r="AA217" s="274"/>
      <c r="AB217" s="360"/>
      <c r="AC217" s="274"/>
      <c r="AD217" s="388"/>
      <c r="AE217" s="392"/>
      <c r="AF217" s="394"/>
      <c r="AG217" s="274"/>
      <c r="AH217" s="360"/>
      <c r="AI217" s="274"/>
      <c r="AJ217" s="381">
        <f t="shared" si="6"/>
        <v>0</v>
      </c>
      <c r="AK217" s="382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60"/>
      <c r="AA218" s="274"/>
      <c r="AB218" s="360"/>
      <c r="AC218" s="274"/>
      <c r="AD218" s="388"/>
      <c r="AE218" s="392"/>
      <c r="AF218" s="394"/>
      <c r="AG218" s="274"/>
      <c r="AH218" s="360"/>
      <c r="AI218" s="274"/>
      <c r="AJ218" s="381">
        <f t="shared" si="6"/>
        <v>0</v>
      </c>
      <c r="AK218" s="382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60"/>
      <c r="AA219" s="274"/>
      <c r="AB219" s="360"/>
      <c r="AC219" s="274"/>
      <c r="AD219" s="388"/>
      <c r="AE219" s="392"/>
      <c r="AF219" s="394"/>
      <c r="AG219" s="274"/>
      <c r="AH219" s="360"/>
      <c r="AI219" s="274"/>
      <c r="AJ219" s="381">
        <f t="shared" si="6"/>
        <v>0</v>
      </c>
      <c r="AK219" s="382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>
        <v>1</v>
      </c>
      <c r="S220" s="274">
        <v>130</v>
      </c>
      <c r="T220" s="263"/>
      <c r="U220" s="274"/>
      <c r="V220" s="126"/>
      <c r="W220" s="274"/>
      <c r="X220" s="263"/>
      <c r="Y220" s="274"/>
      <c r="Z220" s="360"/>
      <c r="AA220" s="274"/>
      <c r="AB220" s="360"/>
      <c r="AC220" s="274"/>
      <c r="AD220" s="388"/>
      <c r="AE220" s="392"/>
      <c r="AF220" s="394"/>
      <c r="AG220" s="274"/>
      <c r="AH220" s="360"/>
      <c r="AI220" s="274"/>
      <c r="AJ220" s="381">
        <f t="shared" si="6"/>
        <v>1</v>
      </c>
      <c r="AK220" s="382">
        <f>IF(ISERR(AL220/AJ220),S!D218,(AL220/AJ220))</f>
        <v>130</v>
      </c>
      <c r="AL220" s="130">
        <f t="shared" si="7"/>
        <v>130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60"/>
      <c r="AA221" s="274"/>
      <c r="AB221" s="360"/>
      <c r="AC221" s="274"/>
      <c r="AD221" s="388"/>
      <c r="AE221" s="392"/>
      <c r="AF221" s="394"/>
      <c r="AG221" s="274"/>
      <c r="AH221" s="360"/>
      <c r="AI221" s="274"/>
      <c r="AJ221" s="381">
        <f t="shared" si="6"/>
        <v>0</v>
      </c>
      <c r="AK221" s="382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60"/>
      <c r="AA222" s="274"/>
      <c r="AB222" s="360"/>
      <c r="AC222" s="274"/>
      <c r="AD222" s="388"/>
      <c r="AE222" s="392"/>
      <c r="AF222" s="394"/>
      <c r="AG222" s="274"/>
      <c r="AH222" s="360"/>
      <c r="AI222" s="274"/>
      <c r="AJ222" s="381">
        <f t="shared" si="6"/>
        <v>0</v>
      </c>
      <c r="AK222" s="382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>
        <v>1</v>
      </c>
      <c r="K223" s="125">
        <v>270</v>
      </c>
      <c r="L223" s="126"/>
      <c r="M223" s="125"/>
      <c r="N223" s="124"/>
      <c r="O223" s="125"/>
      <c r="P223" s="126"/>
      <c r="Q223" s="127"/>
      <c r="R223" s="126">
        <v>1</v>
      </c>
      <c r="S223" s="274">
        <v>220</v>
      </c>
      <c r="T223" s="263"/>
      <c r="U223" s="274"/>
      <c r="V223" s="126"/>
      <c r="W223" s="274"/>
      <c r="X223" s="263"/>
      <c r="Y223" s="274"/>
      <c r="Z223" s="360"/>
      <c r="AA223" s="274"/>
      <c r="AB223" s="360"/>
      <c r="AC223" s="274"/>
      <c r="AD223" s="388"/>
      <c r="AE223" s="392"/>
      <c r="AF223" s="394"/>
      <c r="AG223" s="274"/>
      <c r="AH223" s="360"/>
      <c r="AI223" s="274"/>
      <c r="AJ223" s="381">
        <f t="shared" si="6"/>
        <v>2</v>
      </c>
      <c r="AK223" s="382">
        <f>IF(ISERR(AL223/AJ223),S!D221,(AL223/AJ223))</f>
        <v>245</v>
      </c>
      <c r="AL223" s="130">
        <f t="shared" si="7"/>
        <v>490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60"/>
      <c r="AA224" s="274"/>
      <c r="AB224" s="360"/>
      <c r="AC224" s="274"/>
      <c r="AD224" s="388"/>
      <c r="AE224" s="392"/>
      <c r="AF224" s="394"/>
      <c r="AG224" s="274"/>
      <c r="AH224" s="360"/>
      <c r="AI224" s="274"/>
      <c r="AJ224" s="381">
        <f t="shared" si="6"/>
        <v>0</v>
      </c>
      <c r="AK224" s="382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60"/>
      <c r="AA225" s="274"/>
      <c r="AB225" s="360"/>
      <c r="AC225" s="274"/>
      <c r="AD225" s="388"/>
      <c r="AE225" s="392"/>
      <c r="AF225" s="394"/>
      <c r="AG225" s="274"/>
      <c r="AH225" s="360"/>
      <c r="AI225" s="274"/>
      <c r="AJ225" s="381">
        <f t="shared" si="6"/>
        <v>0</v>
      </c>
      <c r="AK225" s="382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60"/>
      <c r="AA226" s="274"/>
      <c r="AB226" s="360"/>
      <c r="AC226" s="274"/>
      <c r="AD226" s="388"/>
      <c r="AE226" s="392"/>
      <c r="AF226" s="394"/>
      <c r="AG226" s="274"/>
      <c r="AH226" s="360"/>
      <c r="AI226" s="274"/>
      <c r="AJ226" s="381">
        <f t="shared" si="6"/>
        <v>0</v>
      </c>
      <c r="AK226" s="382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60"/>
      <c r="AA227" s="274"/>
      <c r="AB227" s="360"/>
      <c r="AC227" s="274"/>
      <c r="AD227" s="388"/>
      <c r="AE227" s="392"/>
      <c r="AF227" s="394"/>
      <c r="AG227" s="274"/>
      <c r="AH227" s="360"/>
      <c r="AI227" s="274"/>
      <c r="AJ227" s="381">
        <f t="shared" si="6"/>
        <v>0</v>
      </c>
      <c r="AK227" s="382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60"/>
      <c r="AA228" s="274"/>
      <c r="AB228" s="360"/>
      <c r="AC228" s="274"/>
      <c r="AD228" s="388"/>
      <c r="AE228" s="392"/>
      <c r="AF228" s="394"/>
      <c r="AG228" s="274"/>
      <c r="AH228" s="360"/>
      <c r="AI228" s="274"/>
      <c r="AJ228" s="381">
        <f t="shared" si="6"/>
        <v>0</v>
      </c>
      <c r="AK228" s="382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60"/>
      <c r="AA229" s="274"/>
      <c r="AB229" s="360"/>
      <c r="AC229" s="274"/>
      <c r="AD229" s="388"/>
      <c r="AE229" s="392"/>
      <c r="AF229" s="394"/>
      <c r="AG229" s="274"/>
      <c r="AH229" s="360"/>
      <c r="AI229" s="274"/>
      <c r="AJ229" s="381">
        <f t="shared" si="6"/>
        <v>0</v>
      </c>
      <c r="AK229" s="382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60"/>
      <c r="AA230" s="274"/>
      <c r="AB230" s="360"/>
      <c r="AC230" s="274"/>
      <c r="AD230" s="388"/>
      <c r="AE230" s="392"/>
      <c r="AF230" s="394"/>
      <c r="AG230" s="274"/>
      <c r="AH230" s="360"/>
      <c r="AI230" s="274"/>
      <c r="AJ230" s="381">
        <f t="shared" si="6"/>
        <v>0</v>
      </c>
      <c r="AK230" s="382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11.5</v>
      </c>
      <c r="E231" s="129">
        <v>7820</v>
      </c>
      <c r="F231" s="310"/>
      <c r="G231" s="125"/>
      <c r="H231" s="126">
        <v>1.8</v>
      </c>
      <c r="I231" s="125">
        <v>1224</v>
      </c>
      <c r="J231" s="124">
        <v>1</v>
      </c>
      <c r="K231" s="125">
        <v>680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60"/>
      <c r="AA231" s="274"/>
      <c r="AB231" s="360"/>
      <c r="AC231" s="274"/>
      <c r="AD231" s="388"/>
      <c r="AE231" s="392"/>
      <c r="AF231" s="394"/>
      <c r="AG231" s="274"/>
      <c r="AH231" s="360"/>
      <c r="AI231" s="274"/>
      <c r="AJ231" s="381">
        <f t="shared" si="6"/>
        <v>14.3</v>
      </c>
      <c r="AK231" s="382">
        <f>IF(ISERR(AL231/AJ231),S!D229,(AL231/AJ231))</f>
        <v>680</v>
      </c>
      <c r="AL231" s="130">
        <f t="shared" si="7"/>
        <v>9724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/>
      <c r="K232" s="125"/>
      <c r="L232" s="126"/>
      <c r="M232" s="125"/>
      <c r="N232" s="124"/>
      <c r="O232" s="125"/>
      <c r="P232" s="126">
        <v>28</v>
      </c>
      <c r="Q232" s="127">
        <v>21800</v>
      </c>
      <c r="R232" s="126"/>
      <c r="S232" s="274"/>
      <c r="T232" s="263"/>
      <c r="U232" s="274"/>
      <c r="V232" s="126"/>
      <c r="W232" s="274"/>
      <c r="X232" s="263"/>
      <c r="Y232" s="274"/>
      <c r="Z232" s="360"/>
      <c r="AA232" s="274"/>
      <c r="AB232" s="360"/>
      <c r="AC232" s="274"/>
      <c r="AD232" s="388"/>
      <c r="AE232" s="392"/>
      <c r="AF232" s="394"/>
      <c r="AG232" s="274"/>
      <c r="AH232" s="360"/>
      <c r="AI232" s="274"/>
      <c r="AJ232" s="381">
        <f t="shared" si="6"/>
        <v>28</v>
      </c>
      <c r="AK232" s="382">
        <f>IF(ISERR(AL232/AJ232),S!D230,(AL232/AJ232))</f>
        <v>778.57142857142856</v>
      </c>
      <c r="AL232" s="130">
        <f t="shared" si="7"/>
        <v>21800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/>
      <c r="K233" s="125"/>
      <c r="L233" s="126"/>
      <c r="M233" s="125"/>
      <c r="N233" s="124"/>
      <c r="O233" s="125"/>
      <c r="P233" s="126">
        <v>2000</v>
      </c>
      <c r="Q233" s="127">
        <v>2800</v>
      </c>
      <c r="R233" s="126"/>
      <c r="S233" s="274"/>
      <c r="T233" s="263"/>
      <c r="U233" s="274"/>
      <c r="V233" s="126"/>
      <c r="W233" s="274"/>
      <c r="X233" s="263"/>
      <c r="Y233" s="274"/>
      <c r="Z233" s="360"/>
      <c r="AA233" s="274"/>
      <c r="AB233" s="360"/>
      <c r="AC233" s="274"/>
      <c r="AD233" s="388"/>
      <c r="AE233" s="392"/>
      <c r="AF233" s="394"/>
      <c r="AG233" s="274"/>
      <c r="AH233" s="360"/>
      <c r="AI233" s="274"/>
      <c r="AJ233" s="381">
        <f t="shared" si="6"/>
        <v>2000</v>
      </c>
      <c r="AK233" s="382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>
        <v>180</v>
      </c>
      <c r="E234" s="129">
        <v>4500</v>
      </c>
      <c r="F234" s="310"/>
      <c r="G234" s="125"/>
      <c r="H234" s="126"/>
      <c r="I234" s="125"/>
      <c r="J234" s="124">
        <v>90</v>
      </c>
      <c r="K234" s="125">
        <v>2250</v>
      </c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>
        <v>15</v>
      </c>
      <c r="W234" s="274">
        <v>450</v>
      </c>
      <c r="X234" s="263"/>
      <c r="Y234" s="274"/>
      <c r="Z234" s="360"/>
      <c r="AA234" s="274"/>
      <c r="AB234" s="360"/>
      <c r="AC234" s="274"/>
      <c r="AD234" s="388"/>
      <c r="AE234" s="392"/>
      <c r="AF234" s="394"/>
      <c r="AG234" s="274"/>
      <c r="AH234" s="360"/>
      <c r="AI234" s="274"/>
      <c r="AJ234" s="381">
        <f t="shared" si="6"/>
        <v>285</v>
      </c>
      <c r="AK234" s="382">
        <f>IF(ISERR(AL234/AJ234),S!D232,(AL234/AJ234))</f>
        <v>25.263157894736842</v>
      </c>
      <c r="AL234" s="130">
        <f t="shared" si="7"/>
        <v>7200</v>
      </c>
    </row>
    <row r="235" spans="1:38">
      <c r="A235" s="122">
        <v>231</v>
      </c>
      <c r="B235" s="123" t="s">
        <v>284</v>
      </c>
      <c r="C235" s="131" t="s">
        <v>9</v>
      </c>
      <c r="D235" s="310">
        <v>1.3</v>
      </c>
      <c r="E235" s="129">
        <v>650</v>
      </c>
      <c r="F235" s="310">
        <v>6.3</v>
      </c>
      <c r="G235" s="125">
        <v>3150</v>
      </c>
      <c r="H235" s="126"/>
      <c r="I235" s="125"/>
      <c r="J235" s="124"/>
      <c r="K235" s="125"/>
      <c r="L235" s="126">
        <v>4.8</v>
      </c>
      <c r="M235" s="125">
        <v>2400</v>
      </c>
      <c r="N235" s="124"/>
      <c r="O235" s="125"/>
      <c r="P235" s="126"/>
      <c r="Q235" s="127"/>
      <c r="R235" s="126"/>
      <c r="S235" s="274"/>
      <c r="T235" s="263">
        <v>1.5</v>
      </c>
      <c r="U235" s="274">
        <v>750</v>
      </c>
      <c r="V235" s="126"/>
      <c r="W235" s="274"/>
      <c r="X235" s="263"/>
      <c r="Y235" s="274"/>
      <c r="Z235" s="360"/>
      <c r="AA235" s="274"/>
      <c r="AB235" s="360"/>
      <c r="AC235" s="274"/>
      <c r="AD235" s="388"/>
      <c r="AE235" s="392"/>
      <c r="AF235" s="394"/>
      <c r="AG235" s="274"/>
      <c r="AH235" s="360"/>
      <c r="AI235" s="274"/>
      <c r="AJ235" s="381">
        <f t="shared" si="6"/>
        <v>13.9</v>
      </c>
      <c r="AK235" s="382">
        <f>IF(ISERR(AL235/AJ235),S!D233,(AL235/AJ235))</f>
        <v>500</v>
      </c>
      <c r="AL235" s="130">
        <f t="shared" si="7"/>
        <v>6950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>
        <v>2</v>
      </c>
      <c r="I236" s="125">
        <v>1200</v>
      </c>
      <c r="J236" s="124"/>
      <c r="K236" s="125"/>
      <c r="L236" s="126"/>
      <c r="M236" s="125"/>
      <c r="N236" s="124"/>
      <c r="O236" s="125"/>
      <c r="P236" s="126">
        <v>3</v>
      </c>
      <c r="Q236" s="127">
        <v>1800</v>
      </c>
      <c r="R236" s="126"/>
      <c r="S236" s="274"/>
      <c r="T236" s="263"/>
      <c r="U236" s="274"/>
      <c r="V236" s="126"/>
      <c r="W236" s="274"/>
      <c r="X236" s="263"/>
      <c r="Y236" s="274"/>
      <c r="Z236" s="360"/>
      <c r="AA236" s="274"/>
      <c r="AB236" s="360"/>
      <c r="AC236" s="274"/>
      <c r="AD236" s="388"/>
      <c r="AE236" s="392"/>
      <c r="AF236" s="394"/>
      <c r="AG236" s="274"/>
      <c r="AH236" s="360"/>
      <c r="AI236" s="274"/>
      <c r="AJ236" s="381">
        <f t="shared" si="6"/>
        <v>5</v>
      </c>
      <c r="AK236" s="382">
        <f>IF(ISERR(AL236/AJ236),S!D234,(AL236/AJ236))</f>
        <v>600</v>
      </c>
      <c r="AL236" s="130">
        <f t="shared" si="7"/>
        <v>3000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60"/>
      <c r="AA237" s="274"/>
      <c r="AB237" s="360"/>
      <c r="AC237" s="274"/>
      <c r="AD237" s="388"/>
      <c r="AE237" s="392"/>
      <c r="AF237" s="394"/>
      <c r="AG237" s="274"/>
      <c r="AH237" s="360"/>
      <c r="AI237" s="274"/>
      <c r="AJ237" s="381">
        <f t="shared" si="6"/>
        <v>0</v>
      </c>
      <c r="AK237" s="382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60"/>
      <c r="AA238" s="274"/>
      <c r="AB238" s="360"/>
      <c r="AC238" s="274"/>
      <c r="AD238" s="388"/>
      <c r="AE238" s="392"/>
      <c r="AF238" s="394"/>
      <c r="AG238" s="274"/>
      <c r="AH238" s="360"/>
      <c r="AI238" s="274"/>
      <c r="AJ238" s="381">
        <f t="shared" si="6"/>
        <v>0</v>
      </c>
      <c r="AK238" s="382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>
        <v>13</v>
      </c>
      <c r="I239" s="125">
        <v>4760</v>
      </c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60"/>
      <c r="AA239" s="274"/>
      <c r="AB239" s="360"/>
      <c r="AC239" s="274"/>
      <c r="AD239" s="388"/>
      <c r="AE239" s="392"/>
      <c r="AF239" s="394"/>
      <c r="AG239" s="274"/>
      <c r="AH239" s="360"/>
      <c r="AI239" s="274"/>
      <c r="AJ239" s="381">
        <f t="shared" si="6"/>
        <v>13</v>
      </c>
      <c r="AK239" s="382">
        <f>IF(ISERR(AL239/AJ239),S!D237,(AL239/AJ239))</f>
        <v>366.15384615384613</v>
      </c>
      <c r="AL239" s="130">
        <f t="shared" si="7"/>
        <v>4760</v>
      </c>
    </row>
    <row r="240" spans="1:38">
      <c r="A240" s="122">
        <v>236</v>
      </c>
      <c r="B240" s="123" t="s">
        <v>550</v>
      </c>
      <c r="C240" s="131" t="s">
        <v>9</v>
      </c>
      <c r="D240" s="310"/>
      <c r="E240" s="129"/>
      <c r="F240" s="310"/>
      <c r="G240" s="125"/>
      <c r="H240" s="126"/>
      <c r="I240" s="125"/>
      <c r="J240" s="124">
        <v>3</v>
      </c>
      <c r="K240" s="125">
        <v>1500</v>
      </c>
      <c r="L240" s="126"/>
      <c r="M240" s="125"/>
      <c r="N240" s="124"/>
      <c r="O240" s="125"/>
      <c r="P240" s="126"/>
      <c r="Q240" s="127"/>
      <c r="R240" s="126"/>
      <c r="S240" s="274"/>
      <c r="T240" s="263">
        <v>2</v>
      </c>
      <c r="U240" s="274">
        <v>1000</v>
      </c>
      <c r="V240" s="126"/>
      <c r="W240" s="274"/>
      <c r="X240" s="263"/>
      <c r="Y240" s="274"/>
      <c r="Z240" s="360"/>
      <c r="AA240" s="274"/>
      <c r="AB240" s="360"/>
      <c r="AC240" s="274"/>
      <c r="AD240" s="388"/>
      <c r="AE240" s="392"/>
      <c r="AF240" s="394"/>
      <c r="AG240" s="274"/>
      <c r="AH240" s="360"/>
      <c r="AI240" s="274"/>
      <c r="AJ240" s="381">
        <f t="shared" si="6"/>
        <v>5</v>
      </c>
      <c r="AK240" s="382">
        <f>IF(ISERR(AL240/AJ240),S!D238,(AL240/AJ240))</f>
        <v>500</v>
      </c>
      <c r="AL240" s="130">
        <f t="shared" si="7"/>
        <v>2500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/>
      <c r="I241" s="125"/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60"/>
      <c r="AA241" s="274"/>
      <c r="AB241" s="360"/>
      <c r="AC241" s="274"/>
      <c r="AD241" s="388"/>
      <c r="AE241" s="392"/>
      <c r="AF241" s="394"/>
      <c r="AG241" s="274"/>
      <c r="AH241" s="360"/>
      <c r="AI241" s="274"/>
      <c r="AJ241" s="381">
        <f t="shared" si="6"/>
        <v>0</v>
      </c>
      <c r="AK241" s="382">
        <f>IF(ISERR(AL241/AJ241),S!D239,(AL241/AJ241))</f>
        <v>400</v>
      </c>
      <c r="AL241" s="130">
        <f t="shared" si="7"/>
        <v>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60"/>
      <c r="AA242" s="274"/>
      <c r="AB242" s="360"/>
      <c r="AC242" s="274"/>
      <c r="AD242" s="388"/>
      <c r="AE242" s="392"/>
      <c r="AF242" s="394"/>
      <c r="AG242" s="274"/>
      <c r="AH242" s="360"/>
      <c r="AI242" s="274"/>
      <c r="AJ242" s="381">
        <f t="shared" si="6"/>
        <v>0</v>
      </c>
      <c r="AK242" s="382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60"/>
      <c r="AA243" s="274"/>
      <c r="AB243" s="360"/>
      <c r="AC243" s="274"/>
      <c r="AD243" s="388"/>
      <c r="AE243" s="392"/>
      <c r="AF243" s="394"/>
      <c r="AG243" s="274"/>
      <c r="AH243" s="360"/>
      <c r="AI243" s="274"/>
      <c r="AJ243" s="381">
        <f t="shared" si="6"/>
        <v>0</v>
      </c>
      <c r="AK243" s="382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60"/>
      <c r="AA244" s="274"/>
      <c r="AB244" s="360"/>
      <c r="AC244" s="274"/>
      <c r="AD244" s="388"/>
      <c r="AE244" s="392"/>
      <c r="AF244" s="394"/>
      <c r="AG244" s="274"/>
      <c r="AH244" s="360"/>
      <c r="AI244" s="274"/>
      <c r="AJ244" s="381">
        <f t="shared" si="6"/>
        <v>0</v>
      </c>
      <c r="AK244" s="382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128</v>
      </c>
      <c r="E245" s="129">
        <v>1192</v>
      </c>
      <c r="F245" s="310">
        <v>145</v>
      </c>
      <c r="G245" s="125">
        <v>1405</v>
      </c>
      <c r="H245" s="126">
        <v>2</v>
      </c>
      <c r="I245" s="125">
        <v>180</v>
      </c>
      <c r="J245" s="124">
        <v>168</v>
      </c>
      <c r="K245" s="125">
        <v>1650</v>
      </c>
      <c r="L245" s="126">
        <v>245</v>
      </c>
      <c r="M245" s="125">
        <v>2205</v>
      </c>
      <c r="N245" s="124">
        <v>225</v>
      </c>
      <c r="O245" s="125">
        <v>2250</v>
      </c>
      <c r="P245" s="126">
        <v>25</v>
      </c>
      <c r="Q245" s="127">
        <v>250</v>
      </c>
      <c r="R245" s="126">
        <v>141</v>
      </c>
      <c r="S245" s="274">
        <v>1299</v>
      </c>
      <c r="T245" s="263">
        <v>121</v>
      </c>
      <c r="U245" s="274">
        <v>1180</v>
      </c>
      <c r="V245" s="126">
        <v>69</v>
      </c>
      <c r="W245" s="274">
        <v>621</v>
      </c>
      <c r="X245" s="263"/>
      <c r="Y245" s="274"/>
      <c r="Z245" s="360"/>
      <c r="AA245" s="274"/>
      <c r="AB245" s="360"/>
      <c r="AC245" s="274"/>
      <c r="AD245" s="388"/>
      <c r="AE245" s="392"/>
      <c r="AF245" s="394"/>
      <c r="AG245" s="274"/>
      <c r="AH245" s="360"/>
      <c r="AI245" s="274"/>
      <c r="AJ245" s="381">
        <f t="shared" si="6"/>
        <v>1269</v>
      </c>
      <c r="AK245" s="382">
        <f>IF(ISERR(AL245/AJ245),S!D243,(AL245/AJ245))</f>
        <v>9.6390858944050439</v>
      </c>
      <c r="AL245" s="130">
        <f t="shared" si="7"/>
        <v>12232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60"/>
      <c r="AA246" s="274"/>
      <c r="AB246" s="360"/>
      <c r="AC246" s="274"/>
      <c r="AD246" s="388"/>
      <c r="AE246" s="392"/>
      <c r="AF246" s="394"/>
      <c r="AG246" s="274"/>
      <c r="AH246" s="360"/>
      <c r="AI246" s="274"/>
      <c r="AJ246" s="381">
        <f t="shared" si="6"/>
        <v>0</v>
      </c>
      <c r="AK246" s="382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>
        <v>20</v>
      </c>
      <c r="I247" s="125">
        <v>7000</v>
      </c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60"/>
      <c r="AA247" s="274"/>
      <c r="AB247" s="360"/>
      <c r="AC247" s="274"/>
      <c r="AD247" s="388"/>
      <c r="AE247" s="392"/>
      <c r="AF247" s="394"/>
      <c r="AG247" s="274"/>
      <c r="AH247" s="360"/>
      <c r="AI247" s="274"/>
      <c r="AJ247" s="381">
        <f t="shared" si="6"/>
        <v>20</v>
      </c>
      <c r="AK247" s="382">
        <f>IF(ISERR(AL247/AJ247),S!D245,(AL247/AJ247))</f>
        <v>350</v>
      </c>
      <c r="AL247" s="130">
        <f t="shared" si="7"/>
        <v>7000</v>
      </c>
    </row>
    <row r="248" spans="1:41">
      <c r="A248" s="122">
        <v>244</v>
      </c>
      <c r="B248" s="123" t="s">
        <v>191</v>
      </c>
      <c r="C248" s="131" t="s">
        <v>192</v>
      </c>
      <c r="D248" s="310">
        <v>165</v>
      </c>
      <c r="E248" s="129">
        <v>3300</v>
      </c>
      <c r="F248" s="310">
        <v>152</v>
      </c>
      <c r="G248" s="125">
        <v>3040</v>
      </c>
      <c r="H248" s="126">
        <v>220</v>
      </c>
      <c r="I248" s="125">
        <v>4400</v>
      </c>
      <c r="J248" s="124"/>
      <c r="K248" s="125"/>
      <c r="L248" s="126"/>
      <c r="M248" s="125"/>
      <c r="N248" s="124">
        <v>190</v>
      </c>
      <c r="O248" s="125">
        <v>3800</v>
      </c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60"/>
      <c r="AA248" s="274"/>
      <c r="AB248" s="360"/>
      <c r="AC248" s="274"/>
      <c r="AD248" s="388"/>
      <c r="AE248" s="392"/>
      <c r="AF248" s="394"/>
      <c r="AG248" s="274"/>
      <c r="AH248" s="360"/>
      <c r="AI248" s="274"/>
      <c r="AJ248" s="381">
        <f t="shared" si="6"/>
        <v>727</v>
      </c>
      <c r="AK248" s="382">
        <f>IF(ISERR(AL248/AJ248),S!D246,(AL248/AJ248))</f>
        <v>20</v>
      </c>
      <c r="AL248" s="130">
        <f t="shared" si="7"/>
        <v>14540</v>
      </c>
    </row>
    <row r="249" spans="1:41" s="383" customFormat="1" ht="52.5" customHeight="1">
      <c r="A249" s="399">
        <v>245</v>
      </c>
      <c r="B249" s="400" t="s">
        <v>432</v>
      </c>
      <c r="C249" s="399" t="s">
        <v>10</v>
      </c>
      <c r="D249" s="401">
        <f>M!C11</f>
        <v>5165</v>
      </c>
      <c r="E249" s="402">
        <f>D249</f>
        <v>5165</v>
      </c>
      <c r="F249" s="401">
        <f>M!C23</f>
        <v>3300</v>
      </c>
      <c r="G249" s="402">
        <f>F249</f>
        <v>3300</v>
      </c>
      <c r="H249" s="401">
        <f>M!C34</f>
        <v>15450</v>
      </c>
      <c r="I249" s="402">
        <f>H249</f>
        <v>15450</v>
      </c>
      <c r="J249" s="401">
        <f>M!C47</f>
        <v>5030</v>
      </c>
      <c r="K249" s="402">
        <f>J249</f>
        <v>5030</v>
      </c>
      <c r="L249" s="401"/>
      <c r="M249" s="402"/>
      <c r="N249" s="401">
        <f>M!C69</f>
        <v>5100</v>
      </c>
      <c r="O249" s="402">
        <f>N249</f>
        <v>5100</v>
      </c>
      <c r="P249" s="401">
        <f>M!C83</f>
        <v>7080</v>
      </c>
      <c r="Q249" s="402">
        <f>P249</f>
        <v>7080</v>
      </c>
      <c r="R249" s="401">
        <f>M!C99</f>
        <v>2070</v>
      </c>
      <c r="S249" s="402">
        <f>R249</f>
        <v>2070</v>
      </c>
      <c r="T249" s="401">
        <f>M!C115</f>
        <v>3965</v>
      </c>
      <c r="U249" s="402">
        <f>T249</f>
        <v>3965</v>
      </c>
      <c r="V249" s="401">
        <f>M!C131</f>
        <v>300</v>
      </c>
      <c r="W249" s="402">
        <f>V249</f>
        <v>300</v>
      </c>
      <c r="X249" s="401"/>
      <c r="Y249" s="402"/>
      <c r="Z249" s="401"/>
      <c r="AA249" s="402"/>
      <c r="AB249" s="401"/>
      <c r="AC249" s="402"/>
      <c r="AD249" s="401"/>
      <c r="AE249" s="402"/>
      <c r="AF249" s="401"/>
      <c r="AG249" s="402"/>
      <c r="AH249" s="401"/>
      <c r="AI249" s="402"/>
      <c r="AJ249" s="401">
        <f t="shared" si="6"/>
        <v>47460</v>
      </c>
      <c r="AK249" s="402">
        <f>IF(ISERR(AL249/AJ249),S!D247,(AL249/AJ249))</f>
        <v>1</v>
      </c>
      <c r="AL249" s="403">
        <f t="shared" si="7"/>
        <v>47460</v>
      </c>
      <c r="AM249" s="399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660</v>
      </c>
      <c r="E250" s="129">
        <v>660</v>
      </c>
      <c r="F250" s="310">
        <v>60</v>
      </c>
      <c r="G250" s="125">
        <v>60</v>
      </c>
      <c r="H250" s="126">
        <v>120</v>
      </c>
      <c r="I250" s="125">
        <v>120</v>
      </c>
      <c r="J250" s="124"/>
      <c r="K250" s="125"/>
      <c r="L250" s="126">
        <v>60</v>
      </c>
      <c r="M250" s="125">
        <v>60</v>
      </c>
      <c r="N250" s="124">
        <v>160</v>
      </c>
      <c r="O250" s="125">
        <v>160</v>
      </c>
      <c r="P250" s="126">
        <v>270</v>
      </c>
      <c r="Q250" s="127">
        <v>270</v>
      </c>
      <c r="R250" s="126">
        <v>200</v>
      </c>
      <c r="S250" s="274">
        <v>200</v>
      </c>
      <c r="T250" s="263">
        <v>60</v>
      </c>
      <c r="U250" s="274">
        <v>60</v>
      </c>
      <c r="V250" s="126"/>
      <c r="W250" s="274"/>
      <c r="X250" s="263"/>
      <c r="Y250" s="274"/>
      <c r="Z250" s="360"/>
      <c r="AA250" s="274"/>
      <c r="AB250" s="360"/>
      <c r="AC250" s="274"/>
      <c r="AD250" s="388"/>
      <c r="AE250" s="392"/>
      <c r="AF250" s="394"/>
      <c r="AG250" s="274"/>
      <c r="AH250" s="360"/>
      <c r="AI250" s="274"/>
      <c r="AJ250" s="381">
        <f t="shared" si="6"/>
        <v>1590</v>
      </c>
      <c r="AK250" s="382">
        <f>IF(ISERR(AL250/AJ250),S!D248,(AL250/AJ250))</f>
        <v>1</v>
      </c>
      <c r="AL250" s="130">
        <f t="shared" si="7"/>
        <v>1590</v>
      </c>
    </row>
    <row r="251" spans="1:41">
      <c r="A251" s="122">
        <v>247</v>
      </c>
      <c r="B251" s="123" t="s">
        <v>334</v>
      </c>
      <c r="C251" s="131" t="s">
        <v>10</v>
      </c>
      <c r="D251" s="310">
        <v>2000</v>
      </c>
      <c r="E251" s="129">
        <v>2000</v>
      </c>
      <c r="F251" s="310">
        <v>1300</v>
      </c>
      <c r="G251" s="125">
        <v>1300</v>
      </c>
      <c r="H251" s="126">
        <v>3000</v>
      </c>
      <c r="I251" s="125">
        <v>3000</v>
      </c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60"/>
      <c r="AA251" s="274"/>
      <c r="AB251" s="360"/>
      <c r="AC251" s="274"/>
      <c r="AD251" s="388"/>
      <c r="AE251" s="392"/>
      <c r="AF251" s="394"/>
      <c r="AG251" s="274"/>
      <c r="AH251" s="360"/>
      <c r="AI251" s="274"/>
      <c r="AJ251" s="381">
        <f t="shared" si="6"/>
        <v>6300</v>
      </c>
      <c r="AK251" s="382">
        <f>IF(ISERR(AL251/AJ251),S!D249,(AL251/AJ251))</f>
        <v>1</v>
      </c>
      <c r="AL251" s="130">
        <f t="shared" si="7"/>
        <v>6300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360</v>
      </c>
      <c r="E252" s="129">
        <v>360</v>
      </c>
      <c r="F252" s="310">
        <v>700</v>
      </c>
      <c r="G252" s="125">
        <v>700</v>
      </c>
      <c r="H252" s="126">
        <v>440</v>
      </c>
      <c r="I252" s="125">
        <v>440</v>
      </c>
      <c r="J252" s="124">
        <v>50</v>
      </c>
      <c r="K252" s="125">
        <v>50</v>
      </c>
      <c r="L252" s="126">
        <v>11</v>
      </c>
      <c r="M252" s="125">
        <v>275</v>
      </c>
      <c r="N252" s="124">
        <v>330</v>
      </c>
      <c r="O252" s="125">
        <v>330</v>
      </c>
      <c r="P252" s="126">
        <v>100</v>
      </c>
      <c r="Q252" s="127">
        <v>100</v>
      </c>
      <c r="R252" s="126">
        <v>300</v>
      </c>
      <c r="S252" s="274">
        <v>300</v>
      </c>
      <c r="T252" s="263">
        <v>90</v>
      </c>
      <c r="U252" s="274">
        <v>90</v>
      </c>
      <c r="V252" s="126">
        <v>100</v>
      </c>
      <c r="W252" s="274">
        <v>100</v>
      </c>
      <c r="X252" s="263"/>
      <c r="Y252" s="274"/>
      <c r="Z252" s="360"/>
      <c r="AA252" s="274"/>
      <c r="AB252" s="360"/>
      <c r="AC252" s="274"/>
      <c r="AD252" s="388"/>
      <c r="AE252" s="392"/>
      <c r="AF252" s="394"/>
      <c r="AG252" s="274"/>
      <c r="AH252" s="360"/>
      <c r="AI252" s="274"/>
      <c r="AJ252" s="381">
        <f t="shared" si="6"/>
        <v>2481</v>
      </c>
      <c r="AK252" s="382">
        <f>IF(ISERR(AL252/AJ252),S!D250,(AL252/AJ252))</f>
        <v>1.1064087061668681</v>
      </c>
      <c r="AL252" s="130">
        <f t="shared" si="7"/>
        <v>2745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450</v>
      </c>
      <c r="E253" s="129">
        <v>450</v>
      </c>
      <c r="F253" s="310">
        <v>1110</v>
      </c>
      <c r="G253" s="125">
        <v>1110</v>
      </c>
      <c r="H253" s="126">
        <v>1310</v>
      </c>
      <c r="I253" s="125">
        <v>1310</v>
      </c>
      <c r="J253" s="124">
        <v>500</v>
      </c>
      <c r="K253" s="125">
        <v>500</v>
      </c>
      <c r="L253" s="126">
        <v>720</v>
      </c>
      <c r="M253" s="125">
        <v>720</v>
      </c>
      <c r="N253" s="124">
        <v>1180</v>
      </c>
      <c r="O253" s="125">
        <v>1180</v>
      </c>
      <c r="P253" s="126">
        <v>300</v>
      </c>
      <c r="Q253" s="127">
        <v>300</v>
      </c>
      <c r="R253" s="126">
        <v>680</v>
      </c>
      <c r="S253" s="274">
        <v>680</v>
      </c>
      <c r="T253" s="263">
        <v>750</v>
      </c>
      <c r="U253" s="274">
        <v>750</v>
      </c>
      <c r="V253" s="126">
        <v>200</v>
      </c>
      <c r="W253" s="274">
        <v>200</v>
      </c>
      <c r="X253" s="263"/>
      <c r="Y253" s="274"/>
      <c r="Z253" s="360"/>
      <c r="AA253" s="274"/>
      <c r="AB253" s="360"/>
      <c r="AC253" s="274"/>
      <c r="AD253" s="388"/>
      <c r="AE253" s="392"/>
      <c r="AF253" s="394"/>
      <c r="AG253" s="274"/>
      <c r="AH253" s="360"/>
      <c r="AI253" s="274"/>
      <c r="AJ253" s="381">
        <f t="shared" si="6"/>
        <v>7200</v>
      </c>
      <c r="AK253" s="382">
        <f>IF(ISERR(AL253/AJ253),S!D251,(AL253/AJ253))</f>
        <v>1</v>
      </c>
      <c r="AL253" s="130">
        <f t="shared" si="7"/>
        <v>7200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>
        <v>7900</v>
      </c>
      <c r="E254" s="144">
        <v>7900</v>
      </c>
      <c r="F254" s="310">
        <v>7700</v>
      </c>
      <c r="G254" s="125">
        <v>7700</v>
      </c>
      <c r="H254" s="126">
        <v>9300</v>
      </c>
      <c r="I254" s="125">
        <v>9300</v>
      </c>
      <c r="J254" s="124">
        <v>5400</v>
      </c>
      <c r="K254" s="125">
        <v>5400</v>
      </c>
      <c r="L254" s="126">
        <v>5000</v>
      </c>
      <c r="M254" s="125">
        <v>5000</v>
      </c>
      <c r="N254" s="124">
        <v>9100</v>
      </c>
      <c r="O254" s="125">
        <v>9100</v>
      </c>
      <c r="P254" s="126">
        <v>3500</v>
      </c>
      <c r="Q254" s="127">
        <v>3500</v>
      </c>
      <c r="R254" s="277">
        <v>5100</v>
      </c>
      <c r="S254" s="276">
        <v>5100</v>
      </c>
      <c r="T254" s="273">
        <v>3800</v>
      </c>
      <c r="U254" s="275">
        <v>3800</v>
      </c>
      <c r="V254" s="126">
        <v>2600</v>
      </c>
      <c r="W254" s="274">
        <v>2600</v>
      </c>
      <c r="X254" s="273"/>
      <c r="Y254" s="275"/>
      <c r="Z254" s="360"/>
      <c r="AA254" s="274"/>
      <c r="AB254" s="360"/>
      <c r="AC254" s="274"/>
      <c r="AD254" s="388"/>
      <c r="AE254" s="392"/>
      <c r="AF254" s="394"/>
      <c r="AG254" s="274"/>
      <c r="AH254" s="360"/>
      <c r="AI254" s="274"/>
      <c r="AJ254" s="381">
        <f t="shared" si="6"/>
        <v>59400</v>
      </c>
      <c r="AK254" s="382">
        <f>IF(ISERR(AL254/AJ254),S!D252,(AL254/AJ254))</f>
        <v>1</v>
      </c>
      <c r="AL254" s="130">
        <f t="shared" si="7"/>
        <v>59400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888569</v>
      </c>
      <c r="AM256" s="141"/>
      <c r="AN256" s="141"/>
      <c r="AO256" s="131"/>
    </row>
    <row r="257" spans="18:41">
      <c r="R257" s="435"/>
      <c r="S257" s="435"/>
      <c r="T257" s="435"/>
      <c r="U257" s="435"/>
      <c r="V257" s="435"/>
      <c r="W257" s="435"/>
      <c r="X257" s="435"/>
      <c r="Y257" s="435"/>
      <c r="Z257" s="435"/>
      <c r="AA257" s="435"/>
      <c r="AB257" s="435"/>
      <c r="AC257" s="435"/>
      <c r="AD257" s="435"/>
      <c r="AE257" s="435"/>
      <c r="AF257" s="435"/>
      <c r="AG257" s="435"/>
      <c r="AH257" s="435"/>
      <c r="AI257" s="435"/>
      <c r="AJ257" s="435"/>
      <c r="AK257" s="435"/>
      <c r="AL257" s="436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378" priority="58" operator="equal">
      <formula>"ঠিক"</formula>
    </cfRule>
    <cfRule type="cellIs" dxfId="377" priority="59" operator="equal">
      <formula>"×"</formula>
    </cfRule>
    <cfRule type="cellIs" dxfId="376" priority="60" operator="equal">
      <formula>"OK"</formula>
    </cfRule>
  </conditionalFormatting>
  <conditionalFormatting sqref="F1">
    <cfRule type="cellIs" dxfId="375" priority="55" operator="equal">
      <formula>"ঠিক"</formula>
    </cfRule>
    <cfRule type="cellIs" dxfId="374" priority="56" operator="equal">
      <formula>"×"</formula>
    </cfRule>
    <cfRule type="cellIs" dxfId="373" priority="57" operator="equal">
      <formula>"OK"</formula>
    </cfRule>
  </conditionalFormatting>
  <conditionalFormatting sqref="H1">
    <cfRule type="cellIs" dxfId="372" priority="52" operator="equal">
      <formula>"ঠিক"</formula>
    </cfRule>
    <cfRule type="cellIs" dxfId="371" priority="53" operator="equal">
      <formula>"×"</formula>
    </cfRule>
    <cfRule type="cellIs" dxfId="370" priority="54" operator="equal">
      <formula>"OK"</formula>
    </cfRule>
  </conditionalFormatting>
  <conditionalFormatting sqref="L1">
    <cfRule type="cellIs" dxfId="369" priority="46" operator="equal">
      <formula>"ঠিক"</formula>
    </cfRule>
    <cfRule type="cellIs" dxfId="368" priority="47" operator="equal">
      <formula>"×"</formula>
    </cfRule>
    <cfRule type="cellIs" dxfId="367" priority="48" operator="equal">
      <formula>"OK"</formula>
    </cfRule>
  </conditionalFormatting>
  <conditionalFormatting sqref="N1">
    <cfRule type="cellIs" dxfId="366" priority="43" operator="equal">
      <formula>"ঠিক"</formula>
    </cfRule>
    <cfRule type="cellIs" dxfId="365" priority="44" operator="equal">
      <formula>"×"</formula>
    </cfRule>
    <cfRule type="cellIs" dxfId="364" priority="45" operator="equal">
      <formula>"OK"</formula>
    </cfRule>
  </conditionalFormatting>
  <conditionalFormatting sqref="P1">
    <cfRule type="cellIs" dxfId="363" priority="40" operator="equal">
      <formula>"ঠিক"</formula>
    </cfRule>
    <cfRule type="cellIs" dxfId="362" priority="41" operator="equal">
      <formula>"×"</formula>
    </cfRule>
    <cfRule type="cellIs" dxfId="361" priority="42" operator="equal">
      <formula>"OK"</formula>
    </cfRule>
  </conditionalFormatting>
  <conditionalFormatting sqref="R1">
    <cfRule type="cellIs" dxfId="360" priority="37" operator="equal">
      <formula>"ঠিক"</formula>
    </cfRule>
    <cfRule type="cellIs" dxfId="359" priority="38" operator="equal">
      <formula>"×"</formula>
    </cfRule>
    <cfRule type="cellIs" dxfId="358" priority="39" operator="equal">
      <formula>"OK"</formula>
    </cfRule>
  </conditionalFormatting>
  <conditionalFormatting sqref="AM3">
    <cfRule type="cellIs" dxfId="357" priority="61" operator="equal">
      <formula>"ঠিক আছে"</formula>
    </cfRule>
    <cfRule type="cellIs" dxfId="356" priority="62" operator="equal">
      <formula>"ভুল"</formula>
    </cfRule>
    <cfRule type="cellIs" dxfId="355" priority="63" operator="equal">
      <formula>"ভুল"</formula>
    </cfRule>
    <cfRule type="cellIs" dxfId="354" priority="64" operator="equal">
      <formula>"ভুল"</formula>
    </cfRule>
    <cfRule type="cellIs" dxfId="353" priority="65" operator="equal">
      <formula>"ঠিক"</formula>
    </cfRule>
  </conditionalFormatting>
  <conditionalFormatting sqref="J1">
    <cfRule type="cellIs" dxfId="352" priority="34" operator="equal">
      <formula>"ঠিক"</formula>
    </cfRule>
    <cfRule type="cellIs" dxfId="351" priority="35" operator="equal">
      <formula>"×"</formula>
    </cfRule>
    <cfRule type="cellIs" dxfId="350" priority="36" operator="equal">
      <formula>"OK"</formula>
    </cfRule>
  </conditionalFormatting>
  <conditionalFormatting sqref="T1">
    <cfRule type="cellIs" dxfId="349" priority="31" operator="equal">
      <formula>"ঠিক"</formula>
    </cfRule>
    <cfRule type="cellIs" dxfId="348" priority="32" operator="equal">
      <formula>"×"</formula>
    </cfRule>
    <cfRule type="cellIs" dxfId="347" priority="33" operator="equal">
      <formula>"OK"</formula>
    </cfRule>
  </conditionalFormatting>
  <conditionalFormatting sqref="V1">
    <cfRule type="cellIs" dxfId="346" priority="28" operator="equal">
      <formula>"ঠিক"</formula>
    </cfRule>
    <cfRule type="cellIs" dxfId="345" priority="29" operator="equal">
      <formula>"×"</formula>
    </cfRule>
    <cfRule type="cellIs" dxfId="344" priority="30" operator="equal">
      <formula>"OK"</formula>
    </cfRule>
  </conditionalFormatting>
  <conditionalFormatting sqref="X1">
    <cfRule type="cellIs" dxfId="343" priority="25" operator="equal">
      <formula>"ঠিক"</formula>
    </cfRule>
    <cfRule type="cellIs" dxfId="342" priority="26" operator="equal">
      <formula>"×"</formula>
    </cfRule>
    <cfRule type="cellIs" dxfId="341" priority="27" operator="equal">
      <formula>"OK"</formula>
    </cfRule>
  </conditionalFormatting>
  <conditionalFormatting sqref="Z1">
    <cfRule type="cellIs" dxfId="340" priority="19" operator="equal">
      <formula>"ঠিক"</formula>
    </cfRule>
    <cfRule type="cellIs" dxfId="339" priority="20" operator="equal">
      <formula>"×"</formula>
    </cfRule>
    <cfRule type="cellIs" dxfId="338" priority="21" operator="equal">
      <formula>"OK"</formula>
    </cfRule>
  </conditionalFormatting>
  <conditionalFormatting sqref="AB1">
    <cfRule type="cellIs" dxfId="337" priority="16" operator="equal">
      <formula>"ঠিক"</formula>
    </cfRule>
    <cfRule type="cellIs" dxfId="336" priority="17" operator="equal">
      <formula>"×"</formula>
    </cfRule>
    <cfRule type="cellIs" dxfId="335" priority="18" operator="equal">
      <formula>"OK"</formula>
    </cfRule>
  </conditionalFormatting>
  <conditionalFormatting sqref="AD1">
    <cfRule type="cellIs" dxfId="334" priority="13" operator="equal">
      <formula>"ঠিক"</formula>
    </cfRule>
    <cfRule type="cellIs" dxfId="333" priority="14" operator="equal">
      <formula>"×"</formula>
    </cfRule>
    <cfRule type="cellIs" dxfId="332" priority="15" operator="equal">
      <formula>"OK"</formula>
    </cfRule>
  </conditionalFormatting>
  <conditionalFormatting sqref="AH1">
    <cfRule type="cellIs" dxfId="331" priority="1" operator="equal">
      <formula>"ঠিক"</formula>
    </cfRule>
    <cfRule type="cellIs" dxfId="330" priority="2" operator="equal">
      <formula>"×"</formula>
    </cfRule>
    <cfRule type="cellIs" dxfId="329" priority="3" operator="equal">
      <formula>"OK"</formula>
    </cfRule>
  </conditionalFormatting>
  <conditionalFormatting sqref="AF1">
    <cfRule type="cellIs" dxfId="328" priority="4" operator="equal">
      <formula>"ঠিক"</formula>
    </cfRule>
    <cfRule type="cellIs" dxfId="327" priority="5" operator="equal">
      <formula>"×"</formula>
    </cfRule>
    <cfRule type="cellIs" dxfId="326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B050"/>
  </sheetPr>
  <dimension ref="A1:BC1803"/>
  <sheetViews>
    <sheetView zoomScaleNormal="100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J6" sqref="J6"/>
    </sheetView>
  </sheetViews>
  <sheetFormatPr defaultColWidth="9.140625" defaultRowHeight="18"/>
  <cols>
    <col min="1" max="1" width="6" style="102" customWidth="1"/>
    <col min="2" max="2" width="38.42578125" style="103" customWidth="1"/>
    <col min="3" max="3" width="8.140625" style="102" bestFit="1" customWidth="1"/>
    <col min="4" max="4" width="12.5703125" style="282" hidden="1" customWidth="1"/>
    <col min="5" max="5" width="10.5703125" style="283" hidden="1" customWidth="1"/>
    <col min="6" max="6" width="10.42578125" style="284" hidden="1" customWidth="1"/>
    <col min="7" max="7" width="9.85546875" style="285" hidden="1" customWidth="1"/>
    <col min="8" max="8" width="6.85546875" style="83" customWidth="1"/>
    <col min="9" max="9" width="7.140625" style="104" customWidth="1"/>
    <col min="10" max="10" width="7.85546875" style="102" customWidth="1"/>
    <col min="11" max="11" width="8" style="104" customWidth="1"/>
    <col min="12" max="12" width="6.5703125" style="102" customWidth="1"/>
    <col min="13" max="13" width="9.28515625" style="104" customWidth="1"/>
    <col min="14" max="14" width="8.140625" style="102" customWidth="1"/>
    <col min="15" max="15" width="8.5703125" style="104" customWidth="1"/>
    <col min="16" max="16" width="6.85546875" style="102" customWidth="1"/>
    <col min="17" max="17" width="8.42578125" style="104" customWidth="1"/>
    <col min="18" max="18" width="6.85546875" style="102" customWidth="1"/>
    <col min="19" max="19" width="7.85546875" style="104" customWidth="1"/>
    <col min="20" max="20" width="6.85546875" style="102" customWidth="1"/>
    <col min="21" max="21" width="6.85546875" style="104" customWidth="1"/>
    <col min="22" max="22" width="6.85546875" style="102" customWidth="1"/>
    <col min="23" max="23" width="6.85546875" style="104" customWidth="1"/>
    <col min="24" max="24" width="6.85546875" style="102" customWidth="1"/>
    <col min="25" max="25" width="6.85546875" style="104" customWidth="1"/>
    <col min="26" max="26" width="6.85546875" style="102" customWidth="1"/>
    <col min="27" max="27" width="9.5703125" style="104" customWidth="1"/>
    <col min="28" max="28" width="6.85546875" style="102" hidden="1" customWidth="1"/>
    <col min="29" max="29" width="8.5703125" style="104" hidden="1" customWidth="1"/>
    <col min="30" max="30" width="8.5703125" style="102" hidden="1" customWidth="1"/>
    <col min="31" max="31" width="8.5703125" style="104" hidden="1" customWidth="1"/>
    <col min="32" max="32" width="8.5703125" style="102" hidden="1" customWidth="1"/>
    <col min="33" max="33" width="8.5703125" style="104" hidden="1" customWidth="1"/>
    <col min="34" max="34" width="8.5703125" style="102" hidden="1" customWidth="1"/>
    <col min="35" max="35" width="8.5703125" style="104" hidden="1" customWidth="1"/>
    <col min="36" max="36" width="8.5703125" style="102" hidden="1" customWidth="1"/>
    <col min="37" max="39" width="8.5703125" style="104" hidden="1" customWidth="1"/>
    <col min="40" max="40" width="10.5703125" style="105" customWidth="1"/>
    <col min="41" max="41" width="11.42578125" style="105" customWidth="1"/>
    <col min="42" max="42" width="10" style="239" customWidth="1"/>
    <col min="43" max="43" width="6.5703125" style="106" customWidth="1"/>
    <col min="44" max="44" width="9.140625" style="83"/>
    <col min="45" max="45" width="28.140625" style="81" customWidth="1"/>
    <col min="46" max="46" width="11.28515625" style="83" customWidth="1"/>
    <col min="47" max="47" width="25.42578125" style="83" customWidth="1"/>
    <col min="48" max="48" width="33.140625" style="83" customWidth="1"/>
    <col min="49" max="49" width="9.140625" style="83"/>
    <col min="50" max="50" width="4" style="83" customWidth="1"/>
    <col min="51" max="51" width="25.5703125" style="83" customWidth="1"/>
    <col min="52" max="52" width="32" style="83" customWidth="1"/>
    <col min="53" max="53" width="11.28515625" style="81" customWidth="1"/>
    <col min="54" max="16384" width="9.140625" style="83"/>
  </cols>
  <sheetData>
    <row r="1" spans="1:55" s="84" customFormat="1" ht="60.75" customHeight="1">
      <c r="A1" s="477" t="s">
        <v>0</v>
      </c>
      <c r="B1" s="477" t="s">
        <v>1</v>
      </c>
      <c r="C1" s="477" t="s">
        <v>2</v>
      </c>
      <c r="D1" s="478" t="s">
        <v>204</v>
      </c>
      <c r="E1" s="479" t="s">
        <v>262</v>
      </c>
      <c r="F1" s="469" t="s">
        <v>11</v>
      </c>
      <c r="G1" s="469" t="s">
        <v>263</v>
      </c>
      <c r="H1" s="278">
        <f>I1</f>
        <v>45852</v>
      </c>
      <c r="I1" s="268">
        <f>H!C7</f>
        <v>45852</v>
      </c>
      <c r="J1" s="108">
        <f t="shared" ref="J1:W1" si="0">H1+1</f>
        <v>45853</v>
      </c>
      <c r="K1" s="268">
        <f t="shared" si="0"/>
        <v>45853</v>
      </c>
      <c r="L1" s="108">
        <f t="shared" si="0"/>
        <v>45854</v>
      </c>
      <c r="M1" s="268">
        <f t="shared" si="0"/>
        <v>45854</v>
      </c>
      <c r="N1" s="108">
        <f t="shared" si="0"/>
        <v>45855</v>
      </c>
      <c r="O1" s="268">
        <f t="shared" si="0"/>
        <v>45855</v>
      </c>
      <c r="P1" s="108">
        <f>N1+1</f>
        <v>45856</v>
      </c>
      <c r="Q1" s="268">
        <f>O1+1</f>
        <v>45856</v>
      </c>
      <c r="R1" s="108">
        <f t="shared" si="0"/>
        <v>45857</v>
      </c>
      <c r="S1" s="268">
        <f t="shared" si="0"/>
        <v>45857</v>
      </c>
      <c r="T1" s="109">
        <f t="shared" si="0"/>
        <v>45858</v>
      </c>
      <c r="U1" s="268">
        <f t="shared" si="0"/>
        <v>45858</v>
      </c>
      <c r="V1" s="110">
        <f t="shared" si="0"/>
        <v>45859</v>
      </c>
      <c r="W1" s="266">
        <f t="shared" si="0"/>
        <v>45859</v>
      </c>
      <c r="X1" s="110">
        <f t="shared" ref="X1" si="1">V1+1</f>
        <v>45860</v>
      </c>
      <c r="Y1" s="266">
        <f t="shared" ref="Y1" si="2">W1+1</f>
        <v>45860</v>
      </c>
      <c r="Z1" s="110">
        <f t="shared" ref="Z1" si="3">X1+1</f>
        <v>45861</v>
      </c>
      <c r="AA1" s="266">
        <f t="shared" ref="AA1" si="4">Y1+1</f>
        <v>45861</v>
      </c>
      <c r="AB1" s="110">
        <f t="shared" ref="AB1:AL1" si="5">Z1+1</f>
        <v>45862</v>
      </c>
      <c r="AC1" s="266">
        <f>AA1+1</f>
        <v>45862</v>
      </c>
      <c r="AD1" s="110">
        <f t="shared" si="5"/>
        <v>45863</v>
      </c>
      <c r="AE1" s="266">
        <f>AC1+1</f>
        <v>45863</v>
      </c>
      <c r="AF1" s="110">
        <f t="shared" si="5"/>
        <v>45864</v>
      </c>
      <c r="AG1" s="266">
        <f>AE1+1</f>
        <v>45864</v>
      </c>
      <c r="AH1" s="110">
        <f t="shared" si="5"/>
        <v>45865</v>
      </c>
      <c r="AI1" s="266">
        <f>AG1+1</f>
        <v>45865</v>
      </c>
      <c r="AJ1" s="110">
        <f t="shared" si="5"/>
        <v>45866</v>
      </c>
      <c r="AK1" s="266">
        <f>AI1+1</f>
        <v>45866</v>
      </c>
      <c r="AL1" s="110">
        <f t="shared" si="5"/>
        <v>45867</v>
      </c>
      <c r="AM1" s="266">
        <f>AK1+1</f>
        <v>45867</v>
      </c>
      <c r="AN1" s="474" t="s">
        <v>231</v>
      </c>
      <c r="AO1" s="470" t="s">
        <v>13</v>
      </c>
      <c r="AP1" s="472" t="s">
        <v>15</v>
      </c>
      <c r="AQ1" s="476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77"/>
      <c r="B2" s="477"/>
      <c r="C2" s="477"/>
      <c r="D2" s="478"/>
      <c r="E2" s="479"/>
      <c r="F2" s="469"/>
      <c r="G2" s="469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5"/>
      <c r="AO2" s="471"/>
      <c r="AP2" s="473"/>
      <c r="AQ2" s="476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250</v>
      </c>
      <c r="G5" s="281">
        <f t="shared" si="7"/>
        <v>316.5</v>
      </c>
      <c r="H5" s="314">
        <v>42</v>
      </c>
      <c r="I5" s="315">
        <v>42</v>
      </c>
      <c r="J5" s="314">
        <v>17</v>
      </c>
      <c r="K5" s="315">
        <v>16.2</v>
      </c>
      <c r="L5" s="345">
        <v>17</v>
      </c>
      <c r="M5" s="346">
        <v>15</v>
      </c>
      <c r="N5" s="345">
        <v>18</v>
      </c>
      <c r="O5" s="346">
        <v>29.5</v>
      </c>
      <c r="P5" s="345">
        <v>18</v>
      </c>
      <c r="Q5" s="346">
        <v>28</v>
      </c>
      <c r="R5" s="345">
        <v>50</v>
      </c>
      <c r="S5" s="346">
        <v>48.8</v>
      </c>
      <c r="T5" s="345">
        <v>18</v>
      </c>
      <c r="U5" s="346">
        <v>19</v>
      </c>
      <c r="V5" s="345">
        <v>18</v>
      </c>
      <c r="W5" s="346">
        <v>18</v>
      </c>
      <c r="X5" s="345">
        <v>18</v>
      </c>
      <c r="Y5" s="346">
        <v>25</v>
      </c>
      <c r="Z5" s="345">
        <v>14</v>
      </c>
      <c r="AA5" s="346">
        <v>14</v>
      </c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255.5</v>
      </c>
      <c r="AO5" s="289">
        <f>P!AK7</f>
        <v>134</v>
      </c>
      <c r="AP5" s="290">
        <f t="shared" si="6"/>
        <v>61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100</v>
      </c>
      <c r="G6" s="281">
        <f t="shared" si="7"/>
        <v>153</v>
      </c>
      <c r="H6" s="314">
        <v>7</v>
      </c>
      <c r="I6" s="315">
        <v>7</v>
      </c>
      <c r="J6" s="314">
        <v>28</v>
      </c>
      <c r="K6" s="315">
        <v>28</v>
      </c>
      <c r="L6" s="345">
        <v>37</v>
      </c>
      <c r="M6" s="346">
        <v>35</v>
      </c>
      <c r="N6" s="345"/>
      <c r="O6" s="346"/>
      <c r="P6" s="345">
        <v>5</v>
      </c>
      <c r="Q6" s="346">
        <v>5</v>
      </c>
      <c r="R6" s="345">
        <v>8</v>
      </c>
      <c r="S6" s="346">
        <v>8</v>
      </c>
      <c r="T6" s="345">
        <v>5</v>
      </c>
      <c r="U6" s="346">
        <v>5</v>
      </c>
      <c r="V6" s="345">
        <v>12</v>
      </c>
      <c r="W6" s="346">
        <v>12</v>
      </c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100</v>
      </c>
      <c r="AO6" s="289">
        <f>P!AK8</f>
        <v>122</v>
      </c>
      <c r="AP6" s="290">
        <f t="shared" si="6"/>
        <v>53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50</v>
      </c>
      <c r="G8" s="281">
        <f t="shared" si="7"/>
        <v>62.870000000000019</v>
      </c>
      <c r="H8" s="314">
        <v>7</v>
      </c>
      <c r="I8" s="315">
        <v>8</v>
      </c>
      <c r="J8" s="314">
        <v>3</v>
      </c>
      <c r="K8" s="315">
        <v>3</v>
      </c>
      <c r="L8" s="345">
        <v>3</v>
      </c>
      <c r="M8" s="346">
        <v>2</v>
      </c>
      <c r="N8" s="345">
        <v>3</v>
      </c>
      <c r="O8" s="346">
        <v>6</v>
      </c>
      <c r="P8" s="345">
        <v>3</v>
      </c>
      <c r="Q8" s="346">
        <v>3.5</v>
      </c>
      <c r="R8" s="345">
        <v>8</v>
      </c>
      <c r="S8" s="346">
        <v>9.5</v>
      </c>
      <c r="T8" s="345">
        <v>4</v>
      </c>
      <c r="U8" s="346">
        <v>3</v>
      </c>
      <c r="V8" s="345">
        <v>3</v>
      </c>
      <c r="W8" s="346">
        <v>2.25</v>
      </c>
      <c r="X8" s="345">
        <v>3</v>
      </c>
      <c r="Y8" s="346">
        <v>4</v>
      </c>
      <c r="Z8" s="345">
        <v>2</v>
      </c>
      <c r="AA8" s="346">
        <v>1.5</v>
      </c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42.75</v>
      </c>
      <c r="AO8" s="289">
        <f>P!AK10</f>
        <v>135</v>
      </c>
      <c r="AP8" s="290">
        <f t="shared" si="6"/>
        <v>20.120000000000019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25</v>
      </c>
      <c r="G9" s="281">
        <f t="shared" si="7"/>
        <v>36.470000000000006</v>
      </c>
      <c r="H9" s="314"/>
      <c r="I9" s="315">
        <v>0.5</v>
      </c>
      <c r="J9" s="314"/>
      <c r="K9" s="315"/>
      <c r="L9" s="345">
        <v>10</v>
      </c>
      <c r="M9" s="346">
        <v>10</v>
      </c>
      <c r="N9" s="345"/>
      <c r="O9" s="346">
        <v>1</v>
      </c>
      <c r="P9" s="345">
        <v>2</v>
      </c>
      <c r="Q9" s="346">
        <v>3.2</v>
      </c>
      <c r="R9" s="345">
        <v>2</v>
      </c>
      <c r="S9" s="346">
        <v>2</v>
      </c>
      <c r="T9" s="345">
        <v>2</v>
      </c>
      <c r="U9" s="346">
        <v>2</v>
      </c>
      <c r="V9" s="345"/>
      <c r="W9" s="346">
        <v>1</v>
      </c>
      <c r="X9" s="345"/>
      <c r="Y9" s="346">
        <v>1</v>
      </c>
      <c r="Z9" s="345">
        <v>2</v>
      </c>
      <c r="AA9" s="346">
        <v>1.9</v>
      </c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22.599999999999998</v>
      </c>
      <c r="AO9" s="289">
        <f>P!AK11</f>
        <v>160</v>
      </c>
      <c r="AP9" s="290">
        <f t="shared" si="6"/>
        <v>13.870000000000008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0</v>
      </c>
      <c r="G10" s="281">
        <f t="shared" si="7"/>
        <v>22.650000000000006</v>
      </c>
      <c r="H10" s="314">
        <v>3</v>
      </c>
      <c r="I10" s="315">
        <v>2.5</v>
      </c>
      <c r="J10" s="314"/>
      <c r="K10" s="315"/>
      <c r="L10" s="345"/>
      <c r="M10" s="346"/>
      <c r="N10" s="345">
        <v>3</v>
      </c>
      <c r="O10" s="346">
        <v>3.5</v>
      </c>
      <c r="P10" s="345"/>
      <c r="Q10" s="346"/>
      <c r="R10" s="345">
        <v>4</v>
      </c>
      <c r="S10" s="346">
        <v>4.5</v>
      </c>
      <c r="T10" s="345">
        <v>1</v>
      </c>
      <c r="U10" s="346">
        <v>1</v>
      </c>
      <c r="V10" s="345">
        <v>3</v>
      </c>
      <c r="W10" s="346">
        <v>3</v>
      </c>
      <c r="X10" s="345">
        <v>3</v>
      </c>
      <c r="Y10" s="346">
        <v>3</v>
      </c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17.5</v>
      </c>
      <c r="AO10" s="289">
        <f>P!AK12</f>
        <v>134.9969616225539</v>
      </c>
      <c r="AP10" s="290">
        <f t="shared" si="6"/>
        <v>5.1500000000000057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0.5</v>
      </c>
      <c r="G11" s="281">
        <f t="shared" si="7"/>
        <v>0.5</v>
      </c>
      <c r="H11" s="314"/>
      <c r="I11" s="315"/>
      <c r="J11" s="314"/>
      <c r="K11" s="315"/>
      <c r="L11" s="345">
        <v>0.5</v>
      </c>
      <c r="M11" s="346">
        <v>0.5</v>
      </c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0.5</v>
      </c>
      <c r="AO11" s="289">
        <f>P!AK13</f>
        <v>196</v>
      </c>
      <c r="AP11" s="290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2</v>
      </c>
      <c r="G12" s="281">
        <f t="shared" si="7"/>
        <v>3</v>
      </c>
      <c r="H12" s="314">
        <v>1</v>
      </c>
      <c r="I12" s="315">
        <v>1</v>
      </c>
      <c r="J12" s="314"/>
      <c r="K12" s="315"/>
      <c r="L12" s="345"/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1</v>
      </c>
      <c r="AO12" s="289">
        <f>P!AK14</f>
        <v>70</v>
      </c>
      <c r="AP12" s="290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195</v>
      </c>
      <c r="G13" s="281">
        <f>E13+F13</f>
        <v>196</v>
      </c>
      <c r="H13" s="314">
        <v>30</v>
      </c>
      <c r="I13" s="315">
        <v>27.5</v>
      </c>
      <c r="J13" s="314">
        <v>30</v>
      </c>
      <c r="K13" s="315">
        <v>35</v>
      </c>
      <c r="L13" s="345">
        <v>35</v>
      </c>
      <c r="M13" s="346">
        <v>35</v>
      </c>
      <c r="N13" s="345">
        <v>10</v>
      </c>
      <c r="O13" s="346">
        <v>14</v>
      </c>
      <c r="P13" s="345">
        <v>12</v>
      </c>
      <c r="Q13" s="346">
        <v>15</v>
      </c>
      <c r="R13" s="345">
        <v>30</v>
      </c>
      <c r="S13" s="346">
        <v>27</v>
      </c>
      <c r="T13" s="345">
        <v>10</v>
      </c>
      <c r="U13" s="346">
        <v>9.6</v>
      </c>
      <c r="V13" s="345">
        <v>14</v>
      </c>
      <c r="W13" s="346">
        <v>18</v>
      </c>
      <c r="X13" s="345">
        <v>10</v>
      </c>
      <c r="Y13" s="346">
        <v>11.5</v>
      </c>
      <c r="Z13" s="345">
        <v>5</v>
      </c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192.6</v>
      </c>
      <c r="AO13" s="289">
        <f>P!AK15</f>
        <v>177.64102564102564</v>
      </c>
      <c r="AP13" s="290">
        <f t="shared" si="6"/>
        <v>3.4000000000000057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6.4</v>
      </c>
      <c r="G14" s="281">
        <f t="shared" si="7"/>
        <v>8.9199999999999982</v>
      </c>
      <c r="H14" s="314">
        <v>2</v>
      </c>
      <c r="I14" s="315">
        <v>1.5</v>
      </c>
      <c r="J14" s="314">
        <v>1</v>
      </c>
      <c r="K14" s="315">
        <v>1</v>
      </c>
      <c r="L14" s="345">
        <v>2</v>
      </c>
      <c r="M14" s="346">
        <v>2</v>
      </c>
      <c r="N14" s="345">
        <v>0.5</v>
      </c>
      <c r="O14" s="346">
        <v>0.5</v>
      </c>
      <c r="P14" s="345">
        <v>0.2</v>
      </c>
      <c r="Q14" s="346">
        <v>0.35</v>
      </c>
      <c r="R14" s="345">
        <v>5</v>
      </c>
      <c r="S14" s="346"/>
      <c r="T14" s="345">
        <v>0.5</v>
      </c>
      <c r="U14" s="346">
        <v>0.4</v>
      </c>
      <c r="V14" s="345">
        <v>0.3</v>
      </c>
      <c r="W14" s="346">
        <v>0.3</v>
      </c>
      <c r="X14" s="345">
        <v>0.5</v>
      </c>
      <c r="Y14" s="346">
        <v>0.5</v>
      </c>
      <c r="Z14" s="345">
        <v>0.2</v>
      </c>
      <c r="AA14" s="346">
        <v>0.3</v>
      </c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6.85</v>
      </c>
      <c r="AO14" s="289">
        <f>P!AK16</f>
        <v>325</v>
      </c>
      <c r="AP14" s="290">
        <f t="shared" si="6"/>
        <v>2.0699999999999985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>
        <v>5</v>
      </c>
      <c r="I15" s="315">
        <v>5</v>
      </c>
      <c r="J15" s="314">
        <v>4</v>
      </c>
      <c r="K15" s="315">
        <v>5</v>
      </c>
      <c r="L15" s="345">
        <v>6</v>
      </c>
      <c r="M15" s="346">
        <v>4</v>
      </c>
      <c r="N15" s="345">
        <v>2</v>
      </c>
      <c r="O15" s="346">
        <v>2</v>
      </c>
      <c r="P15" s="345">
        <v>2</v>
      </c>
      <c r="Q15" s="346">
        <v>2</v>
      </c>
      <c r="R15" s="345">
        <v>5</v>
      </c>
      <c r="S15" s="346">
        <v>4</v>
      </c>
      <c r="T15" s="345">
        <v>2</v>
      </c>
      <c r="U15" s="346">
        <v>1</v>
      </c>
      <c r="V15" s="345">
        <v>3</v>
      </c>
      <c r="W15" s="346">
        <v>2</v>
      </c>
      <c r="X15" s="345">
        <v>2</v>
      </c>
      <c r="Y15" s="346">
        <v>1</v>
      </c>
      <c r="Z15" s="345">
        <v>1</v>
      </c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26</v>
      </c>
      <c r="AO15" s="289">
        <f>P!AK17</f>
        <v>40</v>
      </c>
      <c r="AP15" s="290">
        <f t="shared" si="6"/>
        <v>26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/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1.3499999999999999</v>
      </c>
      <c r="G17" s="281">
        <f t="shared" si="7"/>
        <v>1.3499999999999999</v>
      </c>
      <c r="H17" s="314">
        <v>0.2</v>
      </c>
      <c r="I17" s="315">
        <v>0.2</v>
      </c>
      <c r="J17" s="314">
        <v>0.2</v>
      </c>
      <c r="K17" s="315">
        <v>0.2</v>
      </c>
      <c r="L17" s="345">
        <v>0.5</v>
      </c>
      <c r="M17" s="346">
        <v>0.5</v>
      </c>
      <c r="N17" s="345"/>
      <c r="O17" s="346"/>
      <c r="P17" s="345"/>
      <c r="Q17" s="346"/>
      <c r="R17" s="345">
        <v>0.4</v>
      </c>
      <c r="S17" s="346">
        <v>0.45</v>
      </c>
      <c r="T17" s="345"/>
      <c r="U17" s="346"/>
      <c r="V17" s="345">
        <v>0.1</v>
      </c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1.35</v>
      </c>
      <c r="AO17" s="289">
        <f>P!AK19</f>
        <v>451.8518518518519</v>
      </c>
      <c r="AP17" s="290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148</v>
      </c>
      <c r="G19" s="281">
        <f t="shared" si="7"/>
        <v>184</v>
      </c>
      <c r="H19" s="314">
        <v>20</v>
      </c>
      <c r="I19" s="315">
        <v>23</v>
      </c>
      <c r="J19" s="314">
        <v>17</v>
      </c>
      <c r="K19" s="315">
        <v>22</v>
      </c>
      <c r="L19" s="345">
        <v>19</v>
      </c>
      <c r="M19" s="346">
        <v>23</v>
      </c>
      <c r="N19" s="345">
        <v>8</v>
      </c>
      <c r="O19" s="346">
        <v>14</v>
      </c>
      <c r="P19" s="345">
        <v>10</v>
      </c>
      <c r="Q19" s="346">
        <v>13</v>
      </c>
      <c r="R19" s="345">
        <v>20</v>
      </c>
      <c r="S19" s="346">
        <v>26</v>
      </c>
      <c r="T19" s="345">
        <v>8</v>
      </c>
      <c r="U19" s="346">
        <v>13</v>
      </c>
      <c r="V19" s="345">
        <v>12</v>
      </c>
      <c r="W19" s="346">
        <v>16</v>
      </c>
      <c r="X19" s="345">
        <v>8</v>
      </c>
      <c r="Y19" s="346">
        <v>12</v>
      </c>
      <c r="Z19" s="345">
        <v>4</v>
      </c>
      <c r="AA19" s="346">
        <v>7</v>
      </c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169</v>
      </c>
      <c r="AO19" s="289">
        <f>P!AK21</f>
        <v>60</v>
      </c>
      <c r="AP19" s="290">
        <f t="shared" si="6"/>
        <v>15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16</v>
      </c>
      <c r="G20" s="281">
        <f t="shared" si="7"/>
        <v>16.5</v>
      </c>
      <c r="H20" s="314">
        <v>1</v>
      </c>
      <c r="I20" s="315">
        <v>1.7</v>
      </c>
      <c r="J20" s="314">
        <v>4</v>
      </c>
      <c r="K20" s="315">
        <v>3.5</v>
      </c>
      <c r="L20" s="345">
        <v>3.5</v>
      </c>
      <c r="M20" s="346">
        <v>3.5</v>
      </c>
      <c r="N20" s="345">
        <v>0.5</v>
      </c>
      <c r="O20" s="346">
        <v>0.5</v>
      </c>
      <c r="P20" s="345">
        <v>0.5</v>
      </c>
      <c r="Q20" s="346">
        <v>0.7</v>
      </c>
      <c r="R20" s="345">
        <v>4</v>
      </c>
      <c r="S20" s="346">
        <v>4</v>
      </c>
      <c r="T20" s="345">
        <v>0.5</v>
      </c>
      <c r="U20" s="346">
        <v>0.92</v>
      </c>
      <c r="V20" s="345">
        <v>3</v>
      </c>
      <c r="W20" s="346">
        <v>1.6800000000000015</v>
      </c>
      <c r="X20" s="345">
        <v>0.5</v>
      </c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16.5</v>
      </c>
      <c r="AO20" s="289">
        <f>P!AK22</f>
        <v>921.25</v>
      </c>
      <c r="AP20" s="290">
        <f t="shared" si="6"/>
        <v>0</v>
      </c>
      <c r="AQ20" s="87" t="str">
        <f t="shared" si="9"/>
        <v>০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12</v>
      </c>
      <c r="G21" s="281">
        <f t="shared" si="7"/>
        <v>12</v>
      </c>
      <c r="H21" s="314">
        <v>1</v>
      </c>
      <c r="I21" s="315">
        <v>1</v>
      </c>
      <c r="J21" s="314">
        <v>4</v>
      </c>
      <c r="K21" s="315">
        <v>5</v>
      </c>
      <c r="L21" s="345">
        <v>2</v>
      </c>
      <c r="M21" s="346"/>
      <c r="N21" s="345"/>
      <c r="O21" s="346"/>
      <c r="P21" s="345">
        <v>1</v>
      </c>
      <c r="Q21" s="346"/>
      <c r="R21" s="345">
        <v>1</v>
      </c>
      <c r="S21" s="346"/>
      <c r="T21" s="345">
        <v>2</v>
      </c>
      <c r="U21" s="346"/>
      <c r="V21" s="345">
        <v>1</v>
      </c>
      <c r="W21" s="346"/>
      <c r="X21" s="345">
        <v>1</v>
      </c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6</v>
      </c>
      <c r="AO21" s="289">
        <f>P!AK23</f>
        <v>214.16666666666666</v>
      </c>
      <c r="AP21" s="290">
        <f t="shared" si="6"/>
        <v>6</v>
      </c>
      <c r="AQ21" s="87" t="str">
        <f t="shared" si="9"/>
        <v xml:space="preserve"> 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2170</v>
      </c>
      <c r="G22" s="281">
        <f t="shared" si="7"/>
        <v>2830</v>
      </c>
      <c r="H22" s="314">
        <v>324</v>
      </c>
      <c r="I22" s="315">
        <v>324</v>
      </c>
      <c r="J22" s="314">
        <v>244</v>
      </c>
      <c r="K22" s="315">
        <v>244</v>
      </c>
      <c r="L22" s="345">
        <v>160</v>
      </c>
      <c r="M22" s="346">
        <v>160</v>
      </c>
      <c r="N22" s="345">
        <v>20</v>
      </c>
      <c r="O22" s="346">
        <v>20</v>
      </c>
      <c r="P22" s="345">
        <v>90</v>
      </c>
      <c r="Q22" s="346">
        <v>45</v>
      </c>
      <c r="R22" s="345">
        <v>235</v>
      </c>
      <c r="S22" s="346">
        <v>235</v>
      </c>
      <c r="T22" s="345"/>
      <c r="U22" s="346">
        <v>50</v>
      </c>
      <c r="V22" s="345">
        <v>23</v>
      </c>
      <c r="W22" s="346">
        <v>70</v>
      </c>
      <c r="X22" s="345">
        <v>44</v>
      </c>
      <c r="Y22" s="346">
        <v>44</v>
      </c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1192</v>
      </c>
      <c r="AO22" s="289">
        <f>P!AK24</f>
        <v>2.8645161290322583</v>
      </c>
      <c r="AP22" s="290">
        <f t="shared" si="6"/>
        <v>1638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10</v>
      </c>
      <c r="G23" s="281">
        <f t="shared" si="7"/>
        <v>10</v>
      </c>
      <c r="H23" s="314"/>
      <c r="I23" s="315"/>
      <c r="J23" s="314">
        <v>10</v>
      </c>
      <c r="K23" s="315">
        <v>10</v>
      </c>
      <c r="L23" s="345"/>
      <c r="M23" s="346"/>
      <c r="N23" s="345">
        <v>23</v>
      </c>
      <c r="O23" s="346"/>
      <c r="P23" s="345"/>
      <c r="Q23" s="346"/>
      <c r="R23" s="345"/>
      <c r="S23" s="346"/>
      <c r="T23" s="345"/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10</v>
      </c>
      <c r="AO23" s="289">
        <f>P!AK25</f>
        <v>180</v>
      </c>
      <c r="AP23" s="290">
        <f t="shared" si="6"/>
        <v>0</v>
      </c>
      <c r="AQ23" s="87" t="str">
        <f t="shared" si="9"/>
        <v>০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>
        <v>1</v>
      </c>
      <c r="K25" s="315"/>
      <c r="L25" s="345">
        <v>1</v>
      </c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/>
      <c r="M28" s="346">
        <v>0.3</v>
      </c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0.3</v>
      </c>
      <c r="AO28" s="289">
        <f>P!AK30</f>
        <v>117</v>
      </c>
      <c r="AP28" s="290">
        <f t="shared" si="6"/>
        <v>0.7</v>
      </c>
      <c r="AQ28" s="87" t="str">
        <f t="shared" si="9"/>
        <v>NZ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8.0000000000000002E-3</v>
      </c>
      <c r="G29" s="281">
        <f t="shared" si="7"/>
        <v>8.0000000000000002E-3</v>
      </c>
      <c r="H29" s="314">
        <v>5.0000000000000001E-4</v>
      </c>
      <c r="I29" s="315">
        <v>5.0000000000000001E-4</v>
      </c>
      <c r="J29" s="314">
        <v>1E-3</v>
      </c>
      <c r="K29" s="315">
        <v>1E-3</v>
      </c>
      <c r="L29" s="345">
        <v>1E-3</v>
      </c>
      <c r="M29" s="346">
        <v>1E-3</v>
      </c>
      <c r="N29" s="345"/>
      <c r="O29" s="346"/>
      <c r="P29" s="345"/>
      <c r="Q29" s="346"/>
      <c r="R29" s="345">
        <v>3.0000000000000001E-3</v>
      </c>
      <c r="S29" s="346">
        <v>3.0000000000000001E-3</v>
      </c>
      <c r="T29" s="345"/>
      <c r="U29" s="346"/>
      <c r="V29" s="345">
        <v>2E-3</v>
      </c>
      <c r="W29" s="346">
        <v>2.5000000000000005E-3</v>
      </c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8.0000000000000002E-3</v>
      </c>
      <c r="AO29" s="289">
        <f>P!AK31</f>
        <v>300000</v>
      </c>
      <c r="AP29" s="290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>
        <v>0.1</v>
      </c>
      <c r="M30" s="346">
        <v>0.1</v>
      </c>
      <c r="N30" s="345"/>
      <c r="O30" s="346"/>
      <c r="P30" s="345"/>
      <c r="Q30" s="346"/>
      <c r="R30" s="345"/>
      <c r="S30" s="346"/>
      <c r="T30" s="345"/>
      <c r="U30" s="346"/>
      <c r="V30" s="345">
        <v>5.0000000000000001E-3</v>
      </c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0.1</v>
      </c>
      <c r="AO30" s="289">
        <f>P!AK32</f>
        <v>2400</v>
      </c>
      <c r="AP30" s="290">
        <f t="shared" si="6"/>
        <v>0</v>
      </c>
      <c r="AQ30" s="87" t="str">
        <f t="shared" si="9"/>
        <v>০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7</v>
      </c>
      <c r="G31" s="281">
        <f t="shared" si="7"/>
        <v>7.4</v>
      </c>
      <c r="H31" s="314"/>
      <c r="I31" s="315"/>
      <c r="J31" s="314">
        <v>5</v>
      </c>
      <c r="K31" s="315">
        <v>5</v>
      </c>
      <c r="L31" s="345">
        <v>2</v>
      </c>
      <c r="M31" s="346">
        <v>1</v>
      </c>
      <c r="N31" s="345"/>
      <c r="O31" s="346"/>
      <c r="P31" s="345"/>
      <c r="Q31" s="346"/>
      <c r="R31" s="345"/>
      <c r="S31" s="346"/>
      <c r="T31" s="345"/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6</v>
      </c>
      <c r="AO31" s="289">
        <f>P!AK33</f>
        <v>120</v>
      </c>
      <c r="AP31" s="290">
        <f t="shared" si="6"/>
        <v>1.4000000000000004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/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64</v>
      </c>
      <c r="G34" s="281">
        <f t="shared" si="7"/>
        <v>66</v>
      </c>
      <c r="H34" s="314">
        <v>5</v>
      </c>
      <c r="I34" s="315">
        <v>6</v>
      </c>
      <c r="J34" s="314">
        <v>4</v>
      </c>
      <c r="K34" s="315">
        <v>5</v>
      </c>
      <c r="L34" s="345">
        <v>7</v>
      </c>
      <c r="M34" s="346">
        <v>8</v>
      </c>
      <c r="N34" s="345">
        <v>2</v>
      </c>
      <c r="O34" s="346">
        <v>3</v>
      </c>
      <c r="P34" s="345">
        <v>2</v>
      </c>
      <c r="Q34" s="346">
        <v>3</v>
      </c>
      <c r="R34" s="345">
        <v>5</v>
      </c>
      <c r="S34" s="346">
        <v>6</v>
      </c>
      <c r="T34" s="345">
        <v>2</v>
      </c>
      <c r="U34" s="346">
        <v>2</v>
      </c>
      <c r="V34" s="345">
        <v>4</v>
      </c>
      <c r="W34" s="346">
        <v>4</v>
      </c>
      <c r="X34" s="345">
        <v>2</v>
      </c>
      <c r="Y34" s="346">
        <v>2</v>
      </c>
      <c r="Z34" s="345">
        <v>1</v>
      </c>
      <c r="AA34" s="346">
        <v>1</v>
      </c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40</v>
      </c>
      <c r="AO34" s="289">
        <f>P!AK36</f>
        <v>138</v>
      </c>
      <c r="AP34" s="290">
        <f t="shared" si="6"/>
        <v>26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2</v>
      </c>
      <c r="G35" s="281">
        <f t="shared" si="7"/>
        <v>2</v>
      </c>
      <c r="H35" s="314"/>
      <c r="I35" s="315"/>
      <c r="J35" s="314"/>
      <c r="K35" s="315"/>
      <c r="L35" s="345">
        <v>2</v>
      </c>
      <c r="M35" s="346">
        <v>2</v>
      </c>
      <c r="N35" s="345"/>
      <c r="O35" s="346"/>
      <c r="P35" s="345"/>
      <c r="Q35" s="346"/>
      <c r="R35" s="345"/>
      <c r="S35" s="346"/>
      <c r="T35" s="345"/>
      <c r="U35" s="346"/>
      <c r="V35" s="345">
        <v>1</v>
      </c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2</v>
      </c>
      <c r="AO35" s="289">
        <f>P!AK37</f>
        <v>175</v>
      </c>
      <c r="AP35" s="290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1.5</v>
      </c>
      <c r="G36" s="281">
        <f t="shared" si="7"/>
        <v>1.5</v>
      </c>
      <c r="H36" s="314"/>
      <c r="I36" s="315"/>
      <c r="J36" s="314"/>
      <c r="K36" s="315"/>
      <c r="L36" s="345">
        <v>0.5</v>
      </c>
      <c r="M36" s="346">
        <v>0.5</v>
      </c>
      <c r="N36" s="345"/>
      <c r="O36" s="346"/>
      <c r="P36" s="345"/>
      <c r="Q36" s="346"/>
      <c r="R36" s="345"/>
      <c r="S36" s="346"/>
      <c r="T36" s="345"/>
      <c r="U36" s="346"/>
      <c r="V36" s="345">
        <v>0.5</v>
      </c>
      <c r="W36" s="346">
        <v>0.6</v>
      </c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1.1000000000000001</v>
      </c>
      <c r="AO36" s="289">
        <f>P!AK38</f>
        <v>366.66666666666669</v>
      </c>
      <c r="AP36" s="290">
        <f t="shared" si="6"/>
        <v>0.39999999999999991</v>
      </c>
      <c r="AQ36" s="87" t="str">
        <f t="shared" si="9"/>
        <v>NZ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14.5</v>
      </c>
      <c r="G38" s="281">
        <f t="shared" si="7"/>
        <v>14.5</v>
      </c>
      <c r="H38" s="314"/>
      <c r="I38" s="357">
        <f>P!D40</f>
        <v>0</v>
      </c>
      <c r="J38" s="314"/>
      <c r="K38" s="357">
        <f>P!F40</f>
        <v>0</v>
      </c>
      <c r="L38" s="345"/>
      <c r="M38" s="357">
        <f>P!H40</f>
        <v>0</v>
      </c>
      <c r="N38" s="345"/>
      <c r="O38" s="357">
        <f>P!J40</f>
        <v>0</v>
      </c>
      <c r="P38" s="345"/>
      <c r="Q38" s="357">
        <f>P!L40</f>
        <v>0</v>
      </c>
      <c r="R38" s="345"/>
      <c r="S38" s="357">
        <f>P!N40</f>
        <v>0</v>
      </c>
      <c r="T38" s="345">
        <v>4</v>
      </c>
      <c r="U38" s="357">
        <f>P!P40</f>
        <v>8</v>
      </c>
      <c r="V38" s="345">
        <v>3</v>
      </c>
      <c r="W38" s="357">
        <f>P!R40</f>
        <v>6</v>
      </c>
      <c r="X38" s="345">
        <v>3</v>
      </c>
      <c r="Y38" s="357">
        <f>P!T40</f>
        <v>0.5</v>
      </c>
      <c r="Z38" s="345"/>
      <c r="AA38" s="357">
        <f>P!V40</f>
        <v>0</v>
      </c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14.5</v>
      </c>
      <c r="AO38" s="353">
        <f>P!AK40</f>
        <v>165.51724137931035</v>
      </c>
      <c r="AP38" s="354">
        <f t="shared" si="6"/>
        <v>0</v>
      </c>
      <c r="AQ38" s="87" t="str">
        <f t="shared" si="9"/>
        <v>০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3</v>
      </c>
      <c r="G39" s="281">
        <f t="shared" si="7"/>
        <v>3</v>
      </c>
      <c r="H39" s="352">
        <v>0.5</v>
      </c>
      <c r="I39" s="357">
        <f>P!D41</f>
        <v>0</v>
      </c>
      <c r="J39" s="352"/>
      <c r="K39" s="357">
        <f>P!F41</f>
        <v>0</v>
      </c>
      <c r="L39" s="358">
        <v>2</v>
      </c>
      <c r="M39" s="357">
        <f>P!H41</f>
        <v>2</v>
      </c>
      <c r="N39" s="358"/>
      <c r="O39" s="357">
        <f>P!J41</f>
        <v>0</v>
      </c>
      <c r="P39" s="358"/>
      <c r="Q39" s="357">
        <f>P!L41</f>
        <v>0</v>
      </c>
      <c r="R39" s="358"/>
      <c r="S39" s="357">
        <f>P!N41</f>
        <v>0</v>
      </c>
      <c r="T39" s="358"/>
      <c r="U39" s="357">
        <f>P!P41</f>
        <v>0</v>
      </c>
      <c r="V39" s="358">
        <v>1</v>
      </c>
      <c r="W39" s="357">
        <f>P!R41</f>
        <v>1</v>
      </c>
      <c r="X39" s="358"/>
      <c r="Y39" s="357">
        <f>P!T41</f>
        <v>0</v>
      </c>
      <c r="Z39" s="358"/>
      <c r="AA39" s="357">
        <f>P!V41</f>
        <v>0</v>
      </c>
      <c r="AB39" s="358"/>
      <c r="AC39" s="357">
        <f>P!X41</f>
        <v>0</v>
      </c>
      <c r="AD39" s="352"/>
      <c r="AE39" s="357">
        <f>P!Z41</f>
        <v>0</v>
      </c>
      <c r="AF39" s="352"/>
      <c r="AG39" s="357">
        <f>P!AB41</f>
        <v>0</v>
      </c>
      <c r="AH39" s="352"/>
      <c r="AI39" s="357">
        <f>P!AD41</f>
        <v>0</v>
      </c>
      <c r="AJ39" s="352"/>
      <c r="AK39" s="357">
        <f>P!AF41</f>
        <v>0</v>
      </c>
      <c r="AL39" s="358"/>
      <c r="AM39" s="357">
        <f>P!AH41</f>
        <v>0</v>
      </c>
      <c r="AN39" s="288">
        <f t="shared" si="8"/>
        <v>3</v>
      </c>
      <c r="AO39" s="366">
        <f>P!AK41</f>
        <v>60</v>
      </c>
      <c r="AP39" s="332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124</v>
      </c>
      <c r="G40" s="281">
        <f t="shared" si="7"/>
        <v>124</v>
      </c>
      <c r="H40" s="352"/>
      <c r="I40" s="357">
        <f>P!D42</f>
        <v>0</v>
      </c>
      <c r="J40" s="352"/>
      <c r="K40" s="357">
        <f>P!F42</f>
        <v>0</v>
      </c>
      <c r="L40" s="358">
        <v>2</v>
      </c>
      <c r="M40" s="357">
        <f>P!H42</f>
        <v>121</v>
      </c>
      <c r="N40" s="358"/>
      <c r="O40" s="357">
        <f>P!J42</f>
        <v>0</v>
      </c>
      <c r="P40" s="358"/>
      <c r="Q40" s="357">
        <f>P!L42</f>
        <v>0</v>
      </c>
      <c r="R40" s="358"/>
      <c r="S40" s="357">
        <f>P!N42</f>
        <v>0</v>
      </c>
      <c r="T40" s="358"/>
      <c r="U40" s="357">
        <f>P!P42</f>
        <v>0</v>
      </c>
      <c r="V40" s="358">
        <v>1</v>
      </c>
      <c r="W40" s="357">
        <f>P!R42</f>
        <v>1</v>
      </c>
      <c r="X40" s="358"/>
      <c r="Y40" s="357">
        <f>P!T42</f>
        <v>2</v>
      </c>
      <c r="Z40" s="358"/>
      <c r="AA40" s="357">
        <f>P!V42</f>
        <v>0</v>
      </c>
      <c r="AB40" s="358"/>
      <c r="AC40" s="357">
        <f>P!X42</f>
        <v>0</v>
      </c>
      <c r="AD40" s="352"/>
      <c r="AE40" s="357">
        <f>P!Z42</f>
        <v>0</v>
      </c>
      <c r="AF40" s="352"/>
      <c r="AG40" s="357">
        <f>P!AB42</f>
        <v>0</v>
      </c>
      <c r="AH40" s="352"/>
      <c r="AI40" s="357">
        <f>P!AD42</f>
        <v>0</v>
      </c>
      <c r="AJ40" s="352"/>
      <c r="AK40" s="357">
        <f>P!AF42</f>
        <v>0</v>
      </c>
      <c r="AL40" s="358"/>
      <c r="AM40" s="357">
        <f>P!AH42</f>
        <v>0</v>
      </c>
      <c r="AN40" s="288">
        <f t="shared" si="8"/>
        <v>124</v>
      </c>
      <c r="AO40" s="366">
        <f>P!AK42</f>
        <v>11.451612903225806</v>
      </c>
      <c r="AP40" s="332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>
        <v>30</v>
      </c>
      <c r="I41" s="315">
        <v>30</v>
      </c>
      <c r="J41" s="314">
        <v>30</v>
      </c>
      <c r="K41" s="315">
        <v>30</v>
      </c>
      <c r="L41" s="345">
        <v>30</v>
      </c>
      <c r="M41" s="346">
        <v>10</v>
      </c>
      <c r="N41" s="345"/>
      <c r="O41" s="346">
        <v>15</v>
      </c>
      <c r="P41" s="345"/>
      <c r="Q41" s="346">
        <v>10</v>
      </c>
      <c r="R41" s="345"/>
      <c r="S41" s="346">
        <v>16</v>
      </c>
      <c r="T41" s="345"/>
      <c r="U41" s="346">
        <v>25</v>
      </c>
      <c r="V41" s="345">
        <v>20</v>
      </c>
      <c r="W41" s="346">
        <v>35</v>
      </c>
      <c r="X41" s="345"/>
      <c r="Y41" s="346">
        <v>20</v>
      </c>
      <c r="Z41" s="345"/>
      <c r="AA41" s="346">
        <v>25</v>
      </c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216</v>
      </c>
      <c r="AO41" s="355">
        <f>P!AK43</f>
        <v>8</v>
      </c>
      <c r="AP41" s="356">
        <f t="shared" si="6"/>
        <v>700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>
        <v>1</v>
      </c>
      <c r="N42" s="345"/>
      <c r="O42" s="346">
        <v>1</v>
      </c>
      <c r="P42" s="345"/>
      <c r="Q42" s="346">
        <v>1</v>
      </c>
      <c r="R42" s="345"/>
      <c r="S42" s="346">
        <v>1</v>
      </c>
      <c r="T42" s="345"/>
      <c r="U42" s="346">
        <v>1</v>
      </c>
      <c r="V42" s="345"/>
      <c r="W42" s="346">
        <v>1</v>
      </c>
      <c r="X42" s="345"/>
      <c r="Y42" s="346">
        <v>1</v>
      </c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7</v>
      </c>
      <c r="AO42" s="289">
        <f>P!AK44</f>
        <v>7.5</v>
      </c>
      <c r="AP42" s="290">
        <f t="shared" si="6"/>
        <v>0</v>
      </c>
      <c r="AQ42" s="87" t="str">
        <f t="shared" si="9"/>
        <v>০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>
        <v>30</v>
      </c>
      <c r="I45" s="315">
        <v>30</v>
      </c>
      <c r="J45" s="314">
        <v>30</v>
      </c>
      <c r="K45" s="315"/>
      <c r="L45" s="345">
        <v>30</v>
      </c>
      <c r="M45" s="346">
        <v>30</v>
      </c>
      <c r="N45" s="345"/>
      <c r="O45" s="346"/>
      <c r="P45" s="345"/>
      <c r="Q45" s="346">
        <v>12</v>
      </c>
      <c r="R45" s="345"/>
      <c r="S45" s="346">
        <v>10</v>
      </c>
      <c r="T45" s="345"/>
      <c r="U45" s="346">
        <v>12</v>
      </c>
      <c r="V45" s="345">
        <v>20</v>
      </c>
      <c r="W45" s="346">
        <v>20</v>
      </c>
      <c r="X45" s="345"/>
      <c r="Y45" s="346">
        <v>25</v>
      </c>
      <c r="Z45" s="345"/>
      <c r="AA45" s="346">
        <v>15</v>
      </c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154</v>
      </c>
      <c r="AO45" s="289">
        <f>P!AK47</f>
        <v>10.008298047410252</v>
      </c>
      <c r="AP45" s="290">
        <f t="shared" si="6"/>
        <v>700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100</v>
      </c>
      <c r="G46" s="281">
        <f t="shared" si="7"/>
        <v>204</v>
      </c>
      <c r="H46" s="314"/>
      <c r="I46" s="315"/>
      <c r="J46" s="314">
        <v>100</v>
      </c>
      <c r="K46" s="315">
        <v>100</v>
      </c>
      <c r="L46" s="345"/>
      <c r="M46" s="346"/>
      <c r="N46" s="345"/>
      <c r="O46" s="346"/>
      <c r="P46" s="345"/>
      <c r="Q46" s="346"/>
      <c r="R46" s="345"/>
      <c r="S46" s="346"/>
      <c r="T46" s="345"/>
      <c r="U46" s="346">
        <v>0</v>
      </c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100</v>
      </c>
      <c r="AO46" s="289">
        <f>P!AK48</f>
        <v>5.0999999999999996</v>
      </c>
      <c r="AP46" s="290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0</v>
      </c>
      <c r="G47" s="281">
        <f t="shared" si="7"/>
        <v>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2.1545454545454548</v>
      </c>
      <c r="AP47" s="290">
        <f t="shared" si="6"/>
        <v>0</v>
      </c>
      <c r="AQ47" s="87" t="str">
        <f t="shared" si="9"/>
        <v>০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/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11</v>
      </c>
      <c r="G50" s="281">
        <f t="shared" si="7"/>
        <v>11</v>
      </c>
      <c r="H50" s="314">
        <v>4</v>
      </c>
      <c r="I50" s="315">
        <v>4</v>
      </c>
      <c r="J50" s="314">
        <v>3</v>
      </c>
      <c r="K50" s="315">
        <v>4</v>
      </c>
      <c r="L50" s="345">
        <v>2</v>
      </c>
      <c r="M50" s="346">
        <v>2</v>
      </c>
      <c r="N50" s="345"/>
      <c r="O50" s="346"/>
      <c r="P50" s="345"/>
      <c r="Q50" s="346"/>
      <c r="R50" s="345">
        <v>4</v>
      </c>
      <c r="S50" s="346">
        <v>1</v>
      </c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11</v>
      </c>
      <c r="AO50" s="289">
        <f>P!AK52</f>
        <v>60</v>
      </c>
      <c r="AP50" s="290">
        <f t="shared" si="6"/>
        <v>0</v>
      </c>
      <c r="AQ50" s="87" t="str">
        <f t="shared" si="9"/>
        <v>০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5</v>
      </c>
      <c r="G51" s="281">
        <f t="shared" si="7"/>
        <v>5</v>
      </c>
      <c r="H51" s="314">
        <v>2</v>
      </c>
      <c r="I51" s="315">
        <v>2</v>
      </c>
      <c r="J51" s="314"/>
      <c r="K51" s="315"/>
      <c r="L51" s="345">
        <v>1</v>
      </c>
      <c r="M51" s="346">
        <v>1</v>
      </c>
      <c r="N51" s="345"/>
      <c r="O51" s="346"/>
      <c r="P51" s="345"/>
      <c r="Q51" s="346"/>
      <c r="R51" s="345">
        <v>2</v>
      </c>
      <c r="S51" s="346">
        <v>2</v>
      </c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5</v>
      </c>
      <c r="AO51" s="289">
        <f>P!AK53</f>
        <v>90</v>
      </c>
      <c r="AP51" s="290">
        <f t="shared" si="6"/>
        <v>0</v>
      </c>
      <c r="AQ51" s="87" t="str">
        <f t="shared" si="9"/>
        <v>০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>
        <v>300</v>
      </c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300</v>
      </c>
      <c r="AO53" s="289">
        <f>P!AK55</f>
        <v>0.9</v>
      </c>
      <c r="AP53" s="290">
        <f t="shared" si="6"/>
        <v>0</v>
      </c>
      <c r="AQ53" s="87" t="str">
        <f t="shared" si="9"/>
        <v>০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550</v>
      </c>
      <c r="G54" s="281">
        <f t="shared" si="7"/>
        <v>670</v>
      </c>
      <c r="H54" s="314"/>
      <c r="I54" s="315"/>
      <c r="J54" s="314">
        <v>200</v>
      </c>
      <c r="K54" s="315">
        <v>200</v>
      </c>
      <c r="L54" s="345"/>
      <c r="M54" s="346"/>
      <c r="N54" s="345"/>
      <c r="O54" s="346"/>
      <c r="P54" s="345"/>
      <c r="Q54" s="346"/>
      <c r="R54" s="345">
        <v>300</v>
      </c>
      <c r="S54" s="346">
        <v>300</v>
      </c>
      <c r="T54" s="345"/>
      <c r="U54" s="346"/>
      <c r="V54" s="345">
        <v>200</v>
      </c>
      <c r="W54" s="346">
        <v>152</v>
      </c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652</v>
      </c>
      <c r="AO54" s="289">
        <f>P!AK56</f>
        <v>0.8</v>
      </c>
      <c r="AP54" s="290">
        <f t="shared" si="6"/>
        <v>18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600</v>
      </c>
      <c r="G55" s="281">
        <f t="shared" si="7"/>
        <v>700</v>
      </c>
      <c r="H55" s="314"/>
      <c r="I55" s="315"/>
      <c r="J55" s="314">
        <v>200</v>
      </c>
      <c r="K55" s="315">
        <v>200</v>
      </c>
      <c r="L55" s="345"/>
      <c r="M55" s="346"/>
      <c r="N55" s="345"/>
      <c r="O55" s="346"/>
      <c r="P55" s="345"/>
      <c r="Q55" s="346"/>
      <c r="R55" s="345">
        <v>300</v>
      </c>
      <c r="S55" s="346">
        <v>300</v>
      </c>
      <c r="T55" s="345"/>
      <c r="U55" s="346"/>
      <c r="V55" s="345">
        <v>200</v>
      </c>
      <c r="W55" s="346">
        <v>150</v>
      </c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650</v>
      </c>
      <c r="AO55" s="289">
        <f>P!AK57</f>
        <v>0.25</v>
      </c>
      <c r="AP55" s="290">
        <f t="shared" si="6"/>
        <v>50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80</v>
      </c>
      <c r="G56" s="281">
        <f t="shared" si="7"/>
        <v>85</v>
      </c>
      <c r="H56" s="314">
        <v>10</v>
      </c>
      <c r="I56" s="315">
        <v>13</v>
      </c>
      <c r="J56" s="314">
        <v>10</v>
      </c>
      <c r="K56" s="315">
        <v>10</v>
      </c>
      <c r="L56" s="345">
        <v>16</v>
      </c>
      <c r="M56" s="346">
        <v>16</v>
      </c>
      <c r="N56" s="345">
        <v>8</v>
      </c>
      <c r="O56" s="346">
        <v>8</v>
      </c>
      <c r="P56" s="345">
        <v>8</v>
      </c>
      <c r="Q56" s="346">
        <v>7</v>
      </c>
      <c r="R56" s="345">
        <v>14</v>
      </c>
      <c r="S56" s="346">
        <v>10</v>
      </c>
      <c r="T56" s="345">
        <v>8</v>
      </c>
      <c r="U56" s="346">
        <v>6</v>
      </c>
      <c r="V56" s="345">
        <v>8</v>
      </c>
      <c r="W56" s="346">
        <v>5</v>
      </c>
      <c r="X56" s="345">
        <v>6</v>
      </c>
      <c r="Y56" s="346">
        <v>6</v>
      </c>
      <c r="Z56" s="345">
        <v>4</v>
      </c>
      <c r="AA56" s="346">
        <v>4</v>
      </c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85</v>
      </c>
      <c r="AO56" s="289">
        <f>P!AK58</f>
        <v>20</v>
      </c>
      <c r="AP56" s="290">
        <f t="shared" si="6"/>
        <v>0</v>
      </c>
      <c r="AQ56" s="87" t="str">
        <f t="shared" si="9"/>
        <v>০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0</v>
      </c>
      <c r="G57" s="281">
        <f t="shared" si="7"/>
        <v>0</v>
      </c>
      <c r="H57" s="314">
        <v>0.5</v>
      </c>
      <c r="I57" s="315"/>
      <c r="J57" s="314"/>
      <c r="K57" s="315"/>
      <c r="L57" s="345"/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0</v>
      </c>
      <c r="G58" s="281">
        <f t="shared" si="7"/>
        <v>0</v>
      </c>
      <c r="H58" s="314">
        <v>5</v>
      </c>
      <c r="I58" s="315"/>
      <c r="J58" s="314">
        <v>4</v>
      </c>
      <c r="K58" s="315"/>
      <c r="L58" s="345">
        <v>6</v>
      </c>
      <c r="M58" s="346"/>
      <c r="N58" s="345">
        <v>2</v>
      </c>
      <c r="O58" s="346"/>
      <c r="P58" s="345">
        <v>2</v>
      </c>
      <c r="Q58" s="346"/>
      <c r="R58" s="345">
        <v>6</v>
      </c>
      <c r="S58" s="346"/>
      <c r="T58" s="345">
        <v>2</v>
      </c>
      <c r="U58" s="346"/>
      <c r="V58" s="345">
        <v>3</v>
      </c>
      <c r="W58" s="346"/>
      <c r="X58" s="345">
        <v>2</v>
      </c>
      <c r="Y58" s="346"/>
      <c r="Z58" s="345">
        <v>1</v>
      </c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125.93397852390443</v>
      </c>
      <c r="AP58" s="290">
        <f t="shared" si="6"/>
        <v>0</v>
      </c>
      <c r="AQ58" s="87" t="str">
        <f t="shared" si="9"/>
        <v>০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6</v>
      </c>
      <c r="G59" s="281">
        <f t="shared" si="7"/>
        <v>8</v>
      </c>
      <c r="H59" s="314">
        <v>1</v>
      </c>
      <c r="I59" s="315">
        <v>2</v>
      </c>
      <c r="J59" s="314">
        <v>1</v>
      </c>
      <c r="K59" s="315">
        <v>2</v>
      </c>
      <c r="L59" s="345">
        <v>1</v>
      </c>
      <c r="M59" s="346">
        <v>2</v>
      </c>
      <c r="N59" s="345"/>
      <c r="O59" s="346"/>
      <c r="P59" s="345"/>
      <c r="Q59" s="346"/>
      <c r="R59" s="345">
        <v>1</v>
      </c>
      <c r="S59" s="346">
        <v>1</v>
      </c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7</v>
      </c>
      <c r="AO59" s="289">
        <f>P!AK61</f>
        <v>86.666666666666671</v>
      </c>
      <c r="AP59" s="290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15</v>
      </c>
      <c r="G60" s="281">
        <f t="shared" si="7"/>
        <v>19.45</v>
      </c>
      <c r="H60" s="314">
        <v>3</v>
      </c>
      <c r="I60" s="315">
        <v>3</v>
      </c>
      <c r="J60" s="314">
        <v>5</v>
      </c>
      <c r="K60" s="315">
        <v>5</v>
      </c>
      <c r="L60" s="345">
        <v>3</v>
      </c>
      <c r="M60" s="346">
        <v>2</v>
      </c>
      <c r="N60" s="345">
        <v>2</v>
      </c>
      <c r="O60" s="346">
        <v>2</v>
      </c>
      <c r="P60" s="345">
        <v>2</v>
      </c>
      <c r="Q60" s="346">
        <v>2</v>
      </c>
      <c r="R60" s="345">
        <v>2</v>
      </c>
      <c r="S60" s="346">
        <v>1</v>
      </c>
      <c r="T60" s="345">
        <v>2</v>
      </c>
      <c r="U60" s="346">
        <v>1</v>
      </c>
      <c r="V60" s="345">
        <v>3</v>
      </c>
      <c r="W60" s="346">
        <v>0.3</v>
      </c>
      <c r="X60" s="345">
        <v>2</v>
      </c>
      <c r="Y60" s="346">
        <v>2</v>
      </c>
      <c r="Z60" s="345"/>
      <c r="AA60" s="346">
        <v>1.1499999999999986</v>
      </c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19.45</v>
      </c>
      <c r="AO60" s="289">
        <f>P!AK62</f>
        <v>110</v>
      </c>
      <c r="AP60" s="290">
        <f t="shared" si="6"/>
        <v>0</v>
      </c>
      <c r="AQ60" s="87" t="str">
        <f t="shared" si="9"/>
        <v>০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4</v>
      </c>
      <c r="G61" s="281">
        <f t="shared" si="7"/>
        <v>4.1999999999999993</v>
      </c>
      <c r="H61" s="314">
        <v>0.5</v>
      </c>
      <c r="I61" s="315">
        <v>0.8</v>
      </c>
      <c r="J61" s="314">
        <v>0.5</v>
      </c>
      <c r="K61" s="315">
        <v>0.5</v>
      </c>
      <c r="L61" s="345">
        <v>1.5</v>
      </c>
      <c r="M61" s="346">
        <v>1</v>
      </c>
      <c r="N61" s="345">
        <v>0.3</v>
      </c>
      <c r="O61" s="346">
        <v>0.3</v>
      </c>
      <c r="P61" s="345">
        <v>0.3</v>
      </c>
      <c r="Q61" s="346">
        <v>0.3</v>
      </c>
      <c r="R61" s="345">
        <v>0.7</v>
      </c>
      <c r="S61" s="346">
        <v>0.7</v>
      </c>
      <c r="T61" s="345">
        <v>0.3</v>
      </c>
      <c r="U61" s="346">
        <v>0.3</v>
      </c>
      <c r="V61" s="345">
        <v>0.3</v>
      </c>
      <c r="W61" s="346"/>
      <c r="X61" s="345">
        <v>0.3</v>
      </c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3.8999999999999995</v>
      </c>
      <c r="AO61" s="289">
        <f>P!AK63</f>
        <v>620</v>
      </c>
      <c r="AP61" s="290">
        <f t="shared" si="6"/>
        <v>0.29999999999999982</v>
      </c>
      <c r="AQ61" s="87" t="str">
        <f t="shared" si="9"/>
        <v>NZ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4.5</v>
      </c>
      <c r="G62" s="281">
        <f t="shared" si="7"/>
        <v>4.96</v>
      </c>
      <c r="H62" s="314">
        <v>1</v>
      </c>
      <c r="I62" s="315">
        <v>1</v>
      </c>
      <c r="J62" s="314">
        <v>1</v>
      </c>
      <c r="K62" s="315">
        <v>0.5</v>
      </c>
      <c r="L62" s="345">
        <v>1.5</v>
      </c>
      <c r="M62" s="346">
        <v>1.5</v>
      </c>
      <c r="N62" s="345">
        <v>0.5</v>
      </c>
      <c r="O62" s="346">
        <v>0.5</v>
      </c>
      <c r="P62" s="345">
        <v>0.4</v>
      </c>
      <c r="Q62" s="346">
        <v>0.4</v>
      </c>
      <c r="R62" s="345">
        <v>1</v>
      </c>
      <c r="S62" s="346">
        <v>0.6</v>
      </c>
      <c r="T62" s="345">
        <v>0.4</v>
      </c>
      <c r="U62" s="346"/>
      <c r="V62" s="345">
        <v>0.5</v>
      </c>
      <c r="W62" s="346"/>
      <c r="X62" s="345">
        <v>0.4</v>
      </c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4.5</v>
      </c>
      <c r="AO62" s="289">
        <f>P!AK64</f>
        <v>640</v>
      </c>
      <c r="AP62" s="290">
        <f t="shared" si="6"/>
        <v>0.45999999999999996</v>
      </c>
      <c r="AQ62" s="87" t="str">
        <f t="shared" si="9"/>
        <v>NZ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0.6</v>
      </c>
      <c r="G63" s="281">
        <f t="shared" si="7"/>
        <v>0.6</v>
      </c>
      <c r="H63" s="314">
        <v>0.1</v>
      </c>
      <c r="I63" s="315">
        <v>0.1</v>
      </c>
      <c r="J63" s="314"/>
      <c r="K63" s="315"/>
      <c r="L63" s="345">
        <v>0.1</v>
      </c>
      <c r="M63" s="346">
        <v>0.1</v>
      </c>
      <c r="N63" s="345"/>
      <c r="O63" s="346"/>
      <c r="P63" s="345">
        <v>0.1</v>
      </c>
      <c r="Q63" s="346">
        <v>0.1</v>
      </c>
      <c r="R63" s="345">
        <v>0.1</v>
      </c>
      <c r="S63" s="346">
        <v>0.1</v>
      </c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0.4</v>
      </c>
      <c r="AO63" s="289">
        <f>P!AK65</f>
        <v>333.33333333333337</v>
      </c>
      <c r="AP63" s="290">
        <f t="shared" si="6"/>
        <v>0.19999999999999996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1.2000000000000002</v>
      </c>
      <c r="G65" s="281">
        <f t="shared" si="7"/>
        <v>1.2500000000000002</v>
      </c>
      <c r="H65" s="314">
        <v>0.5</v>
      </c>
      <c r="I65" s="315">
        <v>0.75</v>
      </c>
      <c r="J65" s="314">
        <v>0.1</v>
      </c>
      <c r="K65" s="315">
        <v>0.1</v>
      </c>
      <c r="L65" s="345">
        <v>0.7</v>
      </c>
      <c r="M65" s="346">
        <v>0.4</v>
      </c>
      <c r="N65" s="345">
        <v>0.1</v>
      </c>
      <c r="O65" s="346"/>
      <c r="P65" s="345">
        <v>0.1</v>
      </c>
      <c r="Q65" s="346"/>
      <c r="R65" s="345">
        <v>0.5</v>
      </c>
      <c r="S65" s="346"/>
      <c r="T65" s="345">
        <v>0.1</v>
      </c>
      <c r="U65" s="346"/>
      <c r="V65" s="345">
        <v>0.2</v>
      </c>
      <c r="W65" s="346"/>
      <c r="X65" s="345">
        <v>0.1</v>
      </c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1.25</v>
      </c>
      <c r="AO65" s="289">
        <f>P!AK67</f>
        <v>866.66666666666652</v>
      </c>
      <c r="AP65" s="290">
        <f t="shared" si="6"/>
        <v>0</v>
      </c>
      <c r="AQ65" s="87" t="str">
        <f t="shared" si="9"/>
        <v>০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8</v>
      </c>
      <c r="G66" s="281">
        <f t="shared" si="7"/>
        <v>8</v>
      </c>
      <c r="H66" s="314">
        <v>1</v>
      </c>
      <c r="I66" s="315">
        <v>1</v>
      </c>
      <c r="J66" s="314">
        <v>3</v>
      </c>
      <c r="K66" s="315">
        <v>3</v>
      </c>
      <c r="L66" s="345">
        <v>6</v>
      </c>
      <c r="M66" s="346">
        <v>3</v>
      </c>
      <c r="N66" s="345"/>
      <c r="O66" s="346"/>
      <c r="P66" s="345"/>
      <c r="Q66" s="346"/>
      <c r="R66" s="345"/>
      <c r="S66" s="346"/>
      <c r="T66" s="345"/>
      <c r="U66" s="346"/>
      <c r="V66" s="345">
        <v>2</v>
      </c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7</v>
      </c>
      <c r="AO66" s="289">
        <f>P!AK68</f>
        <v>18</v>
      </c>
      <c r="AP66" s="290">
        <f t="shared" si="6"/>
        <v>1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8</v>
      </c>
      <c r="G67" s="281">
        <f t="shared" si="7"/>
        <v>8</v>
      </c>
      <c r="H67" s="314">
        <v>1</v>
      </c>
      <c r="I67" s="315">
        <v>1</v>
      </c>
      <c r="J67" s="314">
        <v>3</v>
      </c>
      <c r="K67" s="315">
        <v>3</v>
      </c>
      <c r="L67" s="345">
        <v>6</v>
      </c>
      <c r="M67" s="346">
        <v>3</v>
      </c>
      <c r="N67" s="345"/>
      <c r="O67" s="346"/>
      <c r="P67" s="345"/>
      <c r="Q67" s="346"/>
      <c r="R67" s="345"/>
      <c r="S67" s="346"/>
      <c r="T67" s="345"/>
      <c r="U67" s="346"/>
      <c r="V67" s="345">
        <v>2</v>
      </c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7</v>
      </c>
      <c r="AO67" s="289">
        <f>P!AK69</f>
        <v>18</v>
      </c>
      <c r="AP67" s="290">
        <f t="shared" ref="AP67:AP130" si="10">G67-AN67</f>
        <v>1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0.53999999999999992</v>
      </c>
      <c r="G68" s="281">
        <f t="shared" ref="G68:G133" si="11">E68+F68</f>
        <v>0.54571428570999991</v>
      </c>
      <c r="H68" s="314">
        <v>0.1</v>
      </c>
      <c r="I68" s="315">
        <v>0.1</v>
      </c>
      <c r="J68" s="314">
        <v>0.1</v>
      </c>
      <c r="K68" s="315">
        <v>0.1</v>
      </c>
      <c r="L68" s="345">
        <v>0.1</v>
      </c>
      <c r="M68" s="346">
        <v>0.15</v>
      </c>
      <c r="N68" s="345">
        <v>0.02</v>
      </c>
      <c r="O68" s="346">
        <v>0.02</v>
      </c>
      <c r="P68" s="345">
        <v>0.05</v>
      </c>
      <c r="Q68" s="346">
        <v>0.05</v>
      </c>
      <c r="R68" s="345">
        <v>0.1</v>
      </c>
      <c r="S68" s="346">
        <v>7.4999999999999997E-2</v>
      </c>
      <c r="T68" s="345">
        <v>0.05</v>
      </c>
      <c r="U68" s="346"/>
      <c r="V68" s="345">
        <v>0.05</v>
      </c>
      <c r="W68" s="346"/>
      <c r="X68" s="345">
        <v>0.05</v>
      </c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0.495</v>
      </c>
      <c r="AO68" s="289">
        <f>P!AK70</f>
        <v>5944.4444444444453</v>
      </c>
      <c r="AP68" s="290">
        <f t="shared" si="10"/>
        <v>5.0714285709999918E-2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2.2000000000000002</v>
      </c>
      <c r="G69" s="281">
        <f t="shared" si="11"/>
        <v>2.2000000000000002</v>
      </c>
      <c r="H69" s="314">
        <v>0.3</v>
      </c>
      <c r="I69" s="315">
        <v>0.4</v>
      </c>
      <c r="J69" s="314">
        <v>0.3</v>
      </c>
      <c r="K69" s="315">
        <v>0.3</v>
      </c>
      <c r="L69" s="345">
        <v>0.5</v>
      </c>
      <c r="M69" s="346">
        <v>0.4</v>
      </c>
      <c r="N69" s="345">
        <v>0.05</v>
      </c>
      <c r="O69" s="346">
        <v>0.05</v>
      </c>
      <c r="P69" s="345">
        <v>0.1</v>
      </c>
      <c r="Q69" s="346">
        <v>0.1</v>
      </c>
      <c r="R69" s="345">
        <v>0.3</v>
      </c>
      <c r="S69" s="346">
        <v>0.3</v>
      </c>
      <c r="T69" s="345">
        <v>0.1</v>
      </c>
      <c r="U69" s="346">
        <v>0.1</v>
      </c>
      <c r="V69" s="345">
        <v>0.1</v>
      </c>
      <c r="W69" s="346">
        <v>0.1</v>
      </c>
      <c r="X69" s="345">
        <v>0.1</v>
      </c>
      <c r="Y69" s="346">
        <v>0.1</v>
      </c>
      <c r="Z69" s="345"/>
      <c r="AA69" s="346">
        <v>0.02</v>
      </c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1.8700000000000006</v>
      </c>
      <c r="AO69" s="289">
        <f>P!AK71</f>
        <v>581.81818181818176</v>
      </c>
      <c r="AP69" s="290">
        <f t="shared" si="10"/>
        <v>0.32999999999999963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0.55000000000000004</v>
      </c>
      <c r="G70" s="281">
        <f t="shared" si="11"/>
        <v>0.55000000000000004</v>
      </c>
      <c r="H70" s="314">
        <v>0.2</v>
      </c>
      <c r="I70" s="315">
        <v>0.15</v>
      </c>
      <c r="J70" s="314">
        <v>0.1</v>
      </c>
      <c r="K70" s="315">
        <v>0.1</v>
      </c>
      <c r="L70" s="345">
        <v>0.1</v>
      </c>
      <c r="M70" s="346">
        <v>0.05</v>
      </c>
      <c r="N70" s="345"/>
      <c r="O70" s="346"/>
      <c r="P70" s="345">
        <v>0.02</v>
      </c>
      <c r="Q70" s="346">
        <v>0.02</v>
      </c>
      <c r="R70" s="345">
        <v>0.1</v>
      </c>
      <c r="S70" s="346">
        <v>0.1</v>
      </c>
      <c r="T70" s="345">
        <v>0.02</v>
      </c>
      <c r="U70" s="346">
        <v>0.02</v>
      </c>
      <c r="V70" s="345">
        <v>0.05</v>
      </c>
      <c r="W70" s="346">
        <v>0.05</v>
      </c>
      <c r="X70" s="345">
        <v>0.02</v>
      </c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0.49000000000000005</v>
      </c>
      <c r="AO70" s="289">
        <f>P!AK72</f>
        <v>1772.7272727272725</v>
      </c>
      <c r="AP70" s="290">
        <f t="shared" si="10"/>
        <v>0.06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17</v>
      </c>
      <c r="G71" s="281">
        <f t="shared" si="11"/>
        <v>17</v>
      </c>
      <c r="H71" s="314">
        <v>5</v>
      </c>
      <c r="I71" s="315">
        <v>5</v>
      </c>
      <c r="J71" s="314"/>
      <c r="K71" s="315"/>
      <c r="L71" s="345">
        <v>8</v>
      </c>
      <c r="M71" s="346">
        <v>6</v>
      </c>
      <c r="N71" s="345"/>
      <c r="O71" s="346">
        <v>5</v>
      </c>
      <c r="P71" s="345"/>
      <c r="Q71" s="346"/>
      <c r="R71" s="345"/>
      <c r="S71" s="346"/>
      <c r="T71" s="345">
        <v>2</v>
      </c>
      <c r="U71" s="346">
        <v>1</v>
      </c>
      <c r="V71" s="345">
        <v>2</v>
      </c>
      <c r="W71" s="346"/>
      <c r="X71" s="345">
        <v>2</v>
      </c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17</v>
      </c>
      <c r="AO71" s="289">
        <f>P!AK73</f>
        <v>9.1764705882352935</v>
      </c>
      <c r="AP71" s="290">
        <f t="shared" si="10"/>
        <v>0</v>
      </c>
      <c r="AQ71" s="87" t="str">
        <f t="shared" si="13"/>
        <v>০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3.1</v>
      </c>
      <c r="G72" s="281">
        <f t="shared" si="11"/>
        <v>3.1</v>
      </c>
      <c r="H72" s="314">
        <v>0.2</v>
      </c>
      <c r="I72" s="315">
        <v>0.2</v>
      </c>
      <c r="J72" s="314"/>
      <c r="K72" s="315"/>
      <c r="L72" s="345">
        <v>1</v>
      </c>
      <c r="M72" s="346">
        <v>1</v>
      </c>
      <c r="N72" s="345">
        <v>2</v>
      </c>
      <c r="O72" s="346">
        <v>1</v>
      </c>
      <c r="P72" s="345"/>
      <c r="Q72" s="346"/>
      <c r="R72" s="345">
        <v>0.4</v>
      </c>
      <c r="S72" s="346">
        <v>0.4</v>
      </c>
      <c r="T72" s="345"/>
      <c r="U72" s="346"/>
      <c r="V72" s="345">
        <v>0.52</v>
      </c>
      <c r="W72" s="346">
        <v>0.5</v>
      </c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3.1</v>
      </c>
      <c r="AO72" s="289">
        <f>P!AK74</f>
        <v>722.58064516129025</v>
      </c>
      <c r="AP72" s="290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1.68</v>
      </c>
      <c r="G73" s="281">
        <f t="shared" si="11"/>
        <v>1.68</v>
      </c>
      <c r="H73" s="314">
        <v>0.2</v>
      </c>
      <c r="I73" s="315">
        <v>0.18</v>
      </c>
      <c r="J73" s="314"/>
      <c r="K73" s="315"/>
      <c r="L73" s="345">
        <v>1</v>
      </c>
      <c r="M73" s="346">
        <v>1</v>
      </c>
      <c r="N73" s="345"/>
      <c r="O73" s="346"/>
      <c r="P73" s="345"/>
      <c r="Q73" s="346"/>
      <c r="R73" s="345"/>
      <c r="S73" s="346"/>
      <c r="T73" s="345"/>
      <c r="U73" s="346"/>
      <c r="V73" s="345">
        <v>0.5</v>
      </c>
      <c r="W73" s="346">
        <v>0.5</v>
      </c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1.68</v>
      </c>
      <c r="AO73" s="289">
        <f>P!AK75</f>
        <v>672.61904761904759</v>
      </c>
      <c r="AP73" s="290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0</v>
      </c>
      <c r="G74" s="281">
        <f t="shared" si="11"/>
        <v>0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0</v>
      </c>
      <c r="AP74" s="290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6.6000000000000014</v>
      </c>
      <c r="G75" s="281">
        <f t="shared" si="11"/>
        <v>6.6000000000000014</v>
      </c>
      <c r="H75" s="314">
        <v>0.5</v>
      </c>
      <c r="I75" s="315">
        <v>0.4</v>
      </c>
      <c r="J75" s="314">
        <v>1</v>
      </c>
      <c r="K75" s="315">
        <v>0.9</v>
      </c>
      <c r="L75" s="345">
        <v>2.5</v>
      </c>
      <c r="M75" s="346">
        <v>2.2000000000000002</v>
      </c>
      <c r="N75" s="345"/>
      <c r="O75" s="346"/>
      <c r="P75" s="345">
        <v>0.4</v>
      </c>
      <c r="Q75" s="346">
        <v>0.4</v>
      </c>
      <c r="R75" s="345">
        <v>2</v>
      </c>
      <c r="S75" s="346">
        <v>2.7</v>
      </c>
      <c r="T75" s="345">
        <v>0.4</v>
      </c>
      <c r="U75" s="346"/>
      <c r="V75" s="345">
        <v>1</v>
      </c>
      <c r="W75" s="346"/>
      <c r="X75" s="345">
        <v>0.2</v>
      </c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6.6</v>
      </c>
      <c r="AO75" s="289">
        <f>P!AK77</f>
        <v>1709.0909090909088</v>
      </c>
      <c r="AP75" s="290">
        <f t="shared" si="10"/>
        <v>0</v>
      </c>
      <c r="AQ75" s="87" t="str">
        <f t="shared" si="13"/>
        <v>০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1.3</v>
      </c>
      <c r="G76" s="281">
        <f t="shared" si="11"/>
        <v>1.3</v>
      </c>
      <c r="H76" s="314"/>
      <c r="I76" s="315"/>
      <c r="J76" s="314">
        <v>1.5</v>
      </c>
      <c r="K76" s="315">
        <v>1.3</v>
      </c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1.3</v>
      </c>
      <c r="AO76" s="289">
        <f>P!AK78</f>
        <v>1853.8461538461538</v>
      </c>
      <c r="AP76" s="290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0.65</v>
      </c>
      <c r="G77" s="281">
        <f t="shared" si="11"/>
        <v>0.72500000000000009</v>
      </c>
      <c r="H77" s="314">
        <v>0.1</v>
      </c>
      <c r="I77" s="315">
        <v>0.1</v>
      </c>
      <c r="J77" s="314"/>
      <c r="K77" s="315"/>
      <c r="L77" s="345">
        <v>0.2</v>
      </c>
      <c r="M77" s="346">
        <v>0.2</v>
      </c>
      <c r="N77" s="345"/>
      <c r="O77" s="346"/>
      <c r="P77" s="345"/>
      <c r="Q77" s="346"/>
      <c r="R77" s="345">
        <v>0.05</v>
      </c>
      <c r="S77" s="346">
        <v>0.05</v>
      </c>
      <c r="T77" s="345"/>
      <c r="U77" s="346"/>
      <c r="V77" s="345">
        <v>0.05</v>
      </c>
      <c r="W77" s="346">
        <v>0.05</v>
      </c>
      <c r="X77" s="345">
        <v>0.05</v>
      </c>
      <c r="Y77" s="346">
        <v>0.2</v>
      </c>
      <c r="Z77" s="345"/>
      <c r="AA77" s="346">
        <v>7.4999999999999997E-2</v>
      </c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0.67500000000000004</v>
      </c>
      <c r="AO77" s="289">
        <f>P!AK79</f>
        <v>1107.6923076923076</v>
      </c>
      <c r="AP77" s="291">
        <f t="shared" si="10"/>
        <v>5.0000000000000044E-2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0.6</v>
      </c>
      <c r="G78" s="281">
        <f t="shared" si="11"/>
        <v>0.73</v>
      </c>
      <c r="H78" s="314">
        <v>0.1</v>
      </c>
      <c r="I78" s="315">
        <v>0.1</v>
      </c>
      <c r="J78" s="314">
        <v>0.1</v>
      </c>
      <c r="K78" s="315">
        <v>0.1</v>
      </c>
      <c r="L78" s="345">
        <v>0.1</v>
      </c>
      <c r="M78" s="346">
        <v>0.1</v>
      </c>
      <c r="N78" s="345">
        <v>0.1</v>
      </c>
      <c r="O78" s="346">
        <v>0.1</v>
      </c>
      <c r="P78" s="345">
        <v>0.1</v>
      </c>
      <c r="Q78" s="346">
        <v>0.1</v>
      </c>
      <c r="R78" s="345">
        <v>0.2</v>
      </c>
      <c r="S78" s="346">
        <v>0.2</v>
      </c>
      <c r="T78" s="345">
        <v>0.1</v>
      </c>
      <c r="U78" s="346">
        <v>3.0000000000000027E-2</v>
      </c>
      <c r="V78" s="345">
        <v>0.1</v>
      </c>
      <c r="W78" s="346"/>
      <c r="X78" s="345">
        <v>0.1</v>
      </c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>I78+K78+M78+O78+Q78+S78+AC78+U78+W78+Y78+AA78+AE78+AG78+AI78+AK78+AM78</f>
        <v>0.73</v>
      </c>
      <c r="AO78" s="289">
        <f>P!AK80</f>
        <v>550</v>
      </c>
      <c r="AP78" s="290">
        <f>G78-AN78</f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0.1</v>
      </c>
      <c r="G79" s="281">
        <f t="shared" si="11"/>
        <v>0.23500000000000007</v>
      </c>
      <c r="H79" s="314">
        <v>0.05</v>
      </c>
      <c r="I79" s="315">
        <v>0.05</v>
      </c>
      <c r="J79" s="314"/>
      <c r="K79" s="315"/>
      <c r="L79" s="345">
        <v>0.05</v>
      </c>
      <c r="M79" s="346">
        <v>0.05</v>
      </c>
      <c r="N79" s="345"/>
      <c r="O79" s="346"/>
      <c r="P79" s="345"/>
      <c r="Q79" s="346"/>
      <c r="R79" s="345">
        <v>5.1999999999999998E-2</v>
      </c>
      <c r="S79" s="346">
        <v>0.13500000000000006</v>
      </c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0.23500000000000007</v>
      </c>
      <c r="AO79" s="289">
        <f>P!AK81</f>
        <v>600</v>
      </c>
      <c r="AP79" s="290">
        <f t="shared" si="10"/>
        <v>0</v>
      </c>
      <c r="AQ79" s="87" t="str">
        <f t="shared" si="13"/>
        <v>০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11.5</v>
      </c>
      <c r="G80" s="281">
        <f t="shared" si="11"/>
        <v>11.649999999999999</v>
      </c>
      <c r="H80" s="314">
        <v>1</v>
      </c>
      <c r="I80" s="315">
        <v>1</v>
      </c>
      <c r="J80" s="314">
        <v>1</v>
      </c>
      <c r="K80" s="315">
        <v>1</v>
      </c>
      <c r="L80" s="345">
        <v>3.5</v>
      </c>
      <c r="M80" s="346">
        <v>3</v>
      </c>
      <c r="N80" s="345">
        <v>1</v>
      </c>
      <c r="O80" s="346">
        <v>0.5</v>
      </c>
      <c r="P80" s="345">
        <v>1</v>
      </c>
      <c r="Q80" s="346">
        <v>1</v>
      </c>
      <c r="R80" s="345">
        <v>2</v>
      </c>
      <c r="S80" s="346">
        <v>2</v>
      </c>
      <c r="T80" s="345">
        <v>0.5</v>
      </c>
      <c r="U80" s="346">
        <v>0.5</v>
      </c>
      <c r="V80" s="345">
        <v>1</v>
      </c>
      <c r="W80" s="346">
        <v>1</v>
      </c>
      <c r="X80" s="345">
        <v>1</v>
      </c>
      <c r="Y80" s="346">
        <v>0.5</v>
      </c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10.5</v>
      </c>
      <c r="AO80" s="289">
        <f>P!AK82</f>
        <v>180</v>
      </c>
      <c r="AP80" s="290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</v>
      </c>
      <c r="G84" s="281">
        <f t="shared" si="11"/>
        <v>0</v>
      </c>
      <c r="H84" s="314"/>
      <c r="I84" s="315"/>
      <c r="J84" s="314"/>
      <c r="K84" s="315"/>
      <c r="L84" s="345"/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</v>
      </c>
      <c r="AQ84" s="87" t="str">
        <f t="shared" si="13"/>
        <v>০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0.60000000000000009</v>
      </c>
      <c r="G86" s="281">
        <f t="shared" si="11"/>
        <v>0.70000000000000029</v>
      </c>
      <c r="H86" s="314">
        <v>0.1</v>
      </c>
      <c r="I86" s="315">
        <v>0.1</v>
      </c>
      <c r="J86" s="314">
        <v>0.2</v>
      </c>
      <c r="K86" s="315">
        <v>0.2</v>
      </c>
      <c r="L86" s="345">
        <v>6.1</v>
      </c>
      <c r="M86" s="346">
        <v>0.3</v>
      </c>
      <c r="N86" s="345"/>
      <c r="O86" s="346"/>
      <c r="P86" s="345">
        <v>0.05</v>
      </c>
      <c r="Q86" s="346"/>
      <c r="R86" s="345">
        <v>0.1</v>
      </c>
      <c r="S86" s="346"/>
      <c r="T86" s="345">
        <v>0.1</v>
      </c>
      <c r="U86" s="346"/>
      <c r="V86" s="345">
        <v>0.1</v>
      </c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0.60000000000000009</v>
      </c>
      <c r="AO86" s="289">
        <f>P!AK88</f>
        <v>1799.9999999999998</v>
      </c>
      <c r="AP86" s="291">
        <f t="shared" si="10"/>
        <v>0.1000000000000002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72</v>
      </c>
      <c r="G87" s="281">
        <f t="shared" si="11"/>
        <v>91</v>
      </c>
      <c r="H87" s="314">
        <v>15</v>
      </c>
      <c r="I87" s="315">
        <v>14</v>
      </c>
      <c r="J87" s="314">
        <v>14</v>
      </c>
      <c r="K87" s="315">
        <v>12</v>
      </c>
      <c r="L87" s="345">
        <v>4.5</v>
      </c>
      <c r="M87" s="346">
        <v>5</v>
      </c>
      <c r="N87" s="345">
        <v>4</v>
      </c>
      <c r="O87" s="346">
        <v>4</v>
      </c>
      <c r="P87" s="345">
        <v>4</v>
      </c>
      <c r="Q87" s="346">
        <v>20</v>
      </c>
      <c r="R87" s="345">
        <v>15</v>
      </c>
      <c r="S87" s="346">
        <v>9.5</v>
      </c>
      <c r="T87" s="345">
        <v>2</v>
      </c>
      <c r="U87" s="346">
        <v>6</v>
      </c>
      <c r="V87" s="345">
        <v>9</v>
      </c>
      <c r="W87" s="346">
        <v>8.6999999999999993</v>
      </c>
      <c r="X87" s="345">
        <v>4</v>
      </c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79.2</v>
      </c>
      <c r="AO87" s="289">
        <f>P!AK89</f>
        <v>67</v>
      </c>
      <c r="AP87" s="290">
        <f t="shared" si="10"/>
        <v>11.799999999999997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40</v>
      </c>
      <c r="G88" s="281">
        <f t="shared" si="11"/>
        <v>55.949999999999996</v>
      </c>
      <c r="H88" s="314">
        <v>2</v>
      </c>
      <c r="I88" s="315">
        <v>2</v>
      </c>
      <c r="J88" s="314">
        <v>8</v>
      </c>
      <c r="K88" s="315">
        <v>8</v>
      </c>
      <c r="L88" s="345">
        <v>4.5</v>
      </c>
      <c r="M88" s="346">
        <v>4.5</v>
      </c>
      <c r="N88" s="345">
        <v>1</v>
      </c>
      <c r="O88" s="346">
        <v>2</v>
      </c>
      <c r="P88" s="345">
        <v>2</v>
      </c>
      <c r="Q88" s="346">
        <v>5</v>
      </c>
      <c r="R88" s="345">
        <v>13</v>
      </c>
      <c r="S88" s="346">
        <v>9.5</v>
      </c>
      <c r="T88" s="345">
        <v>2</v>
      </c>
      <c r="U88" s="346">
        <v>2.2000000000000002</v>
      </c>
      <c r="V88" s="345">
        <v>4</v>
      </c>
      <c r="W88" s="346">
        <v>5.0999999999999996</v>
      </c>
      <c r="X88" s="345">
        <v>2</v>
      </c>
      <c r="Y88" s="346">
        <v>0.5</v>
      </c>
      <c r="Z88" s="345"/>
      <c r="AA88" s="346">
        <v>0.6</v>
      </c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39.400000000000006</v>
      </c>
      <c r="AO88" s="289">
        <f>P!AK90</f>
        <v>115</v>
      </c>
      <c r="AP88" s="290">
        <f t="shared" si="10"/>
        <v>16.54999999999999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1622</v>
      </c>
      <c r="G89" s="281">
        <f t="shared" si="11"/>
        <v>1662</v>
      </c>
      <c r="H89" s="314">
        <v>240</v>
      </c>
      <c r="I89" s="315">
        <v>262</v>
      </c>
      <c r="J89" s="314">
        <v>150</v>
      </c>
      <c r="K89" s="315">
        <v>173</v>
      </c>
      <c r="L89" s="345">
        <v>140</v>
      </c>
      <c r="M89" s="346">
        <v>140</v>
      </c>
      <c r="N89" s="345">
        <v>80</v>
      </c>
      <c r="O89" s="346">
        <v>91</v>
      </c>
      <c r="P89" s="345">
        <v>170</v>
      </c>
      <c r="Q89" s="346">
        <v>215</v>
      </c>
      <c r="R89" s="345">
        <v>260</v>
      </c>
      <c r="S89" s="346">
        <v>260</v>
      </c>
      <c r="T89" s="345">
        <v>90</v>
      </c>
      <c r="U89" s="346">
        <v>67</v>
      </c>
      <c r="V89" s="345">
        <v>250</v>
      </c>
      <c r="W89" s="346">
        <v>259</v>
      </c>
      <c r="X89" s="345">
        <v>90</v>
      </c>
      <c r="Y89" s="346">
        <v>146</v>
      </c>
      <c r="Z89" s="345">
        <v>40</v>
      </c>
      <c r="AA89" s="346">
        <v>40</v>
      </c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1653</v>
      </c>
      <c r="AO89" s="289">
        <f>P!AK91</f>
        <v>10</v>
      </c>
      <c r="AP89" s="290">
        <f t="shared" si="10"/>
        <v>9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30</v>
      </c>
      <c r="G90" s="281">
        <f t="shared" si="11"/>
        <v>30</v>
      </c>
      <c r="H90" s="314"/>
      <c r="I90" s="315"/>
      <c r="J90" s="314">
        <v>30</v>
      </c>
      <c r="K90" s="315">
        <v>30</v>
      </c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30</v>
      </c>
      <c r="AO90" s="289">
        <f>P!AK92</f>
        <v>20</v>
      </c>
      <c r="AP90" s="290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5</v>
      </c>
      <c r="G92" s="281">
        <f t="shared" si="11"/>
        <v>5.5</v>
      </c>
      <c r="H92" s="314"/>
      <c r="I92" s="315"/>
      <c r="J92" s="314"/>
      <c r="K92" s="315">
        <v>1</v>
      </c>
      <c r="L92" s="345">
        <v>1</v>
      </c>
      <c r="M92" s="346">
        <v>3.5</v>
      </c>
      <c r="N92" s="345"/>
      <c r="O92" s="346"/>
      <c r="P92" s="345">
        <v>1</v>
      </c>
      <c r="Q92" s="346"/>
      <c r="R92" s="345">
        <v>3</v>
      </c>
      <c r="S92" s="346"/>
      <c r="T92" s="345"/>
      <c r="U92" s="346"/>
      <c r="V92" s="345">
        <v>1</v>
      </c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4.5</v>
      </c>
      <c r="AO92" s="289">
        <f>P!AK94</f>
        <v>220</v>
      </c>
      <c r="AP92" s="290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11</v>
      </c>
      <c r="G94" s="281">
        <f t="shared" si="11"/>
        <v>11</v>
      </c>
      <c r="H94" s="314"/>
      <c r="I94" s="315"/>
      <c r="J94" s="314">
        <v>4</v>
      </c>
      <c r="K94" s="315">
        <v>4</v>
      </c>
      <c r="L94" s="345"/>
      <c r="M94" s="346"/>
      <c r="N94" s="345">
        <v>3</v>
      </c>
      <c r="O94" s="346">
        <v>3</v>
      </c>
      <c r="P94" s="345"/>
      <c r="Q94" s="346"/>
      <c r="R94" s="345"/>
      <c r="S94" s="346"/>
      <c r="T94" s="345"/>
      <c r="U94" s="346"/>
      <c r="V94" s="345"/>
      <c r="W94" s="346"/>
      <c r="X94" s="345">
        <v>4</v>
      </c>
      <c r="Y94" s="346">
        <v>4</v>
      </c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11</v>
      </c>
      <c r="AO94" s="289">
        <f>P!AK96</f>
        <v>100</v>
      </c>
      <c r="AP94" s="290">
        <f t="shared" si="10"/>
        <v>0</v>
      </c>
      <c r="AQ94" s="87" t="str">
        <f t="shared" si="13"/>
        <v>০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24</v>
      </c>
      <c r="G95" s="281">
        <f t="shared" si="11"/>
        <v>24.5</v>
      </c>
      <c r="H95" s="314">
        <v>4</v>
      </c>
      <c r="I95" s="315">
        <v>4</v>
      </c>
      <c r="J95" s="314">
        <v>4</v>
      </c>
      <c r="K95" s="315">
        <v>4</v>
      </c>
      <c r="L95" s="345">
        <v>4</v>
      </c>
      <c r="M95" s="346">
        <v>2</v>
      </c>
      <c r="N95" s="345">
        <v>2</v>
      </c>
      <c r="O95" s="346">
        <v>1.5</v>
      </c>
      <c r="P95" s="345">
        <v>2</v>
      </c>
      <c r="Q95" s="346">
        <v>1</v>
      </c>
      <c r="R95" s="345">
        <v>4</v>
      </c>
      <c r="S95" s="346">
        <v>4</v>
      </c>
      <c r="T95" s="345">
        <v>2</v>
      </c>
      <c r="U95" s="346">
        <v>3</v>
      </c>
      <c r="V95" s="345">
        <v>2</v>
      </c>
      <c r="W95" s="346">
        <v>2</v>
      </c>
      <c r="X95" s="345">
        <v>2</v>
      </c>
      <c r="Y95" s="346">
        <v>2</v>
      </c>
      <c r="Z95" s="345">
        <v>1</v>
      </c>
      <c r="AA95" s="346">
        <v>1</v>
      </c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24.5</v>
      </c>
      <c r="AO95" s="289">
        <f>P!AK97</f>
        <v>83.75</v>
      </c>
      <c r="AP95" s="290">
        <f t="shared" si="10"/>
        <v>0</v>
      </c>
      <c r="AQ95" s="87" t="str">
        <f t="shared" si="13"/>
        <v>০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3</v>
      </c>
      <c r="G96" s="281">
        <f t="shared" si="11"/>
        <v>3</v>
      </c>
      <c r="H96" s="314"/>
      <c r="I96" s="315"/>
      <c r="J96" s="314">
        <v>1</v>
      </c>
      <c r="K96" s="315">
        <v>1</v>
      </c>
      <c r="L96" s="345"/>
      <c r="M96" s="346"/>
      <c r="N96" s="345">
        <v>1</v>
      </c>
      <c r="O96" s="346">
        <v>1</v>
      </c>
      <c r="P96" s="345"/>
      <c r="Q96" s="346"/>
      <c r="R96" s="345"/>
      <c r="S96" s="346"/>
      <c r="T96" s="345"/>
      <c r="U96" s="346"/>
      <c r="V96" s="345"/>
      <c r="W96" s="346"/>
      <c r="X96" s="345">
        <v>1</v>
      </c>
      <c r="Y96" s="346">
        <v>1</v>
      </c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3</v>
      </c>
      <c r="AO96" s="289">
        <f>P!AK98</f>
        <v>370</v>
      </c>
      <c r="AP96" s="290">
        <f t="shared" si="10"/>
        <v>0</v>
      </c>
      <c r="AQ96" s="87" t="str">
        <f t="shared" si="13"/>
        <v>০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8</v>
      </c>
      <c r="G98" s="281">
        <f t="shared" si="11"/>
        <v>8.5</v>
      </c>
      <c r="H98" s="314">
        <v>1</v>
      </c>
      <c r="I98" s="315">
        <v>1</v>
      </c>
      <c r="J98" s="314">
        <v>3</v>
      </c>
      <c r="K98" s="315">
        <v>3</v>
      </c>
      <c r="L98" s="345">
        <v>2</v>
      </c>
      <c r="M98" s="346">
        <v>1</v>
      </c>
      <c r="N98" s="345">
        <v>2</v>
      </c>
      <c r="O98" s="346">
        <v>1.5</v>
      </c>
      <c r="P98" s="345"/>
      <c r="Q98" s="346"/>
      <c r="R98" s="345"/>
      <c r="S98" s="346"/>
      <c r="T98" s="345">
        <v>1</v>
      </c>
      <c r="U98" s="346"/>
      <c r="V98" s="345">
        <v>1</v>
      </c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6.5</v>
      </c>
      <c r="AO98" s="289">
        <f>P!AK100</f>
        <v>210</v>
      </c>
      <c r="AP98" s="290">
        <f t="shared" si="10"/>
        <v>2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0.45</v>
      </c>
      <c r="G99" s="281">
        <f t="shared" si="11"/>
        <v>1.3490000000000002</v>
      </c>
      <c r="H99" s="314">
        <v>1</v>
      </c>
      <c r="I99" s="315">
        <v>0.5</v>
      </c>
      <c r="J99" s="314"/>
      <c r="K99" s="315"/>
      <c r="L99" s="345"/>
      <c r="M99" s="346"/>
      <c r="N99" s="345"/>
      <c r="O99" s="346"/>
      <c r="P99" s="345">
        <v>1</v>
      </c>
      <c r="Q99" s="346"/>
      <c r="R99" s="345"/>
      <c r="S99" s="346"/>
      <c r="T99" s="345"/>
      <c r="U99" s="346"/>
      <c r="V99" s="345">
        <v>1</v>
      </c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0.5</v>
      </c>
      <c r="AO99" s="289">
        <f>P!AK101</f>
        <v>600</v>
      </c>
      <c r="AP99" s="291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2</v>
      </c>
      <c r="G100" s="281">
        <f t="shared" si="11"/>
        <v>2</v>
      </c>
      <c r="H100" s="314"/>
      <c r="I100" s="315"/>
      <c r="J100" s="314"/>
      <c r="K100" s="315"/>
      <c r="L100" s="345"/>
      <c r="M100" s="346"/>
      <c r="N100" s="345"/>
      <c r="O100" s="346"/>
      <c r="P100" s="345">
        <v>2</v>
      </c>
      <c r="Q100" s="346">
        <v>2</v>
      </c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2</v>
      </c>
      <c r="AO100" s="289">
        <f>P!AK102</f>
        <v>170</v>
      </c>
      <c r="AP100" s="290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1</v>
      </c>
      <c r="G101" s="281">
        <f t="shared" si="11"/>
        <v>1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1</v>
      </c>
      <c r="AQ101" s="87" t="str">
        <f t="shared" si="13"/>
        <v xml:space="preserve"> 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4</v>
      </c>
      <c r="G103" s="281">
        <f t="shared" si="11"/>
        <v>4</v>
      </c>
      <c r="H103" s="314"/>
      <c r="I103" s="315"/>
      <c r="J103" s="314"/>
      <c r="K103" s="315"/>
      <c r="L103" s="345">
        <v>4</v>
      </c>
      <c r="M103" s="346">
        <v>4</v>
      </c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4</v>
      </c>
      <c r="AO103" s="289">
        <f>P!AK105</f>
        <v>230</v>
      </c>
      <c r="AP103" s="290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6</v>
      </c>
      <c r="G104" s="281">
        <f t="shared" si="11"/>
        <v>14</v>
      </c>
      <c r="H104" s="314"/>
      <c r="I104" s="315"/>
      <c r="J104" s="314"/>
      <c r="K104" s="315"/>
      <c r="L104" s="345">
        <v>7</v>
      </c>
      <c r="M104" s="346"/>
      <c r="N104" s="345"/>
      <c r="O104" s="346"/>
      <c r="P104" s="345">
        <v>4</v>
      </c>
      <c r="Q104" s="346">
        <v>4</v>
      </c>
      <c r="R104" s="345">
        <v>5</v>
      </c>
      <c r="S104" s="346">
        <v>5</v>
      </c>
      <c r="T104" s="345">
        <v>5</v>
      </c>
      <c r="U104" s="346">
        <v>2</v>
      </c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11</v>
      </c>
      <c r="AO104" s="289">
        <f>P!AK106</f>
        <v>173.33333333333334</v>
      </c>
      <c r="AP104" s="290">
        <f t="shared" si="10"/>
        <v>3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18</v>
      </c>
      <c r="G105" s="281">
        <f t="shared" si="11"/>
        <v>18</v>
      </c>
      <c r="H105" s="314"/>
      <c r="I105" s="315"/>
      <c r="J105" s="314"/>
      <c r="K105" s="315"/>
      <c r="L105" s="345"/>
      <c r="M105" s="346">
        <v>8</v>
      </c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8</v>
      </c>
      <c r="AO105" s="289">
        <f>P!AK107</f>
        <v>168.33333333333334</v>
      </c>
      <c r="AP105" s="290">
        <f t="shared" si="10"/>
        <v>10</v>
      </c>
      <c r="AQ105" s="87" t="str">
        <f t="shared" si="13"/>
        <v xml:space="preserve"> 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4</v>
      </c>
      <c r="G106" s="281">
        <f t="shared" si="11"/>
        <v>4</v>
      </c>
      <c r="H106" s="314">
        <v>1</v>
      </c>
      <c r="I106" s="315">
        <v>1</v>
      </c>
      <c r="J106" s="314">
        <v>2</v>
      </c>
      <c r="K106" s="315">
        <v>2</v>
      </c>
      <c r="L106" s="345"/>
      <c r="M106" s="346"/>
      <c r="N106" s="345"/>
      <c r="O106" s="346"/>
      <c r="P106" s="345"/>
      <c r="Q106" s="346"/>
      <c r="R106" s="345">
        <v>1</v>
      </c>
      <c r="S106" s="346">
        <v>1</v>
      </c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4</v>
      </c>
      <c r="AO106" s="289">
        <f>P!AK108</f>
        <v>180</v>
      </c>
      <c r="AP106" s="290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1.9</v>
      </c>
      <c r="G107" s="281">
        <f t="shared" si="11"/>
        <v>2.15</v>
      </c>
      <c r="H107" s="314"/>
      <c r="I107" s="315"/>
      <c r="J107" s="314">
        <v>1</v>
      </c>
      <c r="K107" s="315">
        <v>1</v>
      </c>
      <c r="L107" s="345"/>
      <c r="M107" s="346"/>
      <c r="N107" s="345"/>
      <c r="O107" s="346"/>
      <c r="P107" s="345"/>
      <c r="Q107" s="346">
        <v>1</v>
      </c>
      <c r="R107" s="345">
        <v>2</v>
      </c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2</v>
      </c>
      <c r="AO107" s="289">
        <f>P!AK109</f>
        <v>531.57894736842104</v>
      </c>
      <c r="AP107" s="290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9</v>
      </c>
      <c r="G109" s="281">
        <f t="shared" si="11"/>
        <v>9</v>
      </c>
      <c r="H109" s="314">
        <v>1</v>
      </c>
      <c r="I109" s="315">
        <v>1</v>
      </c>
      <c r="J109" s="314">
        <v>2</v>
      </c>
      <c r="K109" s="315">
        <v>2</v>
      </c>
      <c r="L109" s="345">
        <v>4</v>
      </c>
      <c r="M109" s="346">
        <v>2</v>
      </c>
      <c r="N109" s="345"/>
      <c r="O109" s="346"/>
      <c r="P109" s="345"/>
      <c r="Q109" s="346"/>
      <c r="R109" s="345"/>
      <c r="S109" s="346"/>
      <c r="T109" s="345">
        <v>2</v>
      </c>
      <c r="U109" s="346">
        <v>2</v>
      </c>
      <c r="V109" s="345">
        <v>1</v>
      </c>
      <c r="W109" s="346">
        <v>1</v>
      </c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8</v>
      </c>
      <c r="AO109" s="289">
        <f>P!AK111</f>
        <v>223.33333333333334</v>
      </c>
      <c r="AP109" s="290">
        <f t="shared" si="10"/>
        <v>1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2</v>
      </c>
      <c r="G110" s="281">
        <f t="shared" si="11"/>
        <v>2</v>
      </c>
      <c r="H110" s="314"/>
      <c r="I110" s="315"/>
      <c r="J110" s="314">
        <v>0.5</v>
      </c>
      <c r="K110" s="315">
        <v>0.5</v>
      </c>
      <c r="L110" s="345"/>
      <c r="M110" s="346"/>
      <c r="N110" s="345">
        <v>0.5</v>
      </c>
      <c r="O110" s="346">
        <v>0.5</v>
      </c>
      <c r="P110" s="345"/>
      <c r="Q110" s="346"/>
      <c r="R110" s="345"/>
      <c r="S110" s="346"/>
      <c r="T110" s="345"/>
      <c r="U110" s="346"/>
      <c r="V110" s="345"/>
      <c r="W110" s="346"/>
      <c r="X110" s="345">
        <v>0.5</v>
      </c>
      <c r="Y110" s="346">
        <v>0.5</v>
      </c>
      <c r="Z110" s="345"/>
      <c r="AA110" s="346">
        <v>0.5</v>
      </c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2</v>
      </c>
      <c r="AO110" s="289">
        <f>P!AK112</f>
        <v>645</v>
      </c>
      <c r="AP110" s="290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34" t="s">
        <v>564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>
        <v>1</v>
      </c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>
        <v>0.2</v>
      </c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2.2999999999999998</v>
      </c>
      <c r="G112" s="281">
        <f t="shared" si="11"/>
        <v>2.2999999999999998</v>
      </c>
      <c r="H112" s="314"/>
      <c r="I112" s="315"/>
      <c r="J112" s="314">
        <v>0.4</v>
      </c>
      <c r="K112" s="315">
        <v>0.4</v>
      </c>
      <c r="L112" s="345">
        <v>1</v>
      </c>
      <c r="M112" s="315">
        <v>1</v>
      </c>
      <c r="N112" s="345"/>
      <c r="O112" s="315">
        <v>0.48</v>
      </c>
      <c r="P112" s="345"/>
      <c r="Q112" s="315"/>
      <c r="R112" s="345"/>
      <c r="S112" s="315"/>
      <c r="T112" s="345"/>
      <c r="U112" s="315"/>
      <c r="V112" s="345">
        <v>0.1</v>
      </c>
      <c r="W112" s="315">
        <v>0.1</v>
      </c>
      <c r="X112" s="345"/>
      <c r="Y112" s="315"/>
      <c r="Z112" s="345"/>
      <c r="AA112" s="315">
        <v>0.31999999999999984</v>
      </c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2.2999999999999998</v>
      </c>
      <c r="AO112" s="289">
        <f>P!AK114</f>
        <v>1573.913043478261</v>
      </c>
      <c r="AP112" s="290">
        <f t="shared" si="10"/>
        <v>0</v>
      </c>
      <c r="AQ112" s="87" t="str">
        <f t="shared" si="13"/>
        <v>০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0.2</v>
      </c>
      <c r="G113" s="281">
        <f t="shared" si="11"/>
        <v>0.2</v>
      </c>
      <c r="H113" s="314"/>
      <c r="I113" s="315"/>
      <c r="J113" s="314">
        <v>0.2</v>
      </c>
      <c r="K113" s="315">
        <v>0.2</v>
      </c>
      <c r="L113" s="345"/>
      <c r="M113" s="315"/>
      <c r="N113" s="345">
        <v>0.5</v>
      </c>
      <c r="O113" s="315"/>
      <c r="P113" s="345"/>
      <c r="Q113" s="315"/>
      <c r="R113" s="345"/>
      <c r="S113" s="315"/>
      <c r="T113" s="345"/>
      <c r="U113" s="315"/>
      <c r="V113" s="345">
        <v>0.05</v>
      </c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0.2</v>
      </c>
      <c r="AO113" s="289">
        <f>P!AK115</f>
        <v>3450</v>
      </c>
      <c r="AP113" s="290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0.5</v>
      </c>
      <c r="G114" s="281">
        <f t="shared" si="11"/>
        <v>0.5</v>
      </c>
      <c r="H114" s="314"/>
      <c r="I114" s="315"/>
      <c r="J114" s="314">
        <v>0.5</v>
      </c>
      <c r="K114" s="315">
        <v>0.5</v>
      </c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>
        <v>0.2</v>
      </c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0.5</v>
      </c>
      <c r="AO114" s="289">
        <f>P!AK116</f>
        <v>560</v>
      </c>
      <c r="AP114" s="290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1</v>
      </c>
      <c r="G115" s="281">
        <f t="shared" si="11"/>
        <v>1</v>
      </c>
      <c r="H115" s="314"/>
      <c r="I115" s="315"/>
      <c r="J115" s="314">
        <v>1.5</v>
      </c>
      <c r="K115" s="315">
        <v>1</v>
      </c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>
        <v>0.5</v>
      </c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1</v>
      </c>
      <c r="AO115" s="289">
        <f>P!AK117</f>
        <v>300</v>
      </c>
      <c r="AP115" s="290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409</v>
      </c>
      <c r="G116" s="281">
        <f t="shared" si="11"/>
        <v>531</v>
      </c>
      <c r="H116" s="314"/>
      <c r="I116" s="315">
        <v>10</v>
      </c>
      <c r="J116" s="314"/>
      <c r="K116" s="315">
        <v>8</v>
      </c>
      <c r="L116" s="345">
        <v>144</v>
      </c>
      <c r="M116" s="346">
        <v>144</v>
      </c>
      <c r="N116" s="345"/>
      <c r="O116" s="346">
        <v>102</v>
      </c>
      <c r="P116" s="345"/>
      <c r="Q116" s="346">
        <v>15</v>
      </c>
      <c r="R116" s="345"/>
      <c r="S116" s="346">
        <v>72</v>
      </c>
      <c r="T116" s="345"/>
      <c r="U116" s="346">
        <v>2</v>
      </c>
      <c r="V116" s="345"/>
      <c r="W116" s="346"/>
      <c r="X116" s="345"/>
      <c r="Y116" s="346"/>
      <c r="Z116" s="345"/>
      <c r="AA116" s="346">
        <v>125</v>
      </c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478</v>
      </c>
      <c r="AO116" s="289">
        <f>P!AK118</f>
        <v>8.875305623471883</v>
      </c>
      <c r="AP116" s="290">
        <f t="shared" si="10"/>
        <v>53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0.5</v>
      </c>
      <c r="G118" s="281">
        <f t="shared" si="11"/>
        <v>0.5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>
        <v>0.5</v>
      </c>
      <c r="U118" s="346">
        <v>0.5</v>
      </c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0.5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3.16</v>
      </c>
      <c r="G123" s="281">
        <f t="shared" si="11"/>
        <v>3.16</v>
      </c>
      <c r="H123" s="314"/>
      <c r="I123" s="315"/>
      <c r="J123" s="314"/>
      <c r="K123" s="315"/>
      <c r="L123" s="345">
        <v>52</v>
      </c>
      <c r="M123" s="346">
        <v>1.5</v>
      </c>
      <c r="N123" s="345">
        <v>1</v>
      </c>
      <c r="O123" s="346"/>
      <c r="P123" s="345"/>
      <c r="Q123" s="346"/>
      <c r="R123" s="345"/>
      <c r="S123" s="346"/>
      <c r="T123" s="345"/>
      <c r="U123" s="346"/>
      <c r="V123" s="345">
        <v>55</v>
      </c>
      <c r="W123" s="346">
        <v>0.62</v>
      </c>
      <c r="X123" s="345">
        <v>54</v>
      </c>
      <c r="Y123" s="357">
        <f>P!T125</f>
        <v>1</v>
      </c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3.12</v>
      </c>
      <c r="AO123" s="353">
        <f>P!AK125</f>
        <v>1515.8227848101264</v>
      </c>
      <c r="AP123" s="354">
        <f t="shared" si="10"/>
        <v>4.0000000000000036E-2</v>
      </c>
      <c r="AQ123" s="87" t="str">
        <f t="shared" si="13"/>
        <v>NZ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556</v>
      </c>
      <c r="G124" s="281">
        <f t="shared" si="11"/>
        <v>556</v>
      </c>
      <c r="H124" s="358">
        <v>50</v>
      </c>
      <c r="I124" s="357">
        <f>P!D126</f>
        <v>38</v>
      </c>
      <c r="J124" s="358">
        <v>50</v>
      </c>
      <c r="K124" s="357">
        <f>P!F126</f>
        <v>50</v>
      </c>
      <c r="L124" s="358">
        <v>53</v>
      </c>
      <c r="M124" s="357">
        <f>P!H126</f>
        <v>47</v>
      </c>
      <c r="N124" s="358">
        <v>53</v>
      </c>
      <c r="O124" s="357">
        <f>P!J126</f>
        <v>65</v>
      </c>
      <c r="P124" s="358">
        <v>75</v>
      </c>
      <c r="Q124" s="357">
        <f>P!L126</f>
        <v>97</v>
      </c>
      <c r="R124" s="358">
        <v>75</v>
      </c>
      <c r="S124" s="357">
        <f>P!N126</f>
        <v>90</v>
      </c>
      <c r="T124" s="358">
        <v>50</v>
      </c>
      <c r="U124" s="357">
        <f>P!P126</f>
        <v>55</v>
      </c>
      <c r="V124" s="358">
        <v>50</v>
      </c>
      <c r="W124" s="357">
        <f>P!R126</f>
        <v>50</v>
      </c>
      <c r="X124" s="358">
        <v>50</v>
      </c>
      <c r="Y124" s="357">
        <f>P!T126</f>
        <v>42</v>
      </c>
      <c r="Z124" s="358">
        <v>30</v>
      </c>
      <c r="AA124" s="357">
        <f>P!V126</f>
        <v>22</v>
      </c>
      <c r="AB124" s="358"/>
      <c r="AC124" s="357">
        <f>P!X126</f>
        <v>0</v>
      </c>
      <c r="AD124" s="358"/>
      <c r="AE124" s="357">
        <f>P!Z126</f>
        <v>0</v>
      </c>
      <c r="AF124" s="358"/>
      <c r="AG124" s="357">
        <f>P!AB126</f>
        <v>0</v>
      </c>
      <c r="AH124" s="358"/>
      <c r="AI124" s="357">
        <f>P!AD126</f>
        <v>0</v>
      </c>
      <c r="AJ124" s="358"/>
      <c r="AK124" s="357">
        <f>P!AF126</f>
        <v>0</v>
      </c>
      <c r="AL124" s="358"/>
      <c r="AM124" s="357">
        <f>P!AH126</f>
        <v>0</v>
      </c>
      <c r="AN124" s="288">
        <f t="shared" si="12"/>
        <v>556</v>
      </c>
      <c r="AO124" s="366">
        <f>P!AK126</f>
        <v>10</v>
      </c>
      <c r="AP124" s="332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58"/>
      <c r="I125" s="357">
        <f>P!D127</f>
        <v>0</v>
      </c>
      <c r="J125" s="358"/>
      <c r="K125" s="357">
        <f>P!F127</f>
        <v>0</v>
      </c>
      <c r="L125" s="358"/>
      <c r="M125" s="357">
        <f>P!H127</f>
        <v>0</v>
      </c>
      <c r="N125" s="358"/>
      <c r="O125" s="357">
        <f>P!J127</f>
        <v>0</v>
      </c>
      <c r="P125" s="358"/>
      <c r="Q125" s="357">
        <f>P!L127</f>
        <v>0</v>
      </c>
      <c r="R125" s="358"/>
      <c r="S125" s="357">
        <f>P!N127</f>
        <v>0</v>
      </c>
      <c r="T125" s="358"/>
      <c r="U125" s="357">
        <f>P!P127</f>
        <v>0</v>
      </c>
      <c r="V125" s="358"/>
      <c r="W125" s="357">
        <f>P!R127</f>
        <v>0</v>
      </c>
      <c r="X125" s="358"/>
      <c r="Y125" s="357">
        <f>P!T127</f>
        <v>0</v>
      </c>
      <c r="Z125" s="358"/>
      <c r="AA125" s="357">
        <f>P!V127</f>
        <v>0</v>
      </c>
      <c r="AB125" s="358"/>
      <c r="AC125" s="357">
        <f>P!X127</f>
        <v>0</v>
      </c>
      <c r="AD125" s="358"/>
      <c r="AE125" s="357">
        <f>P!Z127</f>
        <v>0</v>
      </c>
      <c r="AF125" s="358"/>
      <c r="AG125" s="357">
        <f>P!AB127</f>
        <v>0</v>
      </c>
      <c r="AH125" s="358"/>
      <c r="AI125" s="357">
        <f>P!AD127</f>
        <v>0</v>
      </c>
      <c r="AJ125" s="358"/>
      <c r="AK125" s="357">
        <f>P!AF127</f>
        <v>0</v>
      </c>
      <c r="AL125" s="358"/>
      <c r="AM125" s="357">
        <f>P!AH127</f>
        <v>0</v>
      </c>
      <c r="AN125" s="288">
        <f t="shared" si="12"/>
        <v>0</v>
      </c>
      <c r="AO125" s="366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33.69</v>
      </c>
      <c r="G126" s="281">
        <f t="shared" si="11"/>
        <v>33.69</v>
      </c>
      <c r="H126" s="358">
        <v>4</v>
      </c>
      <c r="I126" s="357">
        <f>P!D128</f>
        <v>0</v>
      </c>
      <c r="J126" s="358">
        <v>20</v>
      </c>
      <c r="K126" s="357">
        <f>P!F128</f>
        <v>20.7</v>
      </c>
      <c r="L126" s="358"/>
      <c r="M126" s="357">
        <f>P!H128</f>
        <v>0</v>
      </c>
      <c r="N126" s="358"/>
      <c r="O126" s="357">
        <f>P!J128</f>
        <v>0</v>
      </c>
      <c r="P126" s="358"/>
      <c r="Q126" s="357">
        <f>P!L128</f>
        <v>0</v>
      </c>
      <c r="R126" s="358"/>
      <c r="S126" s="357">
        <f>P!N128</f>
        <v>0</v>
      </c>
      <c r="T126" s="358">
        <v>5</v>
      </c>
      <c r="U126" s="357">
        <f>P!P128</f>
        <v>5.5</v>
      </c>
      <c r="V126" s="358">
        <v>3</v>
      </c>
      <c r="W126" s="357">
        <f>P!R128</f>
        <v>2.99</v>
      </c>
      <c r="X126" s="358">
        <v>4</v>
      </c>
      <c r="Y126" s="357">
        <f>P!T128</f>
        <v>4.5</v>
      </c>
      <c r="Z126" s="358"/>
      <c r="AA126" s="357">
        <f>P!V128</f>
        <v>0</v>
      </c>
      <c r="AB126" s="358"/>
      <c r="AC126" s="357">
        <f>P!X128</f>
        <v>0</v>
      </c>
      <c r="AD126" s="358"/>
      <c r="AE126" s="357">
        <f>P!Z128</f>
        <v>0</v>
      </c>
      <c r="AF126" s="358"/>
      <c r="AG126" s="357">
        <f>P!AB128</f>
        <v>0</v>
      </c>
      <c r="AH126" s="358"/>
      <c r="AI126" s="357">
        <f>P!AD128</f>
        <v>0</v>
      </c>
      <c r="AJ126" s="358"/>
      <c r="AK126" s="357">
        <f>P!AF128</f>
        <v>0</v>
      </c>
      <c r="AL126" s="358"/>
      <c r="AM126" s="357">
        <f>P!AH128</f>
        <v>0</v>
      </c>
      <c r="AN126" s="288">
        <f t="shared" si="12"/>
        <v>33.69</v>
      </c>
      <c r="AO126" s="366">
        <f>P!AK128</f>
        <v>164.29207479964381</v>
      </c>
      <c r="AP126" s="332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30.82</v>
      </c>
      <c r="G127" s="281">
        <f t="shared" si="11"/>
        <v>30.82</v>
      </c>
      <c r="H127" s="358">
        <v>163</v>
      </c>
      <c r="I127" s="357">
        <f>P!D129</f>
        <v>16.7</v>
      </c>
      <c r="J127" s="358"/>
      <c r="K127" s="357">
        <f>P!F129</f>
        <v>0</v>
      </c>
      <c r="L127" s="358">
        <v>115</v>
      </c>
      <c r="M127" s="357">
        <f>P!H129</f>
        <v>14.12</v>
      </c>
      <c r="N127" s="358"/>
      <c r="O127" s="357">
        <f>P!J129</f>
        <v>0</v>
      </c>
      <c r="P127" s="358"/>
      <c r="Q127" s="357">
        <f>P!L129</f>
        <v>0</v>
      </c>
      <c r="R127" s="358"/>
      <c r="S127" s="357">
        <f>P!N129</f>
        <v>0</v>
      </c>
      <c r="T127" s="358"/>
      <c r="U127" s="357">
        <f>P!P129</f>
        <v>0</v>
      </c>
      <c r="V127" s="358"/>
      <c r="W127" s="357">
        <f>P!R129</f>
        <v>0</v>
      </c>
      <c r="X127" s="358"/>
      <c r="Y127" s="357">
        <f>P!T129</f>
        <v>0</v>
      </c>
      <c r="Z127" s="358"/>
      <c r="AA127" s="357">
        <f>P!V129</f>
        <v>0</v>
      </c>
      <c r="AB127" s="358"/>
      <c r="AC127" s="357">
        <f>P!X129</f>
        <v>0</v>
      </c>
      <c r="AD127" s="358"/>
      <c r="AE127" s="357">
        <f>P!Z129</f>
        <v>0</v>
      </c>
      <c r="AF127" s="358"/>
      <c r="AG127" s="357">
        <f>P!AB129</f>
        <v>0</v>
      </c>
      <c r="AH127" s="358"/>
      <c r="AI127" s="357">
        <f>P!AD129</f>
        <v>0</v>
      </c>
      <c r="AJ127" s="358"/>
      <c r="AK127" s="357">
        <f>P!AF129</f>
        <v>0</v>
      </c>
      <c r="AL127" s="358"/>
      <c r="AM127" s="357">
        <f>P!AH129</f>
        <v>0</v>
      </c>
      <c r="AN127" s="288">
        <f t="shared" si="12"/>
        <v>30.82</v>
      </c>
      <c r="AO127" s="366">
        <f>P!AK129</f>
        <v>337.70279039584688</v>
      </c>
      <c r="AP127" s="332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2</v>
      </c>
      <c r="G128" s="281">
        <f t="shared" si="11"/>
        <v>2</v>
      </c>
      <c r="H128" s="358">
        <v>2</v>
      </c>
      <c r="I128" s="357">
        <f>P!D130</f>
        <v>2</v>
      </c>
      <c r="J128" s="358"/>
      <c r="K128" s="357">
        <f>P!F130</f>
        <v>0</v>
      </c>
      <c r="L128" s="358"/>
      <c r="M128" s="357">
        <f>P!H130</f>
        <v>0</v>
      </c>
      <c r="N128" s="358"/>
      <c r="O128" s="357">
        <f>P!J130</f>
        <v>0</v>
      </c>
      <c r="P128" s="358"/>
      <c r="Q128" s="357">
        <f>P!L130</f>
        <v>0</v>
      </c>
      <c r="R128" s="358"/>
      <c r="S128" s="357">
        <f>P!N130</f>
        <v>0</v>
      </c>
      <c r="T128" s="358"/>
      <c r="U128" s="357">
        <f>P!P130</f>
        <v>0</v>
      </c>
      <c r="V128" s="358"/>
      <c r="W128" s="357">
        <f>P!R130</f>
        <v>0</v>
      </c>
      <c r="X128" s="358"/>
      <c r="Y128" s="357">
        <f>P!T130</f>
        <v>0</v>
      </c>
      <c r="Z128" s="358"/>
      <c r="AA128" s="357">
        <f>P!V130</f>
        <v>0</v>
      </c>
      <c r="AB128" s="358"/>
      <c r="AC128" s="357">
        <f>P!X130</f>
        <v>0</v>
      </c>
      <c r="AD128" s="358"/>
      <c r="AE128" s="357">
        <f>P!Z130</f>
        <v>0</v>
      </c>
      <c r="AF128" s="358"/>
      <c r="AG128" s="357">
        <f>P!AB130</f>
        <v>0</v>
      </c>
      <c r="AH128" s="358"/>
      <c r="AI128" s="357">
        <f>P!AD130</f>
        <v>0</v>
      </c>
      <c r="AJ128" s="358"/>
      <c r="AK128" s="357">
        <f>P!AF130</f>
        <v>0</v>
      </c>
      <c r="AL128" s="358"/>
      <c r="AM128" s="357">
        <f>P!AH130</f>
        <v>0</v>
      </c>
      <c r="AN128" s="288">
        <f t="shared" si="12"/>
        <v>2</v>
      </c>
      <c r="AO128" s="366">
        <f>P!AK130</f>
        <v>480</v>
      </c>
      <c r="AP128" s="332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9.01</v>
      </c>
      <c r="G129" s="281">
        <f t="shared" si="11"/>
        <v>9.01</v>
      </c>
      <c r="H129" s="358"/>
      <c r="I129" s="357">
        <f>P!D131</f>
        <v>0</v>
      </c>
      <c r="J129" s="358"/>
      <c r="K129" s="357">
        <f>P!F131</f>
        <v>0</v>
      </c>
      <c r="L129" s="358">
        <v>20</v>
      </c>
      <c r="M129" s="357">
        <f>P!H131</f>
        <v>4.12</v>
      </c>
      <c r="N129" s="358"/>
      <c r="O129" s="357">
        <f>P!J131</f>
        <v>0</v>
      </c>
      <c r="P129" s="358"/>
      <c r="Q129" s="357">
        <f>P!L131</f>
        <v>0</v>
      </c>
      <c r="R129" s="358"/>
      <c r="S129" s="357">
        <f>P!N131</f>
        <v>0</v>
      </c>
      <c r="T129" s="358">
        <v>22</v>
      </c>
      <c r="U129" s="357">
        <f>P!P131</f>
        <v>4.8899999999999997</v>
      </c>
      <c r="V129" s="358"/>
      <c r="W129" s="357">
        <f>P!R131</f>
        <v>0</v>
      </c>
      <c r="X129" s="358"/>
      <c r="Y129" s="357">
        <f>P!T131</f>
        <v>0</v>
      </c>
      <c r="Z129" s="358"/>
      <c r="AA129" s="357">
        <f>P!V131</f>
        <v>0</v>
      </c>
      <c r="AB129" s="358"/>
      <c r="AC129" s="357">
        <f>P!X131</f>
        <v>0</v>
      </c>
      <c r="AD129" s="358"/>
      <c r="AE129" s="357">
        <f>P!Z131</f>
        <v>0</v>
      </c>
      <c r="AF129" s="358"/>
      <c r="AG129" s="357">
        <f>P!AB131</f>
        <v>0</v>
      </c>
      <c r="AH129" s="358"/>
      <c r="AI129" s="357">
        <f>P!AD131</f>
        <v>0</v>
      </c>
      <c r="AJ129" s="358"/>
      <c r="AK129" s="357">
        <f>P!AF131</f>
        <v>0</v>
      </c>
      <c r="AL129" s="358"/>
      <c r="AM129" s="357">
        <f>P!AH131</f>
        <v>0</v>
      </c>
      <c r="AN129" s="288">
        <f t="shared" si="12"/>
        <v>9.01</v>
      </c>
      <c r="AO129" s="366">
        <f>P!AK131</f>
        <v>315.31631520532744</v>
      </c>
      <c r="AP129" s="332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9.1999999999999993</v>
      </c>
      <c r="G130" s="281">
        <f t="shared" si="11"/>
        <v>9.1999999999999993</v>
      </c>
      <c r="H130" s="358"/>
      <c r="I130" s="357">
        <f>P!D132</f>
        <v>3</v>
      </c>
      <c r="J130" s="358"/>
      <c r="K130" s="357">
        <f>P!F132</f>
        <v>0</v>
      </c>
      <c r="L130" s="358"/>
      <c r="M130" s="357">
        <f>P!H132</f>
        <v>0</v>
      </c>
      <c r="N130" s="358"/>
      <c r="O130" s="357">
        <f>P!J132</f>
        <v>4</v>
      </c>
      <c r="P130" s="358"/>
      <c r="Q130" s="357">
        <f>P!L132</f>
        <v>0</v>
      </c>
      <c r="R130" s="358"/>
      <c r="S130" s="357">
        <f>P!N132</f>
        <v>0</v>
      </c>
      <c r="T130" s="358"/>
      <c r="U130" s="357">
        <f>P!P132</f>
        <v>0</v>
      </c>
      <c r="V130" s="358">
        <v>2</v>
      </c>
      <c r="W130" s="357">
        <f>P!R132</f>
        <v>2.2000000000000002</v>
      </c>
      <c r="X130" s="358"/>
      <c r="Y130" s="357">
        <f>P!T132</f>
        <v>0</v>
      </c>
      <c r="Z130" s="358"/>
      <c r="AA130" s="357">
        <f>P!V132</f>
        <v>0</v>
      </c>
      <c r="AB130" s="358"/>
      <c r="AC130" s="357">
        <f>P!X132</f>
        <v>0</v>
      </c>
      <c r="AD130" s="358"/>
      <c r="AE130" s="357">
        <f>P!Z132</f>
        <v>0</v>
      </c>
      <c r="AF130" s="358"/>
      <c r="AG130" s="357">
        <f>P!AB132</f>
        <v>0</v>
      </c>
      <c r="AH130" s="358"/>
      <c r="AI130" s="357">
        <f>P!AD132</f>
        <v>0</v>
      </c>
      <c r="AJ130" s="358"/>
      <c r="AK130" s="357">
        <f>P!AF132</f>
        <v>0</v>
      </c>
      <c r="AL130" s="358"/>
      <c r="AM130" s="357">
        <f>P!AH132</f>
        <v>0</v>
      </c>
      <c r="AN130" s="288">
        <f t="shared" si="12"/>
        <v>9.1999999999999993</v>
      </c>
      <c r="AO130" s="366">
        <f>P!AK132</f>
        <v>105.43478260869566</v>
      </c>
      <c r="AP130" s="332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58"/>
      <c r="I131" s="357">
        <f>P!D133</f>
        <v>0</v>
      </c>
      <c r="J131" s="358"/>
      <c r="K131" s="357">
        <f>P!F133</f>
        <v>0</v>
      </c>
      <c r="L131" s="358"/>
      <c r="M131" s="357">
        <f>P!H133</f>
        <v>0</v>
      </c>
      <c r="N131" s="358"/>
      <c r="O131" s="357">
        <f>P!J133</f>
        <v>0</v>
      </c>
      <c r="P131" s="358"/>
      <c r="Q131" s="357">
        <f>P!L133</f>
        <v>0</v>
      </c>
      <c r="R131" s="358"/>
      <c r="S131" s="357">
        <f>P!N133</f>
        <v>0</v>
      </c>
      <c r="T131" s="358"/>
      <c r="U131" s="357">
        <f>P!P133</f>
        <v>0</v>
      </c>
      <c r="V131" s="358"/>
      <c r="W131" s="357">
        <f>P!R133</f>
        <v>0</v>
      </c>
      <c r="X131" s="358"/>
      <c r="Y131" s="357">
        <f>P!T133</f>
        <v>0</v>
      </c>
      <c r="Z131" s="358"/>
      <c r="AA131" s="357">
        <f>P!V133</f>
        <v>0</v>
      </c>
      <c r="AB131" s="358"/>
      <c r="AC131" s="357">
        <f>P!X133</f>
        <v>0</v>
      </c>
      <c r="AD131" s="358"/>
      <c r="AE131" s="357">
        <f>P!Z133</f>
        <v>0</v>
      </c>
      <c r="AF131" s="358"/>
      <c r="AG131" s="357">
        <f>P!AB133</f>
        <v>0</v>
      </c>
      <c r="AH131" s="358"/>
      <c r="AI131" s="357">
        <f>P!AD133</f>
        <v>0</v>
      </c>
      <c r="AJ131" s="358"/>
      <c r="AK131" s="357">
        <f>P!AF133</f>
        <v>0</v>
      </c>
      <c r="AL131" s="358"/>
      <c r="AM131" s="357">
        <f>P!AH133</f>
        <v>0</v>
      </c>
      <c r="AN131" s="288">
        <f t="shared" si="12"/>
        <v>0</v>
      </c>
      <c r="AO131" s="366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83.240000000000009</v>
      </c>
      <c r="G132" s="281">
        <f t="shared" si="11"/>
        <v>83.240000000000009</v>
      </c>
      <c r="H132" s="358">
        <v>30</v>
      </c>
      <c r="I132" s="357">
        <f>P!D134</f>
        <v>32</v>
      </c>
      <c r="J132" s="358"/>
      <c r="K132" s="357">
        <f>P!F134</f>
        <v>0</v>
      </c>
      <c r="L132" s="358">
        <v>12</v>
      </c>
      <c r="M132" s="357">
        <f>P!H134</f>
        <v>12</v>
      </c>
      <c r="N132" s="358"/>
      <c r="O132" s="357">
        <f>P!J134</f>
        <v>5</v>
      </c>
      <c r="P132" s="358"/>
      <c r="Q132" s="357">
        <f>P!L134</f>
        <v>9.1</v>
      </c>
      <c r="R132" s="358"/>
      <c r="S132" s="357">
        <f>P!N134</f>
        <v>0</v>
      </c>
      <c r="T132" s="358">
        <v>5</v>
      </c>
      <c r="U132" s="357">
        <f>P!P134</f>
        <v>6.66</v>
      </c>
      <c r="V132" s="358">
        <v>10</v>
      </c>
      <c r="W132" s="357">
        <f>P!R134</f>
        <v>13.48</v>
      </c>
      <c r="X132" s="358"/>
      <c r="Y132" s="357">
        <f>P!T134</f>
        <v>3</v>
      </c>
      <c r="Z132" s="358"/>
      <c r="AA132" s="357">
        <f>P!V134</f>
        <v>2</v>
      </c>
      <c r="AB132" s="358"/>
      <c r="AC132" s="357">
        <f>P!X134</f>
        <v>0</v>
      </c>
      <c r="AD132" s="358"/>
      <c r="AE132" s="357">
        <f>P!Z134</f>
        <v>0</v>
      </c>
      <c r="AF132" s="358"/>
      <c r="AG132" s="357">
        <f>P!AB134</f>
        <v>0</v>
      </c>
      <c r="AH132" s="358"/>
      <c r="AI132" s="357">
        <f>P!AD134</f>
        <v>0</v>
      </c>
      <c r="AJ132" s="358"/>
      <c r="AK132" s="357">
        <f>P!AF134</f>
        <v>0</v>
      </c>
      <c r="AL132" s="358"/>
      <c r="AM132" s="357">
        <f>P!AH134</f>
        <v>0</v>
      </c>
      <c r="AN132" s="288">
        <f t="shared" ref="AN132:AN195" si="15">I132+K132+M132+O132+Q132+S132+AC132+U132+W132+Y132+AA132+AE132+AG132+AI132+AK132+AM132</f>
        <v>83.240000000000009</v>
      </c>
      <c r="AO132" s="366">
        <f>P!AK134</f>
        <v>117.4435367611725</v>
      </c>
      <c r="AP132" s="332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22</v>
      </c>
      <c r="G133" s="281">
        <f t="shared" si="11"/>
        <v>22</v>
      </c>
      <c r="H133" s="358"/>
      <c r="I133" s="357">
        <f>P!D135</f>
        <v>4</v>
      </c>
      <c r="J133" s="358"/>
      <c r="K133" s="357">
        <f>P!F135</f>
        <v>0</v>
      </c>
      <c r="L133" s="358">
        <v>4</v>
      </c>
      <c r="M133" s="357">
        <f>P!H135</f>
        <v>4</v>
      </c>
      <c r="N133" s="358"/>
      <c r="O133" s="357">
        <f>P!J135</f>
        <v>0</v>
      </c>
      <c r="P133" s="358"/>
      <c r="Q133" s="357">
        <f>P!L135</f>
        <v>0</v>
      </c>
      <c r="R133" s="358"/>
      <c r="S133" s="357">
        <f>P!N135</f>
        <v>0</v>
      </c>
      <c r="T133" s="358"/>
      <c r="U133" s="357">
        <f>P!P135</f>
        <v>0</v>
      </c>
      <c r="V133" s="358">
        <v>14</v>
      </c>
      <c r="W133" s="357">
        <f>P!R135</f>
        <v>14</v>
      </c>
      <c r="X133" s="358"/>
      <c r="Y133" s="357">
        <f>P!T135</f>
        <v>0</v>
      </c>
      <c r="Z133" s="358"/>
      <c r="AA133" s="357">
        <f>P!V135</f>
        <v>0</v>
      </c>
      <c r="AB133" s="358"/>
      <c r="AC133" s="357">
        <f>P!X135</f>
        <v>0</v>
      </c>
      <c r="AD133" s="358"/>
      <c r="AE133" s="357">
        <f>P!Z135</f>
        <v>0</v>
      </c>
      <c r="AF133" s="358"/>
      <c r="AG133" s="357">
        <f>P!AB135</f>
        <v>0</v>
      </c>
      <c r="AH133" s="358"/>
      <c r="AI133" s="357">
        <f>P!AD135</f>
        <v>0</v>
      </c>
      <c r="AJ133" s="358"/>
      <c r="AK133" s="357">
        <f>P!AF135</f>
        <v>0</v>
      </c>
      <c r="AL133" s="358"/>
      <c r="AM133" s="357">
        <f>P!AH135</f>
        <v>0</v>
      </c>
      <c r="AN133" s="288">
        <f t="shared" si="15"/>
        <v>22</v>
      </c>
      <c r="AO133" s="366">
        <f>P!AK135</f>
        <v>154.54545454545453</v>
      </c>
      <c r="AP133" s="332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12</v>
      </c>
      <c r="G134" s="281">
        <f>E134+F134</f>
        <v>12</v>
      </c>
      <c r="H134" s="358"/>
      <c r="I134" s="357">
        <f>P!D136</f>
        <v>0</v>
      </c>
      <c r="J134" s="358">
        <v>5</v>
      </c>
      <c r="K134" s="357">
        <f>P!F136</f>
        <v>0</v>
      </c>
      <c r="L134" s="358">
        <v>10</v>
      </c>
      <c r="M134" s="357">
        <f>P!H136</f>
        <v>12</v>
      </c>
      <c r="N134" s="358"/>
      <c r="O134" s="357">
        <f>P!J136</f>
        <v>0</v>
      </c>
      <c r="P134" s="358"/>
      <c r="Q134" s="357">
        <f>P!L136</f>
        <v>0</v>
      </c>
      <c r="R134" s="358"/>
      <c r="S134" s="357">
        <f>P!N136</f>
        <v>0</v>
      </c>
      <c r="T134" s="358"/>
      <c r="U134" s="357">
        <f>P!P136</f>
        <v>0</v>
      </c>
      <c r="V134" s="358"/>
      <c r="W134" s="357">
        <f>P!R136</f>
        <v>0</v>
      </c>
      <c r="X134" s="358"/>
      <c r="Y134" s="357">
        <f>P!T136</f>
        <v>0</v>
      </c>
      <c r="Z134" s="358"/>
      <c r="AA134" s="357">
        <f>P!V136</f>
        <v>0</v>
      </c>
      <c r="AB134" s="358"/>
      <c r="AC134" s="357">
        <f>P!X136</f>
        <v>0</v>
      </c>
      <c r="AD134" s="358"/>
      <c r="AE134" s="357">
        <f>P!Z136</f>
        <v>0</v>
      </c>
      <c r="AF134" s="358"/>
      <c r="AG134" s="357">
        <f>P!AB136</f>
        <v>0</v>
      </c>
      <c r="AH134" s="358"/>
      <c r="AI134" s="357">
        <f>P!AD136</f>
        <v>0</v>
      </c>
      <c r="AJ134" s="358"/>
      <c r="AK134" s="357">
        <f>P!AF136</f>
        <v>0</v>
      </c>
      <c r="AL134" s="358"/>
      <c r="AM134" s="357">
        <f>P!AH136</f>
        <v>0</v>
      </c>
      <c r="AN134" s="288">
        <f t="shared" si="15"/>
        <v>12</v>
      </c>
      <c r="AO134" s="366">
        <f>P!AK136</f>
        <v>35</v>
      </c>
      <c r="AP134" s="332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5</v>
      </c>
      <c r="G135" s="281">
        <f>E135+F135</f>
        <v>5</v>
      </c>
      <c r="H135" s="358"/>
      <c r="I135" s="357">
        <f>P!D137</f>
        <v>0</v>
      </c>
      <c r="J135" s="358">
        <v>1.5</v>
      </c>
      <c r="K135" s="357">
        <f>P!F137</f>
        <v>3</v>
      </c>
      <c r="L135" s="358"/>
      <c r="M135" s="357">
        <f>P!H137</f>
        <v>0</v>
      </c>
      <c r="N135" s="358"/>
      <c r="O135" s="357">
        <f>P!J137</f>
        <v>0</v>
      </c>
      <c r="P135" s="358"/>
      <c r="Q135" s="357">
        <f>P!L137</f>
        <v>0</v>
      </c>
      <c r="R135" s="358"/>
      <c r="S135" s="357">
        <f>P!N137</f>
        <v>0</v>
      </c>
      <c r="T135" s="358"/>
      <c r="U135" s="357">
        <f>P!P137</f>
        <v>0</v>
      </c>
      <c r="V135" s="358">
        <v>2</v>
      </c>
      <c r="W135" s="357">
        <f>P!R137</f>
        <v>2</v>
      </c>
      <c r="X135" s="358"/>
      <c r="Y135" s="357">
        <f>P!T137</f>
        <v>0</v>
      </c>
      <c r="Z135" s="358"/>
      <c r="AA135" s="357">
        <f>P!V137</f>
        <v>0</v>
      </c>
      <c r="AB135" s="358"/>
      <c r="AC135" s="357">
        <f>P!X137</f>
        <v>0</v>
      </c>
      <c r="AD135" s="358"/>
      <c r="AE135" s="357">
        <f>P!Z137</f>
        <v>0</v>
      </c>
      <c r="AF135" s="358"/>
      <c r="AG135" s="357">
        <f>P!AB137</f>
        <v>0</v>
      </c>
      <c r="AH135" s="358"/>
      <c r="AI135" s="357">
        <f>P!AD137</f>
        <v>0</v>
      </c>
      <c r="AJ135" s="358"/>
      <c r="AK135" s="357">
        <f>P!AF137</f>
        <v>0</v>
      </c>
      <c r="AL135" s="358"/>
      <c r="AM135" s="357">
        <f>P!AH137</f>
        <v>0</v>
      </c>
      <c r="AN135" s="288">
        <f t="shared" si="15"/>
        <v>5</v>
      </c>
      <c r="AO135" s="366">
        <f>P!AK137</f>
        <v>260</v>
      </c>
      <c r="AP135" s="332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21.125</v>
      </c>
      <c r="G136" s="281">
        <f t="shared" ref="G136:G196" si="17">E136+F136</f>
        <v>21.125</v>
      </c>
      <c r="H136" s="358"/>
      <c r="I136" s="357">
        <f>P!D138</f>
        <v>1.2</v>
      </c>
      <c r="J136" s="358"/>
      <c r="K136" s="357">
        <f>P!F138</f>
        <v>0</v>
      </c>
      <c r="L136" s="358"/>
      <c r="M136" s="357">
        <f>P!H138</f>
        <v>0</v>
      </c>
      <c r="N136" s="358"/>
      <c r="O136" s="357">
        <f>P!J138</f>
        <v>4.1749999999999998</v>
      </c>
      <c r="P136" s="358"/>
      <c r="Q136" s="357">
        <f>P!L138</f>
        <v>0</v>
      </c>
      <c r="R136" s="358"/>
      <c r="S136" s="357">
        <f>P!N138</f>
        <v>0</v>
      </c>
      <c r="T136" s="358">
        <v>3</v>
      </c>
      <c r="U136" s="357">
        <f>P!P138</f>
        <v>3.5</v>
      </c>
      <c r="V136" s="358">
        <v>28</v>
      </c>
      <c r="W136" s="357">
        <f>P!R138</f>
        <v>4.75</v>
      </c>
      <c r="X136" s="358">
        <v>7.5</v>
      </c>
      <c r="Y136" s="357">
        <f>P!T138</f>
        <v>7.5</v>
      </c>
      <c r="Z136" s="358"/>
      <c r="AA136" s="357">
        <f>P!V138</f>
        <v>0</v>
      </c>
      <c r="AB136" s="358"/>
      <c r="AC136" s="357">
        <f>P!X138</f>
        <v>0</v>
      </c>
      <c r="AD136" s="358"/>
      <c r="AE136" s="357">
        <f>P!Z138</f>
        <v>0</v>
      </c>
      <c r="AF136" s="358"/>
      <c r="AG136" s="357">
        <f>P!AB138</f>
        <v>0</v>
      </c>
      <c r="AH136" s="358"/>
      <c r="AI136" s="357">
        <f>P!AD138</f>
        <v>0</v>
      </c>
      <c r="AJ136" s="358"/>
      <c r="AK136" s="357">
        <f>P!AF138</f>
        <v>0</v>
      </c>
      <c r="AL136" s="358"/>
      <c r="AM136" s="357">
        <f>P!AH138</f>
        <v>0</v>
      </c>
      <c r="AN136" s="288">
        <f t="shared" si="15"/>
        <v>21.125</v>
      </c>
      <c r="AO136" s="366">
        <f>P!AK138</f>
        <v>373.01775147928993</v>
      </c>
      <c r="AP136" s="332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0</v>
      </c>
      <c r="G137" s="281">
        <f t="shared" si="17"/>
        <v>0</v>
      </c>
      <c r="H137" s="358"/>
      <c r="I137" s="357">
        <f>P!D139</f>
        <v>0</v>
      </c>
      <c r="J137" s="358"/>
      <c r="K137" s="357">
        <f>P!F139</f>
        <v>0</v>
      </c>
      <c r="L137" s="358"/>
      <c r="M137" s="357">
        <f>P!H139</f>
        <v>0</v>
      </c>
      <c r="N137" s="358"/>
      <c r="O137" s="357">
        <f>P!J139</f>
        <v>0</v>
      </c>
      <c r="P137" s="358"/>
      <c r="Q137" s="357">
        <f>P!L139</f>
        <v>0</v>
      </c>
      <c r="R137" s="358"/>
      <c r="S137" s="357">
        <f>P!N139</f>
        <v>0</v>
      </c>
      <c r="T137" s="358"/>
      <c r="U137" s="357">
        <f>P!P139</f>
        <v>0</v>
      </c>
      <c r="V137" s="358"/>
      <c r="W137" s="357">
        <f>P!R139</f>
        <v>0</v>
      </c>
      <c r="X137" s="358"/>
      <c r="Y137" s="357">
        <f>P!T139</f>
        <v>0</v>
      </c>
      <c r="Z137" s="358"/>
      <c r="AA137" s="357">
        <f>P!V139</f>
        <v>0</v>
      </c>
      <c r="AB137" s="358"/>
      <c r="AC137" s="357">
        <f>P!X139</f>
        <v>0</v>
      </c>
      <c r="AD137" s="358"/>
      <c r="AE137" s="357">
        <f>P!Z139</f>
        <v>0</v>
      </c>
      <c r="AF137" s="358"/>
      <c r="AG137" s="357">
        <f>P!AB139</f>
        <v>0</v>
      </c>
      <c r="AH137" s="358"/>
      <c r="AI137" s="357">
        <f>P!AD139</f>
        <v>0</v>
      </c>
      <c r="AJ137" s="358"/>
      <c r="AK137" s="357">
        <f>P!AF139</f>
        <v>0</v>
      </c>
      <c r="AL137" s="358"/>
      <c r="AM137" s="357">
        <f>P!AH139</f>
        <v>0</v>
      </c>
      <c r="AN137" s="288">
        <f t="shared" si="15"/>
        <v>0</v>
      </c>
      <c r="AO137" s="366">
        <f>P!AK139</f>
        <v>100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309</v>
      </c>
      <c r="G141" s="281">
        <f t="shared" si="17"/>
        <v>309</v>
      </c>
      <c r="H141" s="314">
        <v>30</v>
      </c>
      <c r="I141" s="346">
        <v>30</v>
      </c>
      <c r="J141" s="345">
        <v>30</v>
      </c>
      <c r="K141" s="346">
        <v>54</v>
      </c>
      <c r="L141" s="345">
        <v>165</v>
      </c>
      <c r="M141" s="346">
        <v>165</v>
      </c>
      <c r="N141" s="345"/>
      <c r="O141" s="346"/>
      <c r="P141" s="345"/>
      <c r="Q141" s="346"/>
      <c r="R141" s="345"/>
      <c r="S141" s="346"/>
      <c r="T141" s="345"/>
      <c r="U141" s="346"/>
      <c r="V141" s="345">
        <v>60</v>
      </c>
      <c r="W141" s="346">
        <v>60</v>
      </c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309</v>
      </c>
      <c r="AO141" s="289">
        <f>P!AK143</f>
        <v>24.349514563106798</v>
      </c>
      <c r="AP141" s="290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59.5</v>
      </c>
      <c r="G143" s="281">
        <f t="shared" si="17"/>
        <v>59.5</v>
      </c>
      <c r="H143" s="314">
        <v>30</v>
      </c>
      <c r="I143" s="346">
        <f>P!D145</f>
        <v>30</v>
      </c>
      <c r="J143" s="345"/>
      <c r="K143" s="346">
        <f>P!F145</f>
        <v>0</v>
      </c>
      <c r="L143" s="345">
        <v>23</v>
      </c>
      <c r="M143" s="346">
        <v>23</v>
      </c>
      <c r="N143" s="345"/>
      <c r="O143" s="346">
        <f>P!J145</f>
        <v>0</v>
      </c>
      <c r="P143" s="345"/>
      <c r="Q143" s="346">
        <f>P!L145</f>
        <v>0</v>
      </c>
      <c r="R143" s="345"/>
      <c r="S143" s="346">
        <f>P!N145</f>
        <v>0</v>
      </c>
      <c r="T143" s="345"/>
      <c r="U143" s="346">
        <f>P!P145</f>
        <v>0</v>
      </c>
      <c r="V143" s="345"/>
      <c r="W143" s="346">
        <f>P!R145</f>
        <v>1.5</v>
      </c>
      <c r="X143" s="345">
        <v>5</v>
      </c>
      <c r="Y143" s="346">
        <v>5</v>
      </c>
      <c r="Z143" s="345"/>
      <c r="AA143" s="346">
        <f>P!V145</f>
        <v>0</v>
      </c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59.5</v>
      </c>
      <c r="AO143" s="289">
        <f>P!AK145</f>
        <v>1150</v>
      </c>
      <c r="AP143" s="290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23" t="s">
        <v>565</v>
      </c>
      <c r="C144" s="85" t="s">
        <v>9</v>
      </c>
      <c r="D144" s="280">
        <v>300</v>
      </c>
      <c r="E144" s="280">
        <v>0</v>
      </c>
      <c r="F144" s="281">
        <f>P!AJ146</f>
        <v>26</v>
      </c>
      <c r="G144" s="281">
        <f t="shared" si="17"/>
        <v>26</v>
      </c>
      <c r="H144" s="314"/>
      <c r="I144" s="346"/>
      <c r="J144" s="345"/>
      <c r="K144" s="346"/>
      <c r="L144" s="345"/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>
        <v>25</v>
      </c>
      <c r="Y144" s="346">
        <v>26</v>
      </c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26</v>
      </c>
      <c r="AO144" s="289">
        <f>P!AK146</f>
        <v>35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8.5</v>
      </c>
      <c r="G145" s="281">
        <f t="shared" si="17"/>
        <v>8.5</v>
      </c>
      <c r="H145" s="314"/>
      <c r="I145" s="346">
        <f>P!D147</f>
        <v>0</v>
      </c>
      <c r="J145" s="345">
        <v>3</v>
      </c>
      <c r="K145" s="346">
        <f>P!F147</f>
        <v>3</v>
      </c>
      <c r="L145" s="345">
        <v>1</v>
      </c>
      <c r="M145" s="346">
        <f>P!H147</f>
        <v>1</v>
      </c>
      <c r="N145" s="345"/>
      <c r="O145" s="346">
        <f>P!J147</f>
        <v>0</v>
      </c>
      <c r="P145" s="345"/>
      <c r="Q145" s="346">
        <f>P!L147</f>
        <v>0</v>
      </c>
      <c r="R145" s="345"/>
      <c r="S145" s="346">
        <f>P!N147</f>
        <v>0</v>
      </c>
      <c r="T145" s="345">
        <v>3</v>
      </c>
      <c r="U145" s="346">
        <f>P!P147</f>
        <v>3</v>
      </c>
      <c r="V145" s="345">
        <v>1.5</v>
      </c>
      <c r="W145" s="346">
        <f>P!R147</f>
        <v>1.5</v>
      </c>
      <c r="X145" s="346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8.5</v>
      </c>
      <c r="AO145" s="289">
        <f>P!AK147</f>
        <v>800</v>
      </c>
      <c r="AP145" s="290">
        <f t="shared" si="14"/>
        <v>0</v>
      </c>
      <c r="AQ145" s="87" t="str">
        <f t="shared" si="16"/>
        <v>০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13.5</v>
      </c>
      <c r="G146" s="281">
        <f t="shared" si="17"/>
        <v>13.5</v>
      </c>
      <c r="H146" s="314"/>
      <c r="I146" s="346">
        <f>P!D148</f>
        <v>10</v>
      </c>
      <c r="J146" s="345"/>
      <c r="K146" s="346">
        <f>P!F148</f>
        <v>0</v>
      </c>
      <c r="L146" s="345">
        <v>2.5</v>
      </c>
      <c r="M146" s="346">
        <v>2.5</v>
      </c>
      <c r="N146" s="345">
        <v>1</v>
      </c>
      <c r="O146" s="346">
        <v>1</v>
      </c>
      <c r="P146" s="345"/>
      <c r="Q146" s="346"/>
      <c r="R146" s="345"/>
      <c r="S146" s="346"/>
      <c r="T146" s="345"/>
      <c r="U146" s="346"/>
      <c r="V146" s="345">
        <v>1.5</v>
      </c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13.5</v>
      </c>
      <c r="AO146" s="289">
        <f>P!AK148</f>
        <v>1150</v>
      </c>
      <c r="AP146" s="290">
        <f t="shared" si="14"/>
        <v>0</v>
      </c>
      <c r="AQ146" s="87" t="str">
        <f t="shared" si="16"/>
        <v>০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8</v>
      </c>
      <c r="G147" s="281">
        <f t="shared" si="17"/>
        <v>8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>
        <v>8</v>
      </c>
      <c r="S147" s="346">
        <v>8</v>
      </c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8</v>
      </c>
      <c r="AO147" s="289">
        <f>P!AK149</f>
        <v>750</v>
      </c>
      <c r="AP147" s="290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26.2</v>
      </c>
      <c r="G149" s="281">
        <f t="shared" si="17"/>
        <v>26.2</v>
      </c>
      <c r="H149" s="314"/>
      <c r="I149" s="346"/>
      <c r="J149" s="345"/>
      <c r="K149" s="346"/>
      <c r="L149" s="345">
        <v>26</v>
      </c>
      <c r="M149" s="346">
        <v>26.2</v>
      </c>
      <c r="N149" s="345"/>
      <c r="O149" s="346"/>
      <c r="P149" s="345"/>
      <c r="Q149" s="346"/>
      <c r="R149" s="345"/>
      <c r="S149" s="346"/>
      <c r="T149" s="345"/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26.2</v>
      </c>
      <c r="AO149" s="289">
        <f>P!AK151</f>
        <v>468.93129770992368</v>
      </c>
      <c r="AP149" s="290">
        <f t="shared" si="14"/>
        <v>0</v>
      </c>
      <c r="AQ149" s="87" t="str">
        <f t="shared" si="16"/>
        <v>০</v>
      </c>
    </row>
    <row r="150" spans="1:43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221</v>
      </c>
      <c r="G150" s="281">
        <f t="shared" si="17"/>
        <v>240.99000000000021</v>
      </c>
      <c r="H150" s="314">
        <v>14</v>
      </c>
      <c r="I150" s="346">
        <v>10.5</v>
      </c>
      <c r="J150" s="345">
        <v>13</v>
      </c>
      <c r="K150" s="346">
        <v>8.5</v>
      </c>
      <c r="L150" s="345">
        <v>54</v>
      </c>
      <c r="M150" s="346">
        <v>49</v>
      </c>
      <c r="N150" s="345">
        <v>19</v>
      </c>
      <c r="O150" s="346">
        <v>18</v>
      </c>
      <c r="P150" s="345">
        <v>8</v>
      </c>
      <c r="Q150" s="346">
        <v>8.5</v>
      </c>
      <c r="R150" s="345">
        <v>58</v>
      </c>
      <c r="S150" s="346">
        <v>57</v>
      </c>
      <c r="T150" s="345">
        <v>20</v>
      </c>
      <c r="U150" s="346">
        <v>16.5</v>
      </c>
      <c r="V150" s="345">
        <v>30</v>
      </c>
      <c r="W150" s="346">
        <v>39</v>
      </c>
      <c r="X150" s="345">
        <v>15</v>
      </c>
      <c r="Y150" s="346">
        <v>20.5</v>
      </c>
      <c r="Z150" s="345">
        <v>8</v>
      </c>
      <c r="AA150" s="346">
        <v>8</v>
      </c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235.5</v>
      </c>
      <c r="AO150" s="289">
        <f>P!AK152</f>
        <v>257.6018099547511</v>
      </c>
      <c r="AP150" s="290">
        <f t="shared" si="14"/>
        <v>5.490000000000208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52</v>
      </c>
      <c r="G151" s="281">
        <f t="shared" si="17"/>
        <v>52</v>
      </c>
      <c r="H151" s="314"/>
      <c r="I151" s="346"/>
      <c r="J151" s="345"/>
      <c r="K151" s="346"/>
      <c r="L151" s="345"/>
      <c r="M151" s="346"/>
      <c r="N151" s="345">
        <v>24</v>
      </c>
      <c r="O151" s="346">
        <v>24</v>
      </c>
      <c r="P151" s="345"/>
      <c r="Q151" s="346"/>
      <c r="R151" s="345"/>
      <c r="S151" s="346"/>
      <c r="T151" s="345"/>
      <c r="U151" s="346"/>
      <c r="V151" s="345">
        <v>28</v>
      </c>
      <c r="W151" s="346">
        <v>28</v>
      </c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52</v>
      </c>
      <c r="AO151" s="289">
        <f>P!AK153</f>
        <v>110.76923076923077</v>
      </c>
      <c r="AP151" s="290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89.899999999999977</v>
      </c>
      <c r="G152" s="281">
        <f t="shared" si="17"/>
        <v>89.899999999999977</v>
      </c>
      <c r="H152" s="314">
        <v>6</v>
      </c>
      <c r="I152" s="346">
        <f>P!D154</f>
        <v>6.6</v>
      </c>
      <c r="J152" s="345">
        <v>40</v>
      </c>
      <c r="K152" s="346">
        <f>P!F154</f>
        <v>51.4</v>
      </c>
      <c r="L152" s="345">
        <v>8</v>
      </c>
      <c r="M152" s="346">
        <f>P!H154</f>
        <v>8.6</v>
      </c>
      <c r="N152" s="345">
        <v>1</v>
      </c>
      <c r="O152" s="346">
        <f>P!J154</f>
        <v>1</v>
      </c>
      <c r="P152" s="345">
        <v>2</v>
      </c>
      <c r="Q152" s="346">
        <f>P!L154</f>
        <v>2</v>
      </c>
      <c r="R152" s="345">
        <v>8</v>
      </c>
      <c r="S152" s="346">
        <f>P!N154</f>
        <v>8</v>
      </c>
      <c r="T152" s="345">
        <v>1</v>
      </c>
      <c r="U152" s="346">
        <f>P!P154</f>
        <v>0</v>
      </c>
      <c r="V152" s="345">
        <v>6</v>
      </c>
      <c r="W152" s="346">
        <v>8.3000000000000007</v>
      </c>
      <c r="X152" s="345">
        <v>1.5</v>
      </c>
      <c r="Y152" s="346">
        <f>P!T154</f>
        <v>1.6</v>
      </c>
      <c r="Z152" s="345"/>
      <c r="AA152" s="346">
        <f>P!V154</f>
        <v>0</v>
      </c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87.499999999999986</v>
      </c>
      <c r="AO152" s="289">
        <f>P!AK154</f>
        <v>160.16685205784208</v>
      </c>
      <c r="AP152" s="290">
        <f t="shared" si="14"/>
        <v>2.3999999999999915</v>
      </c>
      <c r="AQ152" s="87" t="str">
        <f t="shared" si="16"/>
        <v xml:space="preserve"> 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75.900000000000006</v>
      </c>
      <c r="G153" s="281">
        <f t="shared" si="17"/>
        <v>82.40000000000002</v>
      </c>
      <c r="H153" s="314"/>
      <c r="I153" s="346">
        <v>13</v>
      </c>
      <c r="J153" s="345">
        <v>21</v>
      </c>
      <c r="K153" s="346">
        <v>19.3</v>
      </c>
      <c r="L153" s="345"/>
      <c r="M153" s="346">
        <v>0.5</v>
      </c>
      <c r="N153" s="345">
        <v>5</v>
      </c>
      <c r="O153" s="346">
        <v>9.8000000000000007</v>
      </c>
      <c r="P153" s="345"/>
      <c r="Q153" s="346"/>
      <c r="R153" s="345">
        <v>33</v>
      </c>
      <c r="S153" s="346">
        <v>30</v>
      </c>
      <c r="T153" s="345"/>
      <c r="U153" s="346"/>
      <c r="V153" s="345">
        <v>7</v>
      </c>
      <c r="W153" s="346">
        <v>7</v>
      </c>
      <c r="X153" s="345">
        <v>5</v>
      </c>
      <c r="Y153" s="346">
        <v>1.6</v>
      </c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81.199999999999989</v>
      </c>
      <c r="AO153" s="289">
        <f>P!AK155</f>
        <v>372.23978919631088</v>
      </c>
      <c r="AP153" s="290">
        <f t="shared" si="14"/>
        <v>1.2000000000000313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11.8</v>
      </c>
      <c r="G154" s="281">
        <f t="shared" si="17"/>
        <v>11.8</v>
      </c>
      <c r="H154" s="314">
        <v>9</v>
      </c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>
        <v>5</v>
      </c>
      <c r="U154" s="346">
        <v>4.5999999999999996</v>
      </c>
      <c r="V154" s="345"/>
      <c r="W154" s="346"/>
      <c r="X154" s="345"/>
      <c r="Y154" s="346">
        <v>6.2</v>
      </c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10.8</v>
      </c>
      <c r="AO154" s="289">
        <f>P!AK156</f>
        <v>474.23728813559319</v>
      </c>
      <c r="AP154" s="290">
        <f t="shared" si="14"/>
        <v>1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4.0999999999999996</v>
      </c>
      <c r="G155" s="281">
        <f t="shared" si="17"/>
        <v>4.0999999999999996</v>
      </c>
      <c r="H155" s="314"/>
      <c r="I155" s="346"/>
      <c r="J155" s="345"/>
      <c r="K155" s="346"/>
      <c r="L155" s="345">
        <v>4</v>
      </c>
      <c r="M155" s="346">
        <v>4.0999999999999996</v>
      </c>
      <c r="N155" s="345"/>
      <c r="O155" s="346"/>
      <c r="P155" s="345"/>
      <c r="Q155" s="346"/>
      <c r="R155" s="345"/>
      <c r="S155" s="346"/>
      <c r="T155" s="345"/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4.0999999999999996</v>
      </c>
      <c r="AO155" s="289">
        <f>P!AK157</f>
        <v>2000.0000000000002</v>
      </c>
      <c r="AP155" s="290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30</v>
      </c>
      <c r="G156" s="281">
        <f t="shared" si="17"/>
        <v>30</v>
      </c>
      <c r="H156" s="314">
        <v>28</v>
      </c>
      <c r="I156" s="346">
        <v>26.2</v>
      </c>
      <c r="J156" s="345"/>
      <c r="K156" s="346"/>
      <c r="L156" s="345">
        <v>1</v>
      </c>
      <c r="M156" s="346">
        <v>0.5</v>
      </c>
      <c r="N156" s="345"/>
      <c r="O156" s="346"/>
      <c r="P156" s="345"/>
      <c r="Q156" s="346"/>
      <c r="R156" s="345"/>
      <c r="S156" s="346"/>
      <c r="T156" s="345"/>
      <c r="U156" s="346"/>
      <c r="V156" s="345">
        <v>27</v>
      </c>
      <c r="W156" s="346">
        <v>3.3</v>
      </c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30</v>
      </c>
      <c r="AO156" s="289">
        <f>P!AK158</f>
        <v>1145.7666666666667</v>
      </c>
      <c r="AP156" s="290">
        <f t="shared" si="14"/>
        <v>0</v>
      </c>
      <c r="AQ156" s="87" t="str">
        <f t="shared" si="16"/>
        <v>০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>
        <v>2</v>
      </c>
      <c r="O158" s="346"/>
      <c r="P158" s="345"/>
      <c r="Q158" s="346"/>
      <c r="R158" s="345"/>
      <c r="S158" s="346"/>
      <c r="T158" s="345"/>
      <c r="U158" s="346"/>
      <c r="V158" s="345"/>
      <c r="W158" s="346"/>
      <c r="X158" s="345">
        <v>2.5</v>
      </c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4.5</v>
      </c>
      <c r="G160" s="281">
        <f t="shared" si="17"/>
        <v>4.5</v>
      </c>
      <c r="H160" s="314"/>
      <c r="I160" s="346"/>
      <c r="J160" s="345"/>
      <c r="K160" s="346"/>
      <c r="L160" s="345">
        <v>4.5</v>
      </c>
      <c r="M160" s="346">
        <v>4.5</v>
      </c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4.5</v>
      </c>
      <c r="AO160" s="289">
        <f>P!AK162</f>
        <v>562.22222222222217</v>
      </c>
      <c r="AP160" s="290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6</v>
      </c>
      <c r="G161" s="281">
        <f t="shared" si="17"/>
        <v>6</v>
      </c>
      <c r="H161" s="314"/>
      <c r="I161" s="346"/>
      <c r="J161" s="345"/>
      <c r="K161" s="346"/>
      <c r="L161" s="345"/>
      <c r="M161" s="346"/>
      <c r="N161" s="345"/>
      <c r="O161" s="346"/>
      <c r="P161" s="345">
        <v>2</v>
      </c>
      <c r="Q161" s="346">
        <v>2</v>
      </c>
      <c r="R161" s="345"/>
      <c r="S161" s="346"/>
      <c r="T161" s="345">
        <v>2</v>
      </c>
      <c r="U161" s="346">
        <v>2</v>
      </c>
      <c r="V161" s="345">
        <v>2</v>
      </c>
      <c r="W161" s="346">
        <v>2</v>
      </c>
      <c r="X161" s="345"/>
      <c r="Y161" s="346"/>
      <c r="Z161" s="345">
        <v>0.5</v>
      </c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6</v>
      </c>
      <c r="AO161" s="289">
        <f>P!AK163</f>
        <v>700</v>
      </c>
      <c r="AP161" s="290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25</v>
      </c>
      <c r="G162" s="281">
        <f t="shared" si="17"/>
        <v>25</v>
      </c>
      <c r="H162" s="314"/>
      <c r="I162" s="346"/>
      <c r="J162" s="345">
        <v>25</v>
      </c>
      <c r="K162" s="346">
        <v>25</v>
      </c>
      <c r="L162" s="345"/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25</v>
      </c>
      <c r="AO162" s="289">
        <f>P!AK164</f>
        <v>1150</v>
      </c>
      <c r="AP162" s="290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23" t="s">
        <v>567</v>
      </c>
      <c r="C163" s="85" t="s">
        <v>9</v>
      </c>
      <c r="D163" s="280">
        <v>0</v>
      </c>
      <c r="E163" s="280">
        <v>0</v>
      </c>
      <c r="F163" s="281">
        <f>P!AJ165</f>
        <v>18</v>
      </c>
      <c r="G163" s="281">
        <f t="shared" si="17"/>
        <v>18</v>
      </c>
      <c r="H163" s="314"/>
      <c r="I163" s="346"/>
      <c r="J163" s="345"/>
      <c r="K163" s="346"/>
      <c r="L163" s="345">
        <v>18</v>
      </c>
      <c r="M163" s="346">
        <v>18</v>
      </c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18</v>
      </c>
      <c r="AO163" s="289">
        <f>P!AK165</f>
        <v>150</v>
      </c>
      <c r="AP163" s="290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0</v>
      </c>
      <c r="G167" s="281">
        <f t="shared" si="17"/>
        <v>0</v>
      </c>
      <c r="H167" s="314"/>
      <c r="I167" s="346"/>
      <c r="J167" s="345"/>
      <c r="K167" s="346"/>
      <c r="L167" s="345"/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278.33333333333331</v>
      </c>
      <c r="AP167" s="290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5</v>
      </c>
      <c r="G168" s="281">
        <f t="shared" si="17"/>
        <v>8</v>
      </c>
      <c r="H168" s="314"/>
      <c r="I168" s="346"/>
      <c r="J168" s="345"/>
      <c r="K168" s="346"/>
      <c r="L168" s="345">
        <v>5</v>
      </c>
      <c r="M168" s="346">
        <v>4</v>
      </c>
      <c r="N168" s="345"/>
      <c r="O168" s="346"/>
      <c r="P168" s="345"/>
      <c r="Q168" s="346"/>
      <c r="R168" s="345"/>
      <c r="S168" s="346"/>
      <c r="T168" s="345"/>
      <c r="U168" s="346"/>
      <c r="V168" s="345">
        <v>5</v>
      </c>
      <c r="W168" s="346">
        <v>4</v>
      </c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8</v>
      </c>
      <c r="AO168" s="289">
        <f>P!AK170</f>
        <v>700</v>
      </c>
      <c r="AP168" s="290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16</v>
      </c>
      <c r="G169" s="281">
        <f t="shared" si="17"/>
        <v>16</v>
      </c>
      <c r="H169" s="314"/>
      <c r="I169" s="346"/>
      <c r="J169" s="345"/>
      <c r="K169" s="346"/>
      <c r="L169" s="345"/>
      <c r="M169" s="346"/>
      <c r="N169" s="345"/>
      <c r="O169" s="346"/>
      <c r="P169" s="345">
        <v>8</v>
      </c>
      <c r="Q169" s="346">
        <v>11</v>
      </c>
      <c r="R169" s="345"/>
      <c r="S169" s="346"/>
      <c r="T169" s="345"/>
      <c r="U169" s="346"/>
      <c r="V169" s="345"/>
      <c r="W169" s="346"/>
      <c r="X169" s="345"/>
      <c r="Y169" s="346"/>
      <c r="Z169" s="345">
        <v>5</v>
      </c>
      <c r="AA169" s="346">
        <v>5</v>
      </c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16</v>
      </c>
      <c r="AO169" s="289">
        <f>P!AK171</f>
        <v>450</v>
      </c>
      <c r="AP169" s="290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5.5</v>
      </c>
      <c r="G172" s="281">
        <f t="shared" si="17"/>
        <v>5.5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/>
      <c r="S172" s="346"/>
      <c r="T172" s="345">
        <v>5</v>
      </c>
      <c r="U172" s="346">
        <v>5.5</v>
      </c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5.5</v>
      </c>
      <c r="AO172" s="289">
        <f>P!AK174</f>
        <v>703.63636363636363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0</v>
      </c>
      <c r="G173" s="281">
        <f t="shared" si="17"/>
        <v>0</v>
      </c>
      <c r="H173" s="314"/>
      <c r="I173" s="346"/>
      <c r="J173" s="345"/>
      <c r="K173" s="346"/>
      <c r="L173" s="345"/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800</v>
      </c>
      <c r="AP173" s="290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/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74</v>
      </c>
      <c r="G177" s="329">
        <f t="shared" si="17"/>
        <v>74</v>
      </c>
      <c r="H177" s="352">
        <v>20</v>
      </c>
      <c r="I177" s="357">
        <f>P!D179</f>
        <v>20</v>
      </c>
      <c r="J177" s="358">
        <v>10</v>
      </c>
      <c r="K177" s="357">
        <f>P!F179</f>
        <v>10</v>
      </c>
      <c r="L177" s="358">
        <v>10</v>
      </c>
      <c r="M177" s="357">
        <f>P!H179</f>
        <v>0</v>
      </c>
      <c r="N177" s="358"/>
      <c r="O177" s="357">
        <f>P!J179</f>
        <v>0</v>
      </c>
      <c r="P177" s="358">
        <v>5</v>
      </c>
      <c r="Q177" s="357">
        <f>P!L179</f>
        <v>5</v>
      </c>
      <c r="R177" s="358">
        <v>14</v>
      </c>
      <c r="S177" s="357">
        <f>P!N179</f>
        <v>14</v>
      </c>
      <c r="T177" s="358">
        <v>5</v>
      </c>
      <c r="U177" s="357">
        <f>P!P179</f>
        <v>5</v>
      </c>
      <c r="V177" s="358"/>
      <c r="W177" s="357">
        <f>P!R179</f>
        <v>0</v>
      </c>
      <c r="X177" s="358">
        <v>5</v>
      </c>
      <c r="Y177" s="357">
        <f>P!T179</f>
        <v>20</v>
      </c>
      <c r="Z177" s="358"/>
      <c r="AA177" s="357">
        <f>P!V179</f>
        <v>0</v>
      </c>
      <c r="AB177" s="358"/>
      <c r="AC177" s="357">
        <f>P!X179</f>
        <v>0</v>
      </c>
      <c r="AD177" s="358"/>
      <c r="AE177" s="357">
        <f>P!Z179</f>
        <v>0</v>
      </c>
      <c r="AF177" s="358"/>
      <c r="AG177" s="357">
        <f>P!AB179</f>
        <v>0</v>
      </c>
      <c r="AH177" s="358"/>
      <c r="AI177" s="357">
        <f>P!AD179</f>
        <v>0</v>
      </c>
      <c r="AJ177" s="358"/>
      <c r="AK177" s="357">
        <f>P!AF179</f>
        <v>0</v>
      </c>
      <c r="AL177" s="358"/>
      <c r="AM177" s="357">
        <f>P!AH179</f>
        <v>0</v>
      </c>
      <c r="AN177" s="288">
        <f>I177+K177+M177+O177+Q177+S177+AC177+U177+W177+Y177+AA177+AE177+AG177+AI177+AK177+AM177</f>
        <v>74</v>
      </c>
      <c r="AO177" s="366">
        <f>P!AK179</f>
        <v>23.445945945945947</v>
      </c>
      <c r="AP177" s="332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128</v>
      </c>
      <c r="G178" s="329">
        <f t="shared" si="17"/>
        <v>128</v>
      </c>
      <c r="H178" s="352">
        <v>230</v>
      </c>
      <c r="I178" s="357">
        <f>P!D180</f>
        <v>20</v>
      </c>
      <c r="J178" s="358">
        <v>15</v>
      </c>
      <c r="K178" s="357">
        <f>P!F180</f>
        <v>15</v>
      </c>
      <c r="L178" s="358">
        <v>22</v>
      </c>
      <c r="M178" s="357">
        <f>P!H180</f>
        <v>22</v>
      </c>
      <c r="N178" s="358">
        <v>8</v>
      </c>
      <c r="O178" s="357">
        <f>P!J180</f>
        <v>8</v>
      </c>
      <c r="P178" s="358">
        <v>5</v>
      </c>
      <c r="Q178" s="357">
        <f>P!L180</f>
        <v>5</v>
      </c>
      <c r="R178" s="358">
        <v>20</v>
      </c>
      <c r="S178" s="357">
        <f>P!N180</f>
        <v>20</v>
      </c>
      <c r="T178" s="358">
        <v>8</v>
      </c>
      <c r="U178" s="357">
        <f>P!P180</f>
        <v>8</v>
      </c>
      <c r="V178" s="358">
        <v>10</v>
      </c>
      <c r="W178" s="357">
        <f>P!R180</f>
        <v>15</v>
      </c>
      <c r="X178" s="358">
        <v>10</v>
      </c>
      <c r="Y178" s="357">
        <f>P!T180</f>
        <v>10</v>
      </c>
      <c r="Z178" s="358">
        <v>5</v>
      </c>
      <c r="AA178" s="357">
        <f>P!V180</f>
        <v>5</v>
      </c>
      <c r="AB178" s="358"/>
      <c r="AC178" s="357">
        <f>P!X180</f>
        <v>0</v>
      </c>
      <c r="AD178" s="358"/>
      <c r="AE178" s="357">
        <f>P!Z180</f>
        <v>0</v>
      </c>
      <c r="AF178" s="358"/>
      <c r="AG178" s="357">
        <f>P!AB180</f>
        <v>0</v>
      </c>
      <c r="AH178" s="358"/>
      <c r="AI178" s="357">
        <f>P!AD180</f>
        <v>0</v>
      </c>
      <c r="AJ178" s="358"/>
      <c r="AK178" s="357">
        <f>P!AF180</f>
        <v>0</v>
      </c>
      <c r="AL178" s="358"/>
      <c r="AM178" s="357">
        <f>P!AH180</f>
        <v>0</v>
      </c>
      <c r="AN178" s="288">
        <f t="shared" si="15"/>
        <v>128</v>
      </c>
      <c r="AO178" s="366">
        <f>P!AK180</f>
        <v>58.1640625</v>
      </c>
      <c r="AP178" s="332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17.5</v>
      </c>
      <c r="G179" s="329">
        <f t="shared" si="17"/>
        <v>17.5</v>
      </c>
      <c r="H179" s="352">
        <v>3</v>
      </c>
      <c r="I179" s="357">
        <f>P!D181</f>
        <v>3</v>
      </c>
      <c r="J179" s="358">
        <v>2</v>
      </c>
      <c r="K179" s="357">
        <f>P!F181</f>
        <v>2</v>
      </c>
      <c r="L179" s="358">
        <v>3</v>
      </c>
      <c r="M179" s="357">
        <f>P!H181</f>
        <v>3</v>
      </c>
      <c r="N179" s="358">
        <v>1</v>
      </c>
      <c r="O179" s="357">
        <f>P!J181</f>
        <v>1</v>
      </c>
      <c r="P179" s="358">
        <v>1</v>
      </c>
      <c r="Q179" s="357">
        <f>P!L181</f>
        <v>1</v>
      </c>
      <c r="R179" s="358">
        <v>4</v>
      </c>
      <c r="S179" s="357">
        <f>P!N181</f>
        <v>4</v>
      </c>
      <c r="T179" s="358">
        <v>1</v>
      </c>
      <c r="U179" s="357">
        <f>P!P181</f>
        <v>1</v>
      </c>
      <c r="V179" s="358">
        <v>1.5</v>
      </c>
      <c r="W179" s="357">
        <f>P!R181</f>
        <v>1.5</v>
      </c>
      <c r="X179" s="358">
        <v>1</v>
      </c>
      <c r="Y179" s="357">
        <f>P!T181</f>
        <v>1</v>
      </c>
      <c r="Z179" s="358">
        <v>0.5</v>
      </c>
      <c r="AA179" s="357">
        <f>P!V181</f>
        <v>0</v>
      </c>
      <c r="AB179" s="358"/>
      <c r="AC179" s="357">
        <f>P!X181</f>
        <v>0</v>
      </c>
      <c r="AD179" s="358"/>
      <c r="AE179" s="357">
        <f>P!Z181</f>
        <v>0</v>
      </c>
      <c r="AF179" s="358"/>
      <c r="AG179" s="357">
        <f>P!AB181</f>
        <v>0</v>
      </c>
      <c r="AH179" s="358"/>
      <c r="AI179" s="357">
        <f>P!AD181</f>
        <v>0</v>
      </c>
      <c r="AJ179" s="358"/>
      <c r="AK179" s="357">
        <f>P!AF181</f>
        <v>0</v>
      </c>
      <c r="AL179" s="358"/>
      <c r="AM179" s="357">
        <f>P!AH181</f>
        <v>0</v>
      </c>
      <c r="AN179" s="288">
        <f t="shared" si="15"/>
        <v>17.5</v>
      </c>
      <c r="AO179" s="366">
        <f>P!AK181</f>
        <v>166</v>
      </c>
      <c r="AP179" s="332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16</v>
      </c>
      <c r="G180" s="329">
        <f t="shared" si="17"/>
        <v>16</v>
      </c>
      <c r="H180" s="352">
        <v>2</v>
      </c>
      <c r="I180" s="357">
        <f>P!D182</f>
        <v>2</v>
      </c>
      <c r="J180" s="358">
        <v>1</v>
      </c>
      <c r="K180" s="357">
        <f>P!F182</f>
        <v>1</v>
      </c>
      <c r="L180" s="358">
        <v>1.5</v>
      </c>
      <c r="M180" s="357">
        <f>P!H182</f>
        <v>1.5</v>
      </c>
      <c r="N180" s="358">
        <v>1</v>
      </c>
      <c r="O180" s="357">
        <f>P!J182</f>
        <v>1</v>
      </c>
      <c r="P180" s="358">
        <v>1</v>
      </c>
      <c r="Q180" s="357">
        <f>P!L182</f>
        <v>1</v>
      </c>
      <c r="R180" s="358">
        <v>2</v>
      </c>
      <c r="S180" s="357">
        <f>P!N182</f>
        <v>2</v>
      </c>
      <c r="T180" s="358">
        <v>5</v>
      </c>
      <c r="U180" s="357">
        <f>P!P182</f>
        <v>5</v>
      </c>
      <c r="V180" s="358">
        <v>1</v>
      </c>
      <c r="W180" s="357">
        <f>P!R182</f>
        <v>1</v>
      </c>
      <c r="X180" s="358">
        <v>1</v>
      </c>
      <c r="Y180" s="357">
        <f>P!T182</f>
        <v>1</v>
      </c>
      <c r="Z180" s="358">
        <v>0.5</v>
      </c>
      <c r="AA180" s="357">
        <f>P!V182</f>
        <v>0.5</v>
      </c>
      <c r="AB180" s="358"/>
      <c r="AC180" s="357">
        <f>P!X182</f>
        <v>0</v>
      </c>
      <c r="AD180" s="358"/>
      <c r="AE180" s="357">
        <f>P!Z182</f>
        <v>0</v>
      </c>
      <c r="AF180" s="358"/>
      <c r="AG180" s="357">
        <f>P!AB182</f>
        <v>0</v>
      </c>
      <c r="AH180" s="358"/>
      <c r="AI180" s="357">
        <f>P!AD182</f>
        <v>0</v>
      </c>
      <c r="AJ180" s="358"/>
      <c r="AK180" s="357">
        <f>P!AF182</f>
        <v>0</v>
      </c>
      <c r="AL180" s="358"/>
      <c r="AM180" s="357">
        <f>P!AH182</f>
        <v>0</v>
      </c>
      <c r="AN180" s="288">
        <f>I180+K180+M180+O180+Q180+S180+AC180+U180+W180+Y180+AA180+AE180+AG180+AI180+AK180+AM180</f>
        <v>16</v>
      </c>
      <c r="AO180" s="366">
        <f>P!AK182</f>
        <v>162.5</v>
      </c>
      <c r="AP180" s="332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17.5</v>
      </c>
      <c r="G181" s="329">
        <f t="shared" si="17"/>
        <v>17.5</v>
      </c>
      <c r="H181" s="352">
        <v>3</v>
      </c>
      <c r="I181" s="357">
        <f>P!D183</f>
        <v>3</v>
      </c>
      <c r="J181" s="358">
        <v>3</v>
      </c>
      <c r="K181" s="357">
        <f>P!F183</f>
        <v>3</v>
      </c>
      <c r="L181" s="358">
        <v>2</v>
      </c>
      <c r="M181" s="357">
        <f>P!H183</f>
        <v>2</v>
      </c>
      <c r="N181" s="358">
        <v>1</v>
      </c>
      <c r="O181" s="357">
        <f>P!J183</f>
        <v>1</v>
      </c>
      <c r="P181" s="358">
        <v>1</v>
      </c>
      <c r="Q181" s="357">
        <f>P!L183</f>
        <v>1</v>
      </c>
      <c r="R181" s="358">
        <v>3</v>
      </c>
      <c r="S181" s="357">
        <f>P!N183</f>
        <v>3</v>
      </c>
      <c r="T181" s="358">
        <v>1</v>
      </c>
      <c r="U181" s="357">
        <f>P!P183</f>
        <v>1</v>
      </c>
      <c r="V181" s="358">
        <v>2</v>
      </c>
      <c r="W181" s="357">
        <f>P!R183</f>
        <v>2</v>
      </c>
      <c r="X181" s="358">
        <v>1</v>
      </c>
      <c r="Y181" s="357">
        <f>P!T183</f>
        <v>1</v>
      </c>
      <c r="Z181" s="358">
        <v>0.5</v>
      </c>
      <c r="AA181" s="357">
        <f>P!V183</f>
        <v>0.5</v>
      </c>
      <c r="AB181" s="358"/>
      <c r="AC181" s="357">
        <f>P!X183</f>
        <v>0</v>
      </c>
      <c r="AD181" s="358"/>
      <c r="AE181" s="357">
        <f>P!Z183</f>
        <v>0</v>
      </c>
      <c r="AF181" s="358"/>
      <c r="AG181" s="357">
        <f>P!AB183</f>
        <v>0</v>
      </c>
      <c r="AH181" s="358"/>
      <c r="AI181" s="357">
        <f>P!AD183</f>
        <v>0</v>
      </c>
      <c r="AJ181" s="358"/>
      <c r="AK181" s="357">
        <f>P!AF183</f>
        <v>0</v>
      </c>
      <c r="AL181" s="358"/>
      <c r="AM181" s="357">
        <f>P!AH183</f>
        <v>0</v>
      </c>
      <c r="AN181" s="288">
        <f t="shared" si="15"/>
        <v>17.5</v>
      </c>
      <c r="AO181" s="366">
        <f>P!AK183</f>
        <v>191.14285714285714</v>
      </c>
      <c r="AP181" s="332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374</v>
      </c>
      <c r="G182" s="329">
        <f t="shared" si="17"/>
        <v>374</v>
      </c>
      <c r="H182" s="352">
        <v>40</v>
      </c>
      <c r="I182" s="357">
        <f>P!D184</f>
        <v>40</v>
      </c>
      <c r="J182" s="358">
        <v>40</v>
      </c>
      <c r="K182" s="357">
        <f>P!F184</f>
        <v>40</v>
      </c>
      <c r="L182" s="358">
        <v>65</v>
      </c>
      <c r="M182" s="357">
        <f>P!H184</f>
        <v>65</v>
      </c>
      <c r="N182" s="358">
        <v>20</v>
      </c>
      <c r="O182" s="357">
        <f>P!J184</f>
        <v>20</v>
      </c>
      <c r="P182" s="358">
        <v>30</v>
      </c>
      <c r="Q182" s="357">
        <f>P!L184</f>
        <v>44</v>
      </c>
      <c r="R182" s="358">
        <v>60</v>
      </c>
      <c r="S182" s="357">
        <f>P!N184</f>
        <v>70</v>
      </c>
      <c r="T182" s="358">
        <v>20</v>
      </c>
      <c r="U182" s="357">
        <f>P!P184</f>
        <v>20</v>
      </c>
      <c r="V182" s="358">
        <v>30</v>
      </c>
      <c r="W182" s="357">
        <f>P!R184</f>
        <v>30</v>
      </c>
      <c r="X182" s="358">
        <v>30</v>
      </c>
      <c r="Y182" s="357">
        <f>P!T184</f>
        <v>30</v>
      </c>
      <c r="Z182" s="358">
        <v>15</v>
      </c>
      <c r="AA182" s="357">
        <f>P!V184</f>
        <v>15</v>
      </c>
      <c r="AB182" s="358"/>
      <c r="AC182" s="357">
        <f>P!X184</f>
        <v>0</v>
      </c>
      <c r="AD182" s="358"/>
      <c r="AE182" s="357">
        <f>P!Z184</f>
        <v>0</v>
      </c>
      <c r="AF182" s="358"/>
      <c r="AG182" s="357">
        <f>P!AB184</f>
        <v>0</v>
      </c>
      <c r="AH182" s="358"/>
      <c r="AI182" s="357">
        <f>P!AD184</f>
        <v>0</v>
      </c>
      <c r="AJ182" s="358"/>
      <c r="AK182" s="357">
        <f>P!AF184</f>
        <v>0</v>
      </c>
      <c r="AL182" s="358"/>
      <c r="AM182" s="357">
        <f>P!AH184</f>
        <v>0</v>
      </c>
      <c r="AN182" s="288">
        <f t="shared" si="15"/>
        <v>374</v>
      </c>
      <c r="AO182" s="366">
        <f>P!AK184</f>
        <v>4.9491978609625669</v>
      </c>
      <c r="AP182" s="332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89</v>
      </c>
      <c r="G183" s="329">
        <f t="shared" si="17"/>
        <v>89</v>
      </c>
      <c r="H183" s="352">
        <v>10</v>
      </c>
      <c r="I183" s="357">
        <f>P!D185</f>
        <v>10</v>
      </c>
      <c r="J183" s="358">
        <v>10</v>
      </c>
      <c r="K183" s="357">
        <f>P!F185</f>
        <v>10</v>
      </c>
      <c r="L183" s="358">
        <v>15</v>
      </c>
      <c r="M183" s="357">
        <f>P!H185</f>
        <v>15</v>
      </c>
      <c r="N183" s="358">
        <v>5</v>
      </c>
      <c r="O183" s="357">
        <f>P!J185</f>
        <v>5</v>
      </c>
      <c r="P183" s="358">
        <v>5</v>
      </c>
      <c r="Q183" s="357">
        <f>P!L185</f>
        <v>8</v>
      </c>
      <c r="R183" s="358">
        <v>15</v>
      </c>
      <c r="S183" s="357">
        <f>P!N185</f>
        <v>17</v>
      </c>
      <c r="T183" s="358">
        <v>5</v>
      </c>
      <c r="U183" s="357">
        <f>P!P185</f>
        <v>5</v>
      </c>
      <c r="V183" s="358">
        <v>10</v>
      </c>
      <c r="W183" s="357">
        <f>P!R185</f>
        <v>10</v>
      </c>
      <c r="X183" s="358">
        <v>5</v>
      </c>
      <c r="Y183" s="357">
        <f>P!T185</f>
        <v>7</v>
      </c>
      <c r="Z183" s="358">
        <v>2</v>
      </c>
      <c r="AA183" s="357">
        <f>P!V185</f>
        <v>2</v>
      </c>
      <c r="AB183" s="358"/>
      <c r="AC183" s="357">
        <f>P!X185</f>
        <v>0</v>
      </c>
      <c r="AD183" s="358"/>
      <c r="AE183" s="357">
        <f>P!Z185</f>
        <v>0</v>
      </c>
      <c r="AF183" s="358"/>
      <c r="AG183" s="357">
        <f>P!AB185</f>
        <v>0</v>
      </c>
      <c r="AH183" s="358"/>
      <c r="AI183" s="357">
        <f>P!AD185</f>
        <v>0</v>
      </c>
      <c r="AJ183" s="358"/>
      <c r="AK183" s="357">
        <f>P!AF185</f>
        <v>0</v>
      </c>
      <c r="AL183" s="358"/>
      <c r="AM183" s="357">
        <f>P!AH185</f>
        <v>0</v>
      </c>
      <c r="AN183" s="288">
        <f t="shared" si="15"/>
        <v>89</v>
      </c>
      <c r="AO183" s="366">
        <f>P!AK185</f>
        <v>76.404494382022477</v>
      </c>
      <c r="AP183" s="332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38</v>
      </c>
      <c r="G184" s="329">
        <f t="shared" si="17"/>
        <v>38</v>
      </c>
      <c r="H184" s="352">
        <v>5</v>
      </c>
      <c r="I184" s="357">
        <f>P!D186</f>
        <v>5</v>
      </c>
      <c r="J184" s="358">
        <v>10</v>
      </c>
      <c r="K184" s="357">
        <f>P!F186</f>
        <v>10</v>
      </c>
      <c r="L184" s="358">
        <v>6</v>
      </c>
      <c r="M184" s="357">
        <f>P!H186</f>
        <v>6</v>
      </c>
      <c r="N184" s="358">
        <v>2</v>
      </c>
      <c r="O184" s="357">
        <f>P!J186</f>
        <v>2</v>
      </c>
      <c r="P184" s="358">
        <v>3</v>
      </c>
      <c r="Q184" s="357">
        <f>P!L186</f>
        <v>3</v>
      </c>
      <c r="R184" s="358">
        <v>5</v>
      </c>
      <c r="S184" s="357">
        <f>P!N186</f>
        <v>6</v>
      </c>
      <c r="T184" s="358">
        <v>2</v>
      </c>
      <c r="U184" s="357">
        <f>P!P186</f>
        <v>2</v>
      </c>
      <c r="V184" s="358">
        <v>2</v>
      </c>
      <c r="W184" s="357">
        <f>P!R186</f>
        <v>2</v>
      </c>
      <c r="X184" s="358">
        <v>2</v>
      </c>
      <c r="Y184" s="357">
        <f>P!T186</f>
        <v>1.5</v>
      </c>
      <c r="Z184" s="358">
        <v>0.5</v>
      </c>
      <c r="AA184" s="357">
        <f>P!V186</f>
        <v>0.5</v>
      </c>
      <c r="AB184" s="358"/>
      <c r="AC184" s="357">
        <f>P!X186</f>
        <v>0</v>
      </c>
      <c r="AD184" s="358"/>
      <c r="AE184" s="357">
        <f>P!Z186</f>
        <v>0</v>
      </c>
      <c r="AF184" s="358"/>
      <c r="AG184" s="357">
        <f>P!AB186</f>
        <v>0</v>
      </c>
      <c r="AH184" s="358"/>
      <c r="AI184" s="357">
        <f>P!AD186</f>
        <v>0</v>
      </c>
      <c r="AJ184" s="358"/>
      <c r="AK184" s="357">
        <f>P!AF186</f>
        <v>0</v>
      </c>
      <c r="AL184" s="358"/>
      <c r="AM184" s="357">
        <f>P!AH186</f>
        <v>0</v>
      </c>
      <c r="AN184" s="288">
        <f t="shared" si="15"/>
        <v>38</v>
      </c>
      <c r="AO184" s="366">
        <f>P!AK186</f>
        <v>68.15789473684211</v>
      </c>
      <c r="AP184" s="332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27</v>
      </c>
      <c r="G185" s="329">
        <f t="shared" si="17"/>
        <v>27</v>
      </c>
      <c r="H185" s="352">
        <v>2</v>
      </c>
      <c r="I185" s="357">
        <f>P!D187</f>
        <v>2</v>
      </c>
      <c r="J185" s="358">
        <v>4</v>
      </c>
      <c r="K185" s="357">
        <f>P!F187</f>
        <v>4</v>
      </c>
      <c r="L185" s="358">
        <v>10</v>
      </c>
      <c r="M185" s="357">
        <f>P!H187</f>
        <v>10</v>
      </c>
      <c r="N185" s="358"/>
      <c r="O185" s="357">
        <f>P!J187</f>
        <v>0</v>
      </c>
      <c r="P185" s="358"/>
      <c r="Q185" s="357">
        <f>P!L187</f>
        <v>0</v>
      </c>
      <c r="R185" s="358">
        <v>4</v>
      </c>
      <c r="S185" s="357">
        <f>P!N187</f>
        <v>4</v>
      </c>
      <c r="T185" s="358"/>
      <c r="U185" s="357">
        <f>P!P187</f>
        <v>0</v>
      </c>
      <c r="V185" s="358"/>
      <c r="W185" s="357">
        <f>P!R187</f>
        <v>0</v>
      </c>
      <c r="X185" s="358">
        <v>7</v>
      </c>
      <c r="Y185" s="357">
        <f>P!T187</f>
        <v>7</v>
      </c>
      <c r="Z185" s="358"/>
      <c r="AA185" s="357">
        <f>P!V187</f>
        <v>0</v>
      </c>
      <c r="AB185" s="358"/>
      <c r="AC185" s="357">
        <f>P!X187</f>
        <v>0</v>
      </c>
      <c r="AD185" s="358"/>
      <c r="AE185" s="357">
        <f>P!Z187</f>
        <v>0</v>
      </c>
      <c r="AF185" s="358"/>
      <c r="AG185" s="357">
        <f>P!AB187</f>
        <v>0</v>
      </c>
      <c r="AH185" s="358"/>
      <c r="AI185" s="357">
        <f>P!AD187</f>
        <v>0</v>
      </c>
      <c r="AJ185" s="358"/>
      <c r="AK185" s="357">
        <f>P!AF187</f>
        <v>0</v>
      </c>
      <c r="AL185" s="358"/>
      <c r="AM185" s="357">
        <f>P!AH187</f>
        <v>0</v>
      </c>
      <c r="AN185" s="288">
        <f t="shared" si="15"/>
        <v>27</v>
      </c>
      <c r="AO185" s="366">
        <f>P!AK187</f>
        <v>64.074074074074076</v>
      </c>
      <c r="AP185" s="332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9</v>
      </c>
      <c r="G186" s="329">
        <f t="shared" si="17"/>
        <v>9</v>
      </c>
      <c r="H186" s="352"/>
      <c r="I186" s="357">
        <f>P!D188</f>
        <v>0</v>
      </c>
      <c r="J186" s="358"/>
      <c r="K186" s="357">
        <f>P!F188</f>
        <v>0</v>
      </c>
      <c r="L186" s="358">
        <v>50</v>
      </c>
      <c r="M186" s="357">
        <f>P!H188</f>
        <v>0</v>
      </c>
      <c r="N186" s="358"/>
      <c r="O186" s="357">
        <f>P!J188</f>
        <v>0</v>
      </c>
      <c r="P186" s="358">
        <v>3</v>
      </c>
      <c r="Q186" s="357">
        <f>P!L188</f>
        <v>6</v>
      </c>
      <c r="R186" s="358"/>
      <c r="S186" s="357">
        <f>P!N188</f>
        <v>0</v>
      </c>
      <c r="T186" s="358"/>
      <c r="U186" s="357">
        <f>P!P188</f>
        <v>0</v>
      </c>
      <c r="V186" s="358"/>
      <c r="W186" s="357">
        <f>P!R188</f>
        <v>0</v>
      </c>
      <c r="X186" s="358"/>
      <c r="Y186" s="357">
        <f>P!T188</f>
        <v>0</v>
      </c>
      <c r="Z186" s="358">
        <v>3</v>
      </c>
      <c r="AA186" s="357">
        <f>P!V188</f>
        <v>3</v>
      </c>
      <c r="AB186" s="358"/>
      <c r="AC186" s="357">
        <f>P!X188</f>
        <v>0</v>
      </c>
      <c r="AD186" s="358"/>
      <c r="AE186" s="357">
        <f>P!Z188</f>
        <v>0</v>
      </c>
      <c r="AF186" s="358"/>
      <c r="AG186" s="357">
        <f>P!AB188</f>
        <v>0</v>
      </c>
      <c r="AH186" s="358"/>
      <c r="AI186" s="357">
        <f>P!AD188</f>
        <v>0</v>
      </c>
      <c r="AJ186" s="358"/>
      <c r="AK186" s="357">
        <f>P!AF188</f>
        <v>0</v>
      </c>
      <c r="AL186" s="358"/>
      <c r="AM186" s="357">
        <f>P!AH188</f>
        <v>0</v>
      </c>
      <c r="AN186" s="288">
        <f t="shared" si="15"/>
        <v>9</v>
      </c>
      <c r="AO186" s="366">
        <f>P!AK188</f>
        <v>60</v>
      </c>
      <c r="AP186" s="332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33</v>
      </c>
      <c r="G187" s="329">
        <f t="shared" si="17"/>
        <v>33</v>
      </c>
      <c r="H187" s="352"/>
      <c r="I187" s="357">
        <f>P!D189</f>
        <v>0</v>
      </c>
      <c r="J187" s="358">
        <v>5</v>
      </c>
      <c r="K187" s="357">
        <f>P!F189</f>
        <v>5</v>
      </c>
      <c r="L187" s="358"/>
      <c r="M187" s="357">
        <f>P!H189</f>
        <v>0</v>
      </c>
      <c r="N187" s="358"/>
      <c r="O187" s="357">
        <f>P!J189</f>
        <v>0</v>
      </c>
      <c r="P187" s="358"/>
      <c r="Q187" s="357">
        <f>P!L189</f>
        <v>0</v>
      </c>
      <c r="R187" s="358">
        <v>12</v>
      </c>
      <c r="S187" s="357">
        <f>P!N189</f>
        <v>13</v>
      </c>
      <c r="T187" s="358"/>
      <c r="U187" s="357">
        <f>P!P189</f>
        <v>0</v>
      </c>
      <c r="V187" s="358"/>
      <c r="W187" s="357">
        <f>P!R189</f>
        <v>0</v>
      </c>
      <c r="X187" s="358">
        <v>15</v>
      </c>
      <c r="Y187" s="357">
        <f>P!T189</f>
        <v>15</v>
      </c>
      <c r="Z187" s="358"/>
      <c r="AA187" s="357">
        <f>P!V189</f>
        <v>0</v>
      </c>
      <c r="AB187" s="358"/>
      <c r="AC187" s="357">
        <f>P!X189</f>
        <v>0</v>
      </c>
      <c r="AD187" s="358"/>
      <c r="AE187" s="357">
        <f>P!Z189</f>
        <v>0</v>
      </c>
      <c r="AF187" s="358"/>
      <c r="AG187" s="357">
        <f>P!AB189</f>
        <v>0</v>
      </c>
      <c r="AH187" s="358"/>
      <c r="AI187" s="357">
        <f>P!AD189</f>
        <v>0</v>
      </c>
      <c r="AJ187" s="358"/>
      <c r="AK187" s="357">
        <f>P!AF189</f>
        <v>0</v>
      </c>
      <c r="AL187" s="358"/>
      <c r="AM187" s="357">
        <f>P!AH189</f>
        <v>0</v>
      </c>
      <c r="AN187" s="288">
        <f t="shared" si="15"/>
        <v>33</v>
      </c>
      <c r="AO187" s="366">
        <f>P!AK189</f>
        <v>42.272727272727273</v>
      </c>
      <c r="AP187" s="332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194</v>
      </c>
      <c r="G188" s="329">
        <f t="shared" si="17"/>
        <v>194</v>
      </c>
      <c r="H188" s="352">
        <v>30</v>
      </c>
      <c r="I188" s="357">
        <f>P!D190</f>
        <v>30</v>
      </c>
      <c r="J188" s="358"/>
      <c r="K188" s="357">
        <f>P!F190</f>
        <v>0</v>
      </c>
      <c r="L188" s="358"/>
      <c r="M188" s="357">
        <f>P!H190</f>
        <v>50</v>
      </c>
      <c r="N188" s="358"/>
      <c r="O188" s="357">
        <f>P!J190</f>
        <v>0</v>
      </c>
      <c r="P188" s="358">
        <v>30</v>
      </c>
      <c r="Q188" s="357">
        <f>P!L190</f>
        <v>32</v>
      </c>
      <c r="R188" s="358"/>
      <c r="S188" s="357">
        <f>P!N190</f>
        <v>0</v>
      </c>
      <c r="T188" s="358"/>
      <c r="U188" s="357">
        <f>P!P190</f>
        <v>0</v>
      </c>
      <c r="V188" s="358">
        <v>30</v>
      </c>
      <c r="W188" s="357">
        <f>P!R190</f>
        <v>32</v>
      </c>
      <c r="X188" s="358"/>
      <c r="Y188" s="357">
        <f>P!T190</f>
        <v>0</v>
      </c>
      <c r="Z188" s="358">
        <v>50</v>
      </c>
      <c r="AA188" s="357">
        <f>P!V190</f>
        <v>50</v>
      </c>
      <c r="AB188" s="358"/>
      <c r="AC188" s="357">
        <f>P!X190</f>
        <v>0</v>
      </c>
      <c r="AD188" s="358"/>
      <c r="AE188" s="357">
        <f>P!Z190</f>
        <v>0</v>
      </c>
      <c r="AF188" s="358"/>
      <c r="AG188" s="357">
        <f>P!AB190</f>
        <v>0</v>
      </c>
      <c r="AH188" s="358"/>
      <c r="AI188" s="357">
        <f>P!AD190</f>
        <v>0</v>
      </c>
      <c r="AJ188" s="358"/>
      <c r="AK188" s="357">
        <f>P!AF190</f>
        <v>0</v>
      </c>
      <c r="AL188" s="358"/>
      <c r="AM188" s="357">
        <f>P!AH190</f>
        <v>0</v>
      </c>
      <c r="AN188" s="288">
        <f t="shared" si="15"/>
        <v>194</v>
      </c>
      <c r="AO188" s="366">
        <f>P!AK190</f>
        <v>5.8453608247422677</v>
      </c>
      <c r="AP188" s="332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7">
        <f>P!D191</f>
        <v>0</v>
      </c>
      <c r="J189" s="358"/>
      <c r="K189" s="357">
        <f>P!F191</f>
        <v>0</v>
      </c>
      <c r="L189" s="358"/>
      <c r="M189" s="357">
        <f>P!H191</f>
        <v>0</v>
      </c>
      <c r="N189" s="358"/>
      <c r="O189" s="357">
        <f>P!J191</f>
        <v>0</v>
      </c>
      <c r="P189" s="358"/>
      <c r="Q189" s="357">
        <f>P!L191</f>
        <v>0</v>
      </c>
      <c r="R189" s="358"/>
      <c r="S189" s="357">
        <f>P!N191</f>
        <v>0</v>
      </c>
      <c r="T189" s="358"/>
      <c r="U189" s="357">
        <f>P!P191</f>
        <v>0</v>
      </c>
      <c r="V189" s="358"/>
      <c r="W189" s="357">
        <f>P!R191</f>
        <v>0</v>
      </c>
      <c r="X189" s="358"/>
      <c r="Y189" s="357">
        <f>P!T191</f>
        <v>0</v>
      </c>
      <c r="Z189" s="358"/>
      <c r="AA189" s="357">
        <f>P!V191</f>
        <v>0</v>
      </c>
      <c r="AB189" s="358"/>
      <c r="AC189" s="357">
        <f>P!X191</f>
        <v>0</v>
      </c>
      <c r="AD189" s="358"/>
      <c r="AE189" s="357">
        <f>P!Z191</f>
        <v>0</v>
      </c>
      <c r="AF189" s="358"/>
      <c r="AG189" s="357">
        <f>P!AB191</f>
        <v>0</v>
      </c>
      <c r="AH189" s="358"/>
      <c r="AI189" s="357">
        <f>P!AD191</f>
        <v>0</v>
      </c>
      <c r="AJ189" s="358"/>
      <c r="AK189" s="357">
        <f>P!AF191</f>
        <v>0</v>
      </c>
      <c r="AL189" s="358"/>
      <c r="AM189" s="357">
        <f>P!AH191</f>
        <v>0</v>
      </c>
      <c r="AN189" s="288">
        <f t="shared" si="15"/>
        <v>0</v>
      </c>
      <c r="AO189" s="366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28</v>
      </c>
      <c r="G190" s="329">
        <f t="shared" si="17"/>
        <v>28</v>
      </c>
      <c r="H190" s="352"/>
      <c r="I190" s="357">
        <f>P!D192</f>
        <v>0</v>
      </c>
      <c r="J190" s="358"/>
      <c r="K190" s="357">
        <f>P!F192</f>
        <v>0</v>
      </c>
      <c r="L190" s="358"/>
      <c r="M190" s="357">
        <f>P!H192</f>
        <v>0</v>
      </c>
      <c r="N190" s="358"/>
      <c r="O190" s="357">
        <f>P!J192</f>
        <v>0</v>
      </c>
      <c r="P190" s="358"/>
      <c r="Q190" s="357">
        <f>P!L192</f>
        <v>0</v>
      </c>
      <c r="R190" s="358"/>
      <c r="S190" s="357">
        <f>P!N192</f>
        <v>0</v>
      </c>
      <c r="T190" s="358"/>
      <c r="U190" s="357">
        <f>P!P192</f>
        <v>0</v>
      </c>
      <c r="V190" s="358"/>
      <c r="W190" s="357">
        <f>P!R192</f>
        <v>28</v>
      </c>
      <c r="X190" s="358"/>
      <c r="Y190" s="357">
        <f>P!T192</f>
        <v>0</v>
      </c>
      <c r="Z190" s="358"/>
      <c r="AA190" s="357">
        <f>P!V192</f>
        <v>0</v>
      </c>
      <c r="AB190" s="358"/>
      <c r="AC190" s="357">
        <f>P!X192</f>
        <v>0</v>
      </c>
      <c r="AD190" s="358"/>
      <c r="AE190" s="357">
        <f>P!Z192</f>
        <v>0</v>
      </c>
      <c r="AF190" s="358"/>
      <c r="AG190" s="357">
        <f>P!AB192</f>
        <v>0</v>
      </c>
      <c r="AH190" s="358"/>
      <c r="AI190" s="357">
        <f>P!AD192</f>
        <v>0</v>
      </c>
      <c r="AJ190" s="358"/>
      <c r="AK190" s="357">
        <f>P!AF192</f>
        <v>0</v>
      </c>
      <c r="AL190" s="358"/>
      <c r="AM190" s="357">
        <f>P!AH192</f>
        <v>0</v>
      </c>
      <c r="AN190" s="288">
        <f t="shared" si="15"/>
        <v>28</v>
      </c>
      <c r="AO190" s="366">
        <f>P!AK192</f>
        <v>20</v>
      </c>
      <c r="AP190" s="332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10</v>
      </c>
      <c r="G191" s="329">
        <f t="shared" si="17"/>
        <v>10</v>
      </c>
      <c r="H191" s="352"/>
      <c r="I191" s="357">
        <f>P!D193</f>
        <v>0</v>
      </c>
      <c r="J191" s="358"/>
      <c r="K191" s="357">
        <f>P!F193</f>
        <v>0</v>
      </c>
      <c r="L191" s="358"/>
      <c r="M191" s="357">
        <f>P!H193</f>
        <v>0</v>
      </c>
      <c r="N191" s="358">
        <v>10</v>
      </c>
      <c r="O191" s="357">
        <f>P!J193</f>
        <v>10</v>
      </c>
      <c r="P191" s="358"/>
      <c r="Q191" s="357">
        <f>P!L193</f>
        <v>0</v>
      </c>
      <c r="R191" s="358"/>
      <c r="S191" s="357">
        <f>P!N193</f>
        <v>0</v>
      </c>
      <c r="T191" s="358"/>
      <c r="U191" s="357">
        <f>P!P193</f>
        <v>0</v>
      </c>
      <c r="V191" s="358">
        <v>25</v>
      </c>
      <c r="W191" s="357">
        <f>P!R193</f>
        <v>0</v>
      </c>
      <c r="X191" s="358"/>
      <c r="Y191" s="357">
        <f>P!T193</f>
        <v>0</v>
      </c>
      <c r="Z191" s="358"/>
      <c r="AA191" s="357">
        <f>P!V193</f>
        <v>0</v>
      </c>
      <c r="AB191" s="358"/>
      <c r="AC191" s="357">
        <f>P!X193</f>
        <v>0</v>
      </c>
      <c r="AD191" s="358"/>
      <c r="AE191" s="357">
        <f>P!Z193</f>
        <v>0</v>
      </c>
      <c r="AF191" s="358"/>
      <c r="AG191" s="357">
        <f>P!AB193</f>
        <v>0</v>
      </c>
      <c r="AH191" s="358"/>
      <c r="AI191" s="357">
        <f>P!AD193</f>
        <v>0</v>
      </c>
      <c r="AJ191" s="358"/>
      <c r="AK191" s="357">
        <f>P!AF193</f>
        <v>0</v>
      </c>
      <c r="AL191" s="358"/>
      <c r="AM191" s="357">
        <f>P!AH193</f>
        <v>0</v>
      </c>
      <c r="AN191" s="288">
        <f t="shared" si="15"/>
        <v>10</v>
      </c>
      <c r="AO191" s="366">
        <f>P!AK193</f>
        <v>30</v>
      </c>
      <c r="AP191" s="332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7">
        <f>P!D194</f>
        <v>0</v>
      </c>
      <c r="J192" s="358"/>
      <c r="K192" s="357">
        <f>P!F194</f>
        <v>0</v>
      </c>
      <c r="L192" s="358"/>
      <c r="M192" s="357">
        <f>P!H194</f>
        <v>0</v>
      </c>
      <c r="N192" s="358"/>
      <c r="O192" s="357">
        <f>P!J194</f>
        <v>0</v>
      </c>
      <c r="P192" s="358"/>
      <c r="Q192" s="357">
        <f>P!L194</f>
        <v>0</v>
      </c>
      <c r="R192" s="358"/>
      <c r="S192" s="357">
        <f>P!N194</f>
        <v>0</v>
      </c>
      <c r="T192" s="358"/>
      <c r="U192" s="357">
        <f>P!P194</f>
        <v>0</v>
      </c>
      <c r="V192" s="358"/>
      <c r="W192" s="357">
        <f>P!R194</f>
        <v>0</v>
      </c>
      <c r="X192" s="358"/>
      <c r="Y192" s="357">
        <f>P!T194</f>
        <v>0</v>
      </c>
      <c r="Z192" s="358"/>
      <c r="AA192" s="357">
        <f>P!V194</f>
        <v>0</v>
      </c>
      <c r="AB192" s="358"/>
      <c r="AC192" s="357">
        <f>P!X194</f>
        <v>0</v>
      </c>
      <c r="AD192" s="358"/>
      <c r="AE192" s="357">
        <f>P!Z194</f>
        <v>0</v>
      </c>
      <c r="AF192" s="358"/>
      <c r="AG192" s="357">
        <f>P!AB194</f>
        <v>0</v>
      </c>
      <c r="AH192" s="358"/>
      <c r="AI192" s="357">
        <f>P!AD194</f>
        <v>0</v>
      </c>
      <c r="AJ192" s="358"/>
      <c r="AK192" s="357">
        <f>P!AF194</f>
        <v>0</v>
      </c>
      <c r="AL192" s="358"/>
      <c r="AM192" s="357">
        <f>P!AH194</f>
        <v>0</v>
      </c>
      <c r="AN192" s="288">
        <f t="shared" si="15"/>
        <v>0</v>
      </c>
      <c r="AO192" s="366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32</v>
      </c>
      <c r="G193" s="329">
        <f t="shared" si="17"/>
        <v>32</v>
      </c>
      <c r="H193" s="352">
        <v>8</v>
      </c>
      <c r="I193" s="357">
        <f>P!D195</f>
        <v>8</v>
      </c>
      <c r="J193" s="358">
        <v>4</v>
      </c>
      <c r="K193" s="357">
        <f>P!F195</f>
        <v>4</v>
      </c>
      <c r="L193" s="358"/>
      <c r="M193" s="357">
        <f>P!H195</f>
        <v>0</v>
      </c>
      <c r="N193" s="358"/>
      <c r="O193" s="357">
        <f>P!J195</f>
        <v>0</v>
      </c>
      <c r="P193" s="358">
        <v>7</v>
      </c>
      <c r="Q193" s="357">
        <f>P!L195</f>
        <v>12</v>
      </c>
      <c r="R193" s="358"/>
      <c r="S193" s="357">
        <f>P!N195</f>
        <v>0</v>
      </c>
      <c r="T193" s="358"/>
      <c r="U193" s="357">
        <f>P!P195</f>
        <v>0</v>
      </c>
      <c r="V193" s="358">
        <v>8</v>
      </c>
      <c r="W193" s="357">
        <f>P!R195</f>
        <v>8</v>
      </c>
      <c r="X193" s="358"/>
      <c r="Y193" s="357">
        <f>P!T195</f>
        <v>0</v>
      </c>
      <c r="Z193" s="358"/>
      <c r="AA193" s="357">
        <f>P!V195</f>
        <v>0</v>
      </c>
      <c r="AB193" s="358"/>
      <c r="AC193" s="357">
        <f>P!X195</f>
        <v>0</v>
      </c>
      <c r="AD193" s="358"/>
      <c r="AE193" s="357">
        <f>P!Z195</f>
        <v>0</v>
      </c>
      <c r="AF193" s="358"/>
      <c r="AG193" s="357">
        <f>P!AB195</f>
        <v>0</v>
      </c>
      <c r="AH193" s="358"/>
      <c r="AI193" s="357">
        <f>P!AD195</f>
        <v>0</v>
      </c>
      <c r="AJ193" s="358"/>
      <c r="AK193" s="357">
        <f>P!AF195</f>
        <v>0</v>
      </c>
      <c r="AL193" s="358"/>
      <c r="AM193" s="357">
        <f>P!AH195</f>
        <v>0</v>
      </c>
      <c r="AN193" s="288">
        <f t="shared" si="15"/>
        <v>32</v>
      </c>
      <c r="AO193" s="366">
        <f>P!AK195</f>
        <v>40</v>
      </c>
      <c r="AP193" s="332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74.900000000000006</v>
      </c>
      <c r="G194" s="329">
        <f t="shared" si="17"/>
        <v>74.900000000000006</v>
      </c>
      <c r="H194" s="352">
        <v>8</v>
      </c>
      <c r="I194" s="357">
        <f>P!D196</f>
        <v>8</v>
      </c>
      <c r="J194" s="358">
        <v>4</v>
      </c>
      <c r="K194" s="357">
        <f>P!F196</f>
        <v>4</v>
      </c>
      <c r="L194" s="358">
        <v>10</v>
      </c>
      <c r="M194" s="357">
        <f>P!H196</f>
        <v>0</v>
      </c>
      <c r="N194" s="358">
        <v>12</v>
      </c>
      <c r="O194" s="357">
        <f>P!J196</f>
        <v>12.6</v>
      </c>
      <c r="P194" s="358">
        <v>22</v>
      </c>
      <c r="Q194" s="357">
        <f>P!L196</f>
        <v>27.5</v>
      </c>
      <c r="R194" s="358">
        <v>10</v>
      </c>
      <c r="S194" s="357">
        <f>P!N196</f>
        <v>10.8</v>
      </c>
      <c r="T194" s="358"/>
      <c r="U194" s="357">
        <f>P!P196</f>
        <v>0</v>
      </c>
      <c r="V194" s="358"/>
      <c r="W194" s="357">
        <f>P!R196</f>
        <v>0</v>
      </c>
      <c r="X194" s="358"/>
      <c r="Y194" s="357">
        <f>P!T196</f>
        <v>0</v>
      </c>
      <c r="Z194" s="358">
        <v>12</v>
      </c>
      <c r="AA194" s="357">
        <f>P!V196</f>
        <v>12</v>
      </c>
      <c r="AB194" s="358"/>
      <c r="AC194" s="357">
        <f>P!X196</f>
        <v>0</v>
      </c>
      <c r="AD194" s="358"/>
      <c r="AE194" s="357">
        <f>P!Z196</f>
        <v>0</v>
      </c>
      <c r="AF194" s="358"/>
      <c r="AG194" s="357">
        <f>P!AB196</f>
        <v>0</v>
      </c>
      <c r="AH194" s="358"/>
      <c r="AI194" s="357">
        <f>P!AD196</f>
        <v>0</v>
      </c>
      <c r="AJ194" s="358"/>
      <c r="AK194" s="357">
        <f>P!AF196</f>
        <v>0</v>
      </c>
      <c r="AL194" s="358"/>
      <c r="AM194" s="357">
        <f>P!AH196</f>
        <v>0</v>
      </c>
      <c r="AN194" s="288">
        <f t="shared" si="15"/>
        <v>74.900000000000006</v>
      </c>
      <c r="AO194" s="366">
        <f>P!AK196</f>
        <v>20.801068090787716</v>
      </c>
      <c r="AP194" s="332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84</v>
      </c>
      <c r="G195" s="329">
        <f t="shared" si="17"/>
        <v>84</v>
      </c>
      <c r="H195" s="352">
        <v>15</v>
      </c>
      <c r="I195" s="357">
        <f>P!D197</f>
        <v>15</v>
      </c>
      <c r="J195" s="358">
        <v>20</v>
      </c>
      <c r="K195" s="357">
        <f>P!F197</f>
        <v>20</v>
      </c>
      <c r="L195" s="358">
        <v>14</v>
      </c>
      <c r="M195" s="357">
        <f>P!H197</f>
        <v>15</v>
      </c>
      <c r="N195" s="358">
        <v>7</v>
      </c>
      <c r="O195" s="357">
        <f>P!J197</f>
        <v>7</v>
      </c>
      <c r="P195" s="358">
        <v>7</v>
      </c>
      <c r="Q195" s="357">
        <f>P!L197</f>
        <v>7</v>
      </c>
      <c r="R195" s="358">
        <v>20</v>
      </c>
      <c r="S195" s="357">
        <f>P!N197</f>
        <v>20</v>
      </c>
      <c r="T195" s="358"/>
      <c r="U195" s="357">
        <f>P!P197</f>
        <v>0</v>
      </c>
      <c r="V195" s="358"/>
      <c r="W195" s="357">
        <f>P!R197</f>
        <v>0</v>
      </c>
      <c r="X195" s="358"/>
      <c r="Y195" s="357">
        <f>P!T197</f>
        <v>0</v>
      </c>
      <c r="Z195" s="358"/>
      <c r="AA195" s="357">
        <f>P!V197</f>
        <v>0</v>
      </c>
      <c r="AB195" s="358"/>
      <c r="AC195" s="357">
        <f>P!X197</f>
        <v>0</v>
      </c>
      <c r="AD195" s="358"/>
      <c r="AE195" s="357">
        <f>P!Z197</f>
        <v>0</v>
      </c>
      <c r="AF195" s="358"/>
      <c r="AG195" s="357">
        <f>P!AB197</f>
        <v>0</v>
      </c>
      <c r="AH195" s="358"/>
      <c r="AI195" s="357">
        <f>P!AD197</f>
        <v>0</v>
      </c>
      <c r="AJ195" s="358"/>
      <c r="AK195" s="357">
        <f>P!AF197</f>
        <v>0</v>
      </c>
      <c r="AL195" s="358"/>
      <c r="AM195" s="357">
        <f>P!AH197</f>
        <v>0</v>
      </c>
      <c r="AN195" s="288">
        <f t="shared" si="15"/>
        <v>84</v>
      </c>
      <c r="AO195" s="366">
        <f>P!AK197</f>
        <v>25</v>
      </c>
      <c r="AP195" s="332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7">
        <f>P!D198</f>
        <v>0</v>
      </c>
      <c r="J196" s="358"/>
      <c r="K196" s="357">
        <f>P!F198</f>
        <v>0</v>
      </c>
      <c r="L196" s="358"/>
      <c r="M196" s="357">
        <f>P!H198</f>
        <v>0</v>
      </c>
      <c r="N196" s="358"/>
      <c r="O196" s="357">
        <f>P!J198</f>
        <v>0</v>
      </c>
      <c r="P196" s="358"/>
      <c r="Q196" s="357">
        <f>P!L198</f>
        <v>0</v>
      </c>
      <c r="R196" s="358"/>
      <c r="S196" s="357">
        <f>P!N198</f>
        <v>0</v>
      </c>
      <c r="T196" s="358"/>
      <c r="U196" s="357">
        <f>P!P198</f>
        <v>0</v>
      </c>
      <c r="V196" s="358"/>
      <c r="W196" s="357">
        <f>P!R198</f>
        <v>0</v>
      </c>
      <c r="X196" s="358"/>
      <c r="Y196" s="357">
        <f>P!T198</f>
        <v>0</v>
      </c>
      <c r="Z196" s="358"/>
      <c r="AA196" s="357">
        <f>P!V198</f>
        <v>0</v>
      </c>
      <c r="AB196" s="358"/>
      <c r="AC196" s="357">
        <f>P!X198</f>
        <v>0</v>
      </c>
      <c r="AD196" s="358"/>
      <c r="AE196" s="357">
        <f>P!Z198</f>
        <v>0</v>
      </c>
      <c r="AF196" s="358"/>
      <c r="AG196" s="357">
        <f>P!AB198</f>
        <v>0</v>
      </c>
      <c r="AH196" s="358"/>
      <c r="AI196" s="357">
        <f>P!AD198</f>
        <v>0</v>
      </c>
      <c r="AJ196" s="358"/>
      <c r="AK196" s="357">
        <f>P!AF198</f>
        <v>0</v>
      </c>
      <c r="AL196" s="358"/>
      <c r="AM196" s="357">
        <f>P!AH198</f>
        <v>0</v>
      </c>
      <c r="AN196" s="288">
        <f t="shared" ref="AN196:AN252" si="19">I196+K196+M196+O196+Q196+S196+AC196+U196+W196+Y196+AA196+AE196+AG196+AI196+AK196+AM196</f>
        <v>0</v>
      </c>
      <c r="AO196" s="366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18</v>
      </c>
      <c r="G197" s="329">
        <f t="shared" ref="G197:G252" si="21">E197+F197</f>
        <v>18</v>
      </c>
      <c r="H197" s="352">
        <v>3</v>
      </c>
      <c r="I197" s="357">
        <f>P!D199</f>
        <v>0</v>
      </c>
      <c r="J197" s="358">
        <v>4</v>
      </c>
      <c r="K197" s="357">
        <f>P!F199</f>
        <v>4</v>
      </c>
      <c r="L197" s="358">
        <v>3</v>
      </c>
      <c r="M197" s="357">
        <f>P!H199</f>
        <v>3</v>
      </c>
      <c r="N197" s="358">
        <v>2</v>
      </c>
      <c r="O197" s="357">
        <f>P!J199</f>
        <v>2</v>
      </c>
      <c r="P197" s="358">
        <v>2</v>
      </c>
      <c r="Q197" s="357">
        <f>P!L199</f>
        <v>2</v>
      </c>
      <c r="R197" s="358">
        <v>4</v>
      </c>
      <c r="S197" s="357">
        <f>P!N199</f>
        <v>4</v>
      </c>
      <c r="T197" s="358"/>
      <c r="U197" s="357">
        <f>P!P199</f>
        <v>0</v>
      </c>
      <c r="V197" s="358">
        <v>1</v>
      </c>
      <c r="W197" s="357">
        <f>P!R199</f>
        <v>1</v>
      </c>
      <c r="X197" s="358">
        <v>1</v>
      </c>
      <c r="Y197" s="357">
        <f>P!T199</f>
        <v>1</v>
      </c>
      <c r="Z197" s="358">
        <v>1</v>
      </c>
      <c r="AA197" s="357">
        <f>P!V199</f>
        <v>1</v>
      </c>
      <c r="AB197" s="358"/>
      <c r="AC197" s="357">
        <f>P!X199</f>
        <v>0</v>
      </c>
      <c r="AD197" s="358"/>
      <c r="AE197" s="357">
        <f>P!Z199</f>
        <v>0</v>
      </c>
      <c r="AF197" s="358"/>
      <c r="AG197" s="357">
        <f>P!AB199</f>
        <v>0</v>
      </c>
      <c r="AH197" s="358"/>
      <c r="AI197" s="357">
        <f>P!AD199</f>
        <v>0</v>
      </c>
      <c r="AJ197" s="358"/>
      <c r="AK197" s="357">
        <f>P!AF199</f>
        <v>0</v>
      </c>
      <c r="AL197" s="358"/>
      <c r="AM197" s="357">
        <f>P!AH199</f>
        <v>0</v>
      </c>
      <c r="AN197" s="288">
        <f t="shared" si="19"/>
        <v>18</v>
      </c>
      <c r="AO197" s="366">
        <f>P!AK199</f>
        <v>120.55555555555556</v>
      </c>
      <c r="AP197" s="332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5.5</v>
      </c>
      <c r="G198" s="329">
        <f t="shared" si="21"/>
        <v>5.5</v>
      </c>
      <c r="H198" s="352">
        <v>1</v>
      </c>
      <c r="I198" s="357">
        <f>P!D200</f>
        <v>0</v>
      </c>
      <c r="J198" s="358">
        <v>0.5</v>
      </c>
      <c r="K198" s="357">
        <f>P!F200</f>
        <v>0.5</v>
      </c>
      <c r="L198" s="358">
        <v>1</v>
      </c>
      <c r="M198" s="357">
        <f>P!H200</f>
        <v>1</v>
      </c>
      <c r="N198" s="358">
        <v>0.52</v>
      </c>
      <c r="O198" s="357">
        <f>P!J200</f>
        <v>0.5</v>
      </c>
      <c r="P198" s="358">
        <v>0.5</v>
      </c>
      <c r="Q198" s="357">
        <f>P!L200</f>
        <v>0.5</v>
      </c>
      <c r="R198" s="358">
        <v>1</v>
      </c>
      <c r="S198" s="357">
        <f>P!N200</f>
        <v>1</v>
      </c>
      <c r="T198" s="358">
        <v>0.5</v>
      </c>
      <c r="U198" s="357">
        <f>P!P200</f>
        <v>0.5</v>
      </c>
      <c r="V198" s="358">
        <v>0.5</v>
      </c>
      <c r="W198" s="357">
        <f>P!R200</f>
        <v>0.5</v>
      </c>
      <c r="X198" s="358">
        <v>0.5</v>
      </c>
      <c r="Y198" s="357">
        <f>P!T200</f>
        <v>0.5</v>
      </c>
      <c r="Z198" s="358">
        <v>0.5</v>
      </c>
      <c r="AA198" s="357">
        <f>P!V200</f>
        <v>0.5</v>
      </c>
      <c r="AB198" s="358"/>
      <c r="AC198" s="357">
        <f>P!X200</f>
        <v>0</v>
      </c>
      <c r="AD198" s="358"/>
      <c r="AE198" s="357">
        <f>P!Z200</f>
        <v>0</v>
      </c>
      <c r="AF198" s="358"/>
      <c r="AG198" s="357">
        <f>P!AB200</f>
        <v>0</v>
      </c>
      <c r="AH198" s="358"/>
      <c r="AI198" s="357">
        <f>P!AD200</f>
        <v>0</v>
      </c>
      <c r="AJ198" s="358"/>
      <c r="AK198" s="357">
        <f>P!AF200</f>
        <v>0</v>
      </c>
      <c r="AL198" s="358"/>
      <c r="AM198" s="357">
        <f>P!AH200</f>
        <v>0</v>
      </c>
      <c r="AN198" s="288">
        <f t="shared" si="19"/>
        <v>5.5</v>
      </c>
      <c r="AO198" s="366">
        <f>P!AK200</f>
        <v>148.18181818181819</v>
      </c>
      <c r="AP198" s="332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2</v>
      </c>
      <c r="G199" s="329">
        <f t="shared" si="21"/>
        <v>2</v>
      </c>
      <c r="H199" s="352"/>
      <c r="I199" s="357">
        <f>P!D201</f>
        <v>1</v>
      </c>
      <c r="J199" s="358"/>
      <c r="K199" s="357">
        <f>P!F201</f>
        <v>0</v>
      </c>
      <c r="L199" s="358">
        <v>0.5</v>
      </c>
      <c r="M199" s="357">
        <f>P!H201</f>
        <v>0.5</v>
      </c>
      <c r="N199" s="358"/>
      <c r="O199" s="357">
        <f>P!J201</f>
        <v>0</v>
      </c>
      <c r="P199" s="358"/>
      <c r="Q199" s="357">
        <f>P!L201</f>
        <v>0</v>
      </c>
      <c r="R199" s="358"/>
      <c r="S199" s="357">
        <f>P!N201</f>
        <v>0</v>
      </c>
      <c r="T199" s="358"/>
      <c r="U199" s="357">
        <f>P!P201</f>
        <v>0</v>
      </c>
      <c r="V199" s="358">
        <v>0.2</v>
      </c>
      <c r="W199" s="357">
        <f>P!R201</f>
        <v>0.5</v>
      </c>
      <c r="X199" s="358"/>
      <c r="Y199" s="357">
        <f>P!T201</f>
        <v>0</v>
      </c>
      <c r="Z199" s="358"/>
      <c r="AA199" s="357">
        <f>P!V201</f>
        <v>0</v>
      </c>
      <c r="AB199" s="358"/>
      <c r="AC199" s="357">
        <f>P!X201</f>
        <v>0</v>
      </c>
      <c r="AD199" s="358"/>
      <c r="AE199" s="357">
        <f>P!Z201</f>
        <v>0</v>
      </c>
      <c r="AF199" s="358"/>
      <c r="AG199" s="357">
        <f>P!AB201</f>
        <v>0</v>
      </c>
      <c r="AH199" s="358"/>
      <c r="AI199" s="357">
        <f>P!AD201</f>
        <v>0</v>
      </c>
      <c r="AJ199" s="358"/>
      <c r="AK199" s="357">
        <f>P!AF201</f>
        <v>0</v>
      </c>
      <c r="AL199" s="358"/>
      <c r="AM199" s="357">
        <f>P!AH201</f>
        <v>0</v>
      </c>
      <c r="AN199" s="288">
        <f t="shared" si="19"/>
        <v>2</v>
      </c>
      <c r="AO199" s="366">
        <f>P!AK201</f>
        <v>135</v>
      </c>
      <c r="AP199" s="332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1.5</v>
      </c>
      <c r="G200" s="329">
        <f t="shared" si="21"/>
        <v>1.5</v>
      </c>
      <c r="H200" s="352">
        <v>0.1</v>
      </c>
      <c r="I200" s="357">
        <f>P!D202</f>
        <v>1</v>
      </c>
      <c r="J200" s="358"/>
      <c r="K200" s="357">
        <f>P!F202</f>
        <v>0</v>
      </c>
      <c r="L200" s="358">
        <v>0.5</v>
      </c>
      <c r="M200" s="357">
        <f>P!H202</f>
        <v>0.5</v>
      </c>
      <c r="N200" s="358"/>
      <c r="O200" s="357">
        <f>P!J202</f>
        <v>0</v>
      </c>
      <c r="P200" s="358"/>
      <c r="Q200" s="357">
        <f>P!L202</f>
        <v>0</v>
      </c>
      <c r="R200" s="358"/>
      <c r="S200" s="357">
        <f>P!N202</f>
        <v>0</v>
      </c>
      <c r="T200" s="358"/>
      <c r="U200" s="357">
        <f>P!P202</f>
        <v>0</v>
      </c>
      <c r="V200" s="358"/>
      <c r="W200" s="357">
        <f>P!R202</f>
        <v>0</v>
      </c>
      <c r="X200" s="358"/>
      <c r="Y200" s="357">
        <f>P!T202</f>
        <v>0</v>
      </c>
      <c r="Z200" s="358"/>
      <c r="AA200" s="357">
        <f>P!V202</f>
        <v>0</v>
      </c>
      <c r="AB200" s="358"/>
      <c r="AC200" s="357">
        <f>P!X202</f>
        <v>0</v>
      </c>
      <c r="AD200" s="358"/>
      <c r="AE200" s="357">
        <f>P!Z202</f>
        <v>0</v>
      </c>
      <c r="AF200" s="358"/>
      <c r="AG200" s="357">
        <f>P!AB202</f>
        <v>0</v>
      </c>
      <c r="AH200" s="358"/>
      <c r="AI200" s="357">
        <f>P!AD202</f>
        <v>0</v>
      </c>
      <c r="AJ200" s="358"/>
      <c r="AK200" s="357">
        <f>P!AF202</f>
        <v>0</v>
      </c>
      <c r="AL200" s="358"/>
      <c r="AM200" s="357">
        <f>P!AH202</f>
        <v>0</v>
      </c>
      <c r="AN200" s="288">
        <f t="shared" si="19"/>
        <v>1.5</v>
      </c>
      <c r="AO200" s="366">
        <f>P!AK202</f>
        <v>300</v>
      </c>
      <c r="AP200" s="332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1</v>
      </c>
      <c r="G201" s="329">
        <f t="shared" si="21"/>
        <v>1</v>
      </c>
      <c r="H201" s="352"/>
      <c r="I201" s="357">
        <f>P!D203</f>
        <v>0</v>
      </c>
      <c r="J201" s="358">
        <v>1</v>
      </c>
      <c r="K201" s="357">
        <f>P!F203</f>
        <v>1</v>
      </c>
      <c r="L201" s="358"/>
      <c r="M201" s="357">
        <f>P!H203</f>
        <v>0</v>
      </c>
      <c r="N201" s="358"/>
      <c r="O201" s="357">
        <f>P!J203</f>
        <v>0</v>
      </c>
      <c r="P201" s="358"/>
      <c r="Q201" s="357">
        <f>P!L203</f>
        <v>0</v>
      </c>
      <c r="R201" s="358"/>
      <c r="S201" s="357">
        <f>P!N203</f>
        <v>0</v>
      </c>
      <c r="T201" s="358"/>
      <c r="U201" s="357">
        <f>P!P203</f>
        <v>0</v>
      </c>
      <c r="V201" s="358"/>
      <c r="W201" s="357">
        <f>P!R203</f>
        <v>0</v>
      </c>
      <c r="X201" s="358"/>
      <c r="Y201" s="357">
        <f>P!T203</f>
        <v>0</v>
      </c>
      <c r="Z201" s="358"/>
      <c r="AA201" s="357">
        <f>P!V203</f>
        <v>0</v>
      </c>
      <c r="AB201" s="358"/>
      <c r="AC201" s="357">
        <f>P!X203</f>
        <v>0</v>
      </c>
      <c r="AD201" s="358"/>
      <c r="AE201" s="357">
        <f>P!Z203</f>
        <v>0</v>
      </c>
      <c r="AF201" s="358"/>
      <c r="AG201" s="357">
        <f>P!AB203</f>
        <v>0</v>
      </c>
      <c r="AH201" s="358"/>
      <c r="AI201" s="357">
        <f>P!AD203</f>
        <v>0</v>
      </c>
      <c r="AJ201" s="358"/>
      <c r="AK201" s="357">
        <f>P!AF203</f>
        <v>0</v>
      </c>
      <c r="AL201" s="358"/>
      <c r="AM201" s="357">
        <f>P!AH203</f>
        <v>0</v>
      </c>
      <c r="AN201" s="288">
        <f t="shared" si="19"/>
        <v>1</v>
      </c>
      <c r="AO201" s="366">
        <f>P!AK203</f>
        <v>300</v>
      </c>
      <c r="AP201" s="332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7">
        <f>P!D204</f>
        <v>0</v>
      </c>
      <c r="J202" s="358"/>
      <c r="K202" s="357">
        <f>P!F204</f>
        <v>0</v>
      </c>
      <c r="L202" s="358"/>
      <c r="M202" s="357">
        <f>P!H204</f>
        <v>0</v>
      </c>
      <c r="N202" s="358"/>
      <c r="O202" s="357">
        <f>P!J204</f>
        <v>0</v>
      </c>
      <c r="P202" s="358"/>
      <c r="Q202" s="357">
        <f>P!L204</f>
        <v>0</v>
      </c>
      <c r="R202" s="358"/>
      <c r="S202" s="357">
        <f>P!N204</f>
        <v>0</v>
      </c>
      <c r="T202" s="358"/>
      <c r="U202" s="357">
        <f>P!P204</f>
        <v>0</v>
      </c>
      <c r="V202" s="358"/>
      <c r="W202" s="357">
        <f>P!R204</f>
        <v>0</v>
      </c>
      <c r="X202" s="358"/>
      <c r="Y202" s="357">
        <f>P!T204</f>
        <v>0</v>
      </c>
      <c r="Z202" s="358"/>
      <c r="AA202" s="357">
        <f>P!V204</f>
        <v>0</v>
      </c>
      <c r="AB202" s="358"/>
      <c r="AC202" s="357">
        <f>P!X204</f>
        <v>0</v>
      </c>
      <c r="AD202" s="358"/>
      <c r="AE202" s="357">
        <f>P!Z204</f>
        <v>0</v>
      </c>
      <c r="AF202" s="358"/>
      <c r="AG202" s="357">
        <f>P!AB204</f>
        <v>0</v>
      </c>
      <c r="AH202" s="358"/>
      <c r="AI202" s="357">
        <f>P!AD204</f>
        <v>0</v>
      </c>
      <c r="AJ202" s="358"/>
      <c r="AK202" s="357">
        <f>P!AF204</f>
        <v>0</v>
      </c>
      <c r="AL202" s="358"/>
      <c r="AM202" s="357">
        <f>P!AH204</f>
        <v>0</v>
      </c>
      <c r="AN202" s="288">
        <f t="shared" si="19"/>
        <v>0</v>
      </c>
      <c r="AO202" s="366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23</v>
      </c>
      <c r="G203" s="329">
        <f t="shared" si="21"/>
        <v>23</v>
      </c>
      <c r="H203" s="352">
        <v>7</v>
      </c>
      <c r="I203" s="357">
        <f>P!D205</f>
        <v>7</v>
      </c>
      <c r="J203" s="358">
        <v>5</v>
      </c>
      <c r="K203" s="357">
        <f>P!F205</f>
        <v>5</v>
      </c>
      <c r="L203" s="358"/>
      <c r="M203" s="357">
        <f>P!H205</f>
        <v>0</v>
      </c>
      <c r="N203" s="358"/>
      <c r="O203" s="357">
        <f>P!J205</f>
        <v>0</v>
      </c>
      <c r="P203" s="358"/>
      <c r="Q203" s="357">
        <f>P!L205</f>
        <v>0</v>
      </c>
      <c r="R203" s="358"/>
      <c r="S203" s="357">
        <f>P!N205</f>
        <v>0</v>
      </c>
      <c r="T203" s="358">
        <v>3</v>
      </c>
      <c r="U203" s="357">
        <f>P!P205</f>
        <v>3</v>
      </c>
      <c r="V203" s="358"/>
      <c r="W203" s="357">
        <f>P!R205</f>
        <v>0</v>
      </c>
      <c r="X203" s="358">
        <v>5</v>
      </c>
      <c r="Y203" s="357">
        <f>P!T205</f>
        <v>8</v>
      </c>
      <c r="Z203" s="358"/>
      <c r="AA203" s="357">
        <f>P!V205</f>
        <v>0</v>
      </c>
      <c r="AB203" s="358"/>
      <c r="AC203" s="357">
        <f>P!X205</f>
        <v>0</v>
      </c>
      <c r="AD203" s="358"/>
      <c r="AE203" s="357">
        <f>P!Z205</f>
        <v>0</v>
      </c>
      <c r="AF203" s="358"/>
      <c r="AG203" s="357">
        <f>P!AB205</f>
        <v>0</v>
      </c>
      <c r="AH203" s="358"/>
      <c r="AI203" s="357">
        <f>P!AD205</f>
        <v>0</v>
      </c>
      <c r="AJ203" s="358"/>
      <c r="AK203" s="357">
        <f>P!AF205</f>
        <v>0</v>
      </c>
      <c r="AL203" s="358"/>
      <c r="AM203" s="357">
        <f>P!AH205</f>
        <v>0</v>
      </c>
      <c r="AN203" s="288">
        <f t="shared" si="19"/>
        <v>23</v>
      </c>
      <c r="AO203" s="366">
        <f>P!AK205</f>
        <v>41.521739130434781</v>
      </c>
      <c r="AP203" s="332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34</v>
      </c>
      <c r="G204" s="329">
        <f t="shared" si="21"/>
        <v>34</v>
      </c>
      <c r="H204" s="352">
        <v>10</v>
      </c>
      <c r="I204" s="357">
        <f>P!D206</f>
        <v>10</v>
      </c>
      <c r="J204" s="358">
        <v>14</v>
      </c>
      <c r="K204" s="357">
        <f>P!F206</f>
        <v>14</v>
      </c>
      <c r="L204" s="358">
        <v>10</v>
      </c>
      <c r="M204" s="357">
        <f>P!H206</f>
        <v>10</v>
      </c>
      <c r="N204" s="358"/>
      <c r="O204" s="357">
        <f>P!J206</f>
        <v>0</v>
      </c>
      <c r="P204" s="358">
        <v>5</v>
      </c>
      <c r="Q204" s="357">
        <f>P!L206</f>
        <v>0</v>
      </c>
      <c r="R204" s="358"/>
      <c r="S204" s="357">
        <f>P!N206</f>
        <v>0</v>
      </c>
      <c r="T204" s="358"/>
      <c r="U204" s="357">
        <f>P!P206</f>
        <v>0</v>
      </c>
      <c r="V204" s="358"/>
      <c r="W204" s="357">
        <f>P!R206</f>
        <v>0</v>
      </c>
      <c r="X204" s="358"/>
      <c r="Y204" s="357">
        <f>P!T206</f>
        <v>0</v>
      </c>
      <c r="Z204" s="358"/>
      <c r="AA204" s="357">
        <f>P!V206</f>
        <v>0</v>
      </c>
      <c r="AB204" s="358"/>
      <c r="AC204" s="357">
        <f>P!X206</f>
        <v>0</v>
      </c>
      <c r="AD204" s="358"/>
      <c r="AE204" s="357">
        <f>P!Z206</f>
        <v>0</v>
      </c>
      <c r="AF204" s="358"/>
      <c r="AG204" s="357">
        <f>P!AB206</f>
        <v>0</v>
      </c>
      <c r="AH204" s="358"/>
      <c r="AI204" s="357">
        <f>P!AD206</f>
        <v>0</v>
      </c>
      <c r="AJ204" s="358"/>
      <c r="AK204" s="357">
        <f>P!AF206</f>
        <v>0</v>
      </c>
      <c r="AL204" s="358"/>
      <c r="AM204" s="357">
        <f>P!AH206</f>
        <v>0</v>
      </c>
      <c r="AN204" s="288">
        <f t="shared" si="19"/>
        <v>34</v>
      </c>
      <c r="AO204" s="366">
        <f>P!AK206</f>
        <v>42.941176470588232</v>
      </c>
      <c r="AP204" s="332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14</v>
      </c>
      <c r="G205" s="329">
        <f t="shared" si="21"/>
        <v>14</v>
      </c>
      <c r="H205" s="352">
        <v>4</v>
      </c>
      <c r="I205" s="357">
        <f>P!D207</f>
        <v>4</v>
      </c>
      <c r="J205" s="358">
        <v>10</v>
      </c>
      <c r="K205" s="357">
        <f>P!F207</f>
        <v>10</v>
      </c>
      <c r="L205" s="358"/>
      <c r="M205" s="357">
        <f>P!H207</f>
        <v>0</v>
      </c>
      <c r="N205" s="358"/>
      <c r="O205" s="357">
        <f>P!J207</f>
        <v>0</v>
      </c>
      <c r="P205" s="358"/>
      <c r="Q205" s="357">
        <f>P!L207</f>
        <v>0</v>
      </c>
      <c r="R205" s="358"/>
      <c r="S205" s="357">
        <f>P!N207</f>
        <v>0</v>
      </c>
      <c r="T205" s="358"/>
      <c r="U205" s="357">
        <f>P!P207</f>
        <v>0</v>
      </c>
      <c r="V205" s="358"/>
      <c r="W205" s="357">
        <f>P!R207</f>
        <v>0</v>
      </c>
      <c r="X205" s="358"/>
      <c r="Y205" s="357">
        <f>P!T207</f>
        <v>0</v>
      </c>
      <c r="Z205" s="358"/>
      <c r="AA205" s="357">
        <f>P!V207</f>
        <v>0</v>
      </c>
      <c r="AB205" s="358"/>
      <c r="AC205" s="357">
        <f>P!X207</f>
        <v>0</v>
      </c>
      <c r="AD205" s="358"/>
      <c r="AE205" s="357">
        <f>P!Z207</f>
        <v>0</v>
      </c>
      <c r="AF205" s="358"/>
      <c r="AG205" s="357">
        <f>P!AB207</f>
        <v>0</v>
      </c>
      <c r="AH205" s="358"/>
      <c r="AI205" s="357">
        <f>P!AD207</f>
        <v>0</v>
      </c>
      <c r="AJ205" s="358"/>
      <c r="AK205" s="357">
        <f>P!AF207</f>
        <v>0</v>
      </c>
      <c r="AL205" s="358"/>
      <c r="AM205" s="357">
        <f>P!AH207</f>
        <v>0</v>
      </c>
      <c r="AN205" s="288">
        <f t="shared" si="19"/>
        <v>14</v>
      </c>
      <c r="AO205" s="366">
        <f>P!AK207</f>
        <v>41.428571428571431</v>
      </c>
      <c r="AP205" s="332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55</v>
      </c>
      <c r="G206" s="329">
        <f t="shared" si="21"/>
        <v>55</v>
      </c>
      <c r="H206" s="352">
        <v>10</v>
      </c>
      <c r="I206" s="357">
        <f>P!D208</f>
        <v>10</v>
      </c>
      <c r="J206" s="358">
        <v>10</v>
      </c>
      <c r="K206" s="357">
        <f>P!F208</f>
        <v>10</v>
      </c>
      <c r="L206" s="358">
        <v>10</v>
      </c>
      <c r="M206" s="357">
        <f>P!H208</f>
        <v>10</v>
      </c>
      <c r="N206" s="358">
        <v>5</v>
      </c>
      <c r="O206" s="357">
        <f>P!J208</f>
        <v>10</v>
      </c>
      <c r="P206" s="358">
        <v>5</v>
      </c>
      <c r="Q206" s="357">
        <f>P!L208</f>
        <v>5</v>
      </c>
      <c r="R206" s="358">
        <v>10</v>
      </c>
      <c r="S206" s="357">
        <f>P!N208</f>
        <v>10</v>
      </c>
      <c r="T206" s="358"/>
      <c r="U206" s="357">
        <f>P!P208</f>
        <v>0</v>
      </c>
      <c r="V206" s="358"/>
      <c r="W206" s="357">
        <f>P!R208</f>
        <v>0</v>
      </c>
      <c r="X206" s="358"/>
      <c r="Y206" s="357">
        <f>P!T208</f>
        <v>0</v>
      </c>
      <c r="Z206" s="358"/>
      <c r="AA206" s="357">
        <f>P!V208</f>
        <v>0</v>
      </c>
      <c r="AB206" s="358"/>
      <c r="AC206" s="357">
        <f>P!X208</f>
        <v>0</v>
      </c>
      <c r="AD206" s="358"/>
      <c r="AE206" s="357">
        <f>P!Z208</f>
        <v>0</v>
      </c>
      <c r="AF206" s="358"/>
      <c r="AG206" s="357">
        <f>P!AB208</f>
        <v>0</v>
      </c>
      <c r="AH206" s="358"/>
      <c r="AI206" s="357">
        <f>P!AD208</f>
        <v>0</v>
      </c>
      <c r="AJ206" s="358"/>
      <c r="AK206" s="357">
        <f>P!AF208</f>
        <v>0</v>
      </c>
      <c r="AL206" s="358"/>
      <c r="AM206" s="357">
        <f>P!AH208</f>
        <v>0</v>
      </c>
      <c r="AN206" s="288">
        <f t="shared" si="19"/>
        <v>55</v>
      </c>
      <c r="AO206" s="366">
        <f>P!AK208</f>
        <v>37.727272727272727</v>
      </c>
      <c r="AP206" s="332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25</v>
      </c>
      <c r="G207" s="329">
        <f t="shared" si="21"/>
        <v>25</v>
      </c>
      <c r="H207" s="352"/>
      <c r="I207" s="357">
        <f>P!D209</f>
        <v>0</v>
      </c>
      <c r="J207" s="358">
        <v>10</v>
      </c>
      <c r="K207" s="357">
        <f>P!F209</f>
        <v>10</v>
      </c>
      <c r="L207" s="358"/>
      <c r="M207" s="357">
        <f>P!H209</f>
        <v>0</v>
      </c>
      <c r="N207" s="358"/>
      <c r="O207" s="357">
        <f>P!J209</f>
        <v>0</v>
      </c>
      <c r="P207" s="358"/>
      <c r="Q207" s="357">
        <f>P!L209</f>
        <v>0</v>
      </c>
      <c r="R207" s="358"/>
      <c r="S207" s="357">
        <f>P!N209</f>
        <v>0</v>
      </c>
      <c r="T207" s="358">
        <v>15</v>
      </c>
      <c r="U207" s="357">
        <f>P!P209</f>
        <v>15</v>
      </c>
      <c r="V207" s="358"/>
      <c r="W207" s="357">
        <f>P!R209</f>
        <v>0</v>
      </c>
      <c r="X207" s="358"/>
      <c r="Y207" s="357">
        <f>P!T209</f>
        <v>0</v>
      </c>
      <c r="Z207" s="358"/>
      <c r="AA207" s="357">
        <f>P!V209</f>
        <v>0</v>
      </c>
      <c r="AB207" s="358"/>
      <c r="AC207" s="357">
        <f>P!X209</f>
        <v>0</v>
      </c>
      <c r="AD207" s="358"/>
      <c r="AE207" s="357">
        <f>P!Z209</f>
        <v>0</v>
      </c>
      <c r="AF207" s="358"/>
      <c r="AG207" s="357">
        <f>P!AB209</f>
        <v>0</v>
      </c>
      <c r="AH207" s="358"/>
      <c r="AI207" s="357">
        <f>P!AD209</f>
        <v>0</v>
      </c>
      <c r="AJ207" s="358"/>
      <c r="AK207" s="357">
        <f>P!AF209</f>
        <v>0</v>
      </c>
      <c r="AL207" s="358"/>
      <c r="AM207" s="357">
        <f>P!AH209</f>
        <v>0</v>
      </c>
      <c r="AN207" s="288">
        <f t="shared" si="19"/>
        <v>25</v>
      </c>
      <c r="AO207" s="366">
        <f>P!AK209</f>
        <v>56</v>
      </c>
      <c r="AP207" s="332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7">
        <f>P!D210</f>
        <v>0</v>
      </c>
      <c r="J208" s="358"/>
      <c r="K208" s="357">
        <f>P!F210</f>
        <v>0</v>
      </c>
      <c r="L208" s="358"/>
      <c r="M208" s="357">
        <f>P!H210</f>
        <v>0</v>
      </c>
      <c r="N208" s="358"/>
      <c r="O208" s="357">
        <f>P!J210</f>
        <v>0</v>
      </c>
      <c r="P208" s="358"/>
      <c r="Q208" s="357">
        <f>P!L210</f>
        <v>0</v>
      </c>
      <c r="R208" s="358"/>
      <c r="S208" s="357">
        <f>P!N210</f>
        <v>0</v>
      </c>
      <c r="T208" s="358"/>
      <c r="U208" s="357">
        <f>P!P210</f>
        <v>0</v>
      </c>
      <c r="V208" s="358"/>
      <c r="W208" s="357">
        <f>P!R210</f>
        <v>0</v>
      </c>
      <c r="X208" s="358"/>
      <c r="Y208" s="357">
        <f>P!T210</f>
        <v>0</v>
      </c>
      <c r="Z208" s="358"/>
      <c r="AA208" s="357">
        <f>P!V210</f>
        <v>0</v>
      </c>
      <c r="AB208" s="358"/>
      <c r="AC208" s="357">
        <f>P!X210</f>
        <v>0</v>
      </c>
      <c r="AD208" s="358"/>
      <c r="AE208" s="357">
        <f>P!Z210</f>
        <v>0</v>
      </c>
      <c r="AF208" s="358"/>
      <c r="AG208" s="357">
        <f>P!AB210</f>
        <v>0</v>
      </c>
      <c r="AH208" s="358"/>
      <c r="AI208" s="357">
        <f>P!AD210</f>
        <v>0</v>
      </c>
      <c r="AJ208" s="358"/>
      <c r="AK208" s="357">
        <f>P!AF210</f>
        <v>0</v>
      </c>
      <c r="AL208" s="358"/>
      <c r="AM208" s="357">
        <f>P!AH210</f>
        <v>0</v>
      </c>
      <c r="AN208" s="288">
        <f t="shared" si="19"/>
        <v>0</v>
      </c>
      <c r="AO208" s="366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7">
        <f>P!D211</f>
        <v>0</v>
      </c>
      <c r="J209" s="358"/>
      <c r="K209" s="357">
        <f>P!F211</f>
        <v>0</v>
      </c>
      <c r="L209" s="358"/>
      <c r="M209" s="357">
        <f>P!H211</f>
        <v>0</v>
      </c>
      <c r="N209" s="358"/>
      <c r="O209" s="357">
        <f>P!J211</f>
        <v>0</v>
      </c>
      <c r="P209" s="358"/>
      <c r="Q209" s="357">
        <f>P!L211</f>
        <v>0</v>
      </c>
      <c r="R209" s="358"/>
      <c r="S209" s="357">
        <f>P!N211</f>
        <v>0</v>
      </c>
      <c r="T209" s="358"/>
      <c r="U209" s="357">
        <f>P!P211</f>
        <v>0</v>
      </c>
      <c r="V209" s="358"/>
      <c r="W209" s="357">
        <f>P!R211</f>
        <v>0</v>
      </c>
      <c r="X209" s="358"/>
      <c r="Y209" s="357">
        <f>P!T211</f>
        <v>0</v>
      </c>
      <c r="Z209" s="358"/>
      <c r="AA209" s="357">
        <f>P!V211</f>
        <v>0</v>
      </c>
      <c r="AB209" s="358"/>
      <c r="AC209" s="357">
        <f>P!X211</f>
        <v>0</v>
      </c>
      <c r="AD209" s="358"/>
      <c r="AE209" s="357">
        <f>P!Z211</f>
        <v>0</v>
      </c>
      <c r="AF209" s="358"/>
      <c r="AG209" s="357">
        <f>P!AB211</f>
        <v>0</v>
      </c>
      <c r="AH209" s="358"/>
      <c r="AI209" s="357">
        <f>P!AD211</f>
        <v>0</v>
      </c>
      <c r="AJ209" s="358"/>
      <c r="AK209" s="357">
        <f>P!AF211</f>
        <v>0</v>
      </c>
      <c r="AL209" s="358"/>
      <c r="AM209" s="357">
        <f>P!AH211</f>
        <v>0</v>
      </c>
      <c r="AN209" s="288">
        <f t="shared" si="19"/>
        <v>0</v>
      </c>
      <c r="AO209" s="366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7">
        <f>P!D212</f>
        <v>0</v>
      </c>
      <c r="J210" s="358"/>
      <c r="K210" s="357">
        <f>P!F212</f>
        <v>0</v>
      </c>
      <c r="L210" s="358"/>
      <c r="M210" s="357">
        <f>P!H212</f>
        <v>0</v>
      </c>
      <c r="N210" s="358"/>
      <c r="O210" s="357">
        <f>P!J212</f>
        <v>0</v>
      </c>
      <c r="P210" s="358"/>
      <c r="Q210" s="357">
        <f>P!L212</f>
        <v>0</v>
      </c>
      <c r="R210" s="358"/>
      <c r="S210" s="357">
        <f>P!N212</f>
        <v>0</v>
      </c>
      <c r="T210" s="358"/>
      <c r="U210" s="357">
        <f>P!P212</f>
        <v>0</v>
      </c>
      <c r="V210" s="358"/>
      <c r="W210" s="357">
        <f>P!R212</f>
        <v>0</v>
      </c>
      <c r="X210" s="358"/>
      <c r="Y210" s="357">
        <f>P!T212</f>
        <v>0</v>
      </c>
      <c r="Z210" s="358"/>
      <c r="AA210" s="357">
        <f>P!V212</f>
        <v>0</v>
      </c>
      <c r="AB210" s="358"/>
      <c r="AC210" s="357">
        <f>P!X212</f>
        <v>0</v>
      </c>
      <c r="AD210" s="358"/>
      <c r="AE210" s="357">
        <f>P!Z212</f>
        <v>0</v>
      </c>
      <c r="AF210" s="358"/>
      <c r="AG210" s="357">
        <f>P!AB212</f>
        <v>0</v>
      </c>
      <c r="AH210" s="358"/>
      <c r="AI210" s="357">
        <f>P!AD212</f>
        <v>0</v>
      </c>
      <c r="AJ210" s="358"/>
      <c r="AK210" s="357">
        <f>P!AF212</f>
        <v>0</v>
      </c>
      <c r="AL210" s="358"/>
      <c r="AM210" s="357">
        <f>P!AH212</f>
        <v>0</v>
      </c>
      <c r="AN210" s="288">
        <f t="shared" si="19"/>
        <v>0</v>
      </c>
      <c r="AO210" s="366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15</v>
      </c>
      <c r="G211" s="329">
        <f t="shared" si="21"/>
        <v>15</v>
      </c>
      <c r="H211" s="352"/>
      <c r="I211" s="357">
        <f>P!D213</f>
        <v>0</v>
      </c>
      <c r="J211" s="358"/>
      <c r="K211" s="357">
        <f>P!F213</f>
        <v>0</v>
      </c>
      <c r="L211" s="358">
        <v>5</v>
      </c>
      <c r="M211" s="357">
        <f>P!H213</f>
        <v>5</v>
      </c>
      <c r="N211" s="358"/>
      <c r="O211" s="357">
        <f>P!J213</f>
        <v>0</v>
      </c>
      <c r="P211" s="358"/>
      <c r="Q211" s="357">
        <f>P!L213</f>
        <v>0</v>
      </c>
      <c r="R211" s="358">
        <v>5</v>
      </c>
      <c r="S211" s="357">
        <f>P!N213</f>
        <v>5</v>
      </c>
      <c r="T211" s="358"/>
      <c r="U211" s="357">
        <f>P!P213</f>
        <v>0</v>
      </c>
      <c r="V211" s="358"/>
      <c r="W211" s="357">
        <f>P!R213</f>
        <v>0</v>
      </c>
      <c r="X211" s="358"/>
      <c r="Y211" s="357">
        <f>P!T213</f>
        <v>0</v>
      </c>
      <c r="Z211" s="358">
        <v>5</v>
      </c>
      <c r="AA211" s="357">
        <f>P!V213</f>
        <v>5</v>
      </c>
      <c r="AB211" s="358"/>
      <c r="AC211" s="357">
        <f>P!X213</f>
        <v>0</v>
      </c>
      <c r="AD211" s="358"/>
      <c r="AE211" s="357">
        <f>P!Z213</f>
        <v>0</v>
      </c>
      <c r="AF211" s="358"/>
      <c r="AG211" s="357">
        <f>P!AB213</f>
        <v>0</v>
      </c>
      <c r="AH211" s="358"/>
      <c r="AI211" s="357">
        <f>P!AD213</f>
        <v>0</v>
      </c>
      <c r="AJ211" s="358"/>
      <c r="AK211" s="357">
        <f>P!AF213</f>
        <v>0</v>
      </c>
      <c r="AL211" s="358"/>
      <c r="AM211" s="357">
        <f>P!AH213</f>
        <v>0</v>
      </c>
      <c r="AN211" s="288">
        <f t="shared" si="19"/>
        <v>15</v>
      </c>
      <c r="AO211" s="366">
        <f>P!AK213</f>
        <v>38.333333333333336</v>
      </c>
      <c r="AP211" s="332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3.56</v>
      </c>
      <c r="G212" s="329">
        <f t="shared" si="21"/>
        <v>3.56</v>
      </c>
      <c r="H212" s="352"/>
      <c r="I212" s="357">
        <f>P!D214</f>
        <v>0</v>
      </c>
      <c r="J212" s="358">
        <v>2</v>
      </c>
      <c r="K212" s="357">
        <f>P!F214</f>
        <v>2</v>
      </c>
      <c r="L212" s="358">
        <v>1</v>
      </c>
      <c r="M212" s="357">
        <f>P!H214</f>
        <v>1</v>
      </c>
      <c r="N212" s="358"/>
      <c r="O212" s="357">
        <f>P!J214</f>
        <v>0</v>
      </c>
      <c r="P212" s="358"/>
      <c r="Q212" s="357">
        <f>P!L214</f>
        <v>0</v>
      </c>
      <c r="R212" s="358"/>
      <c r="S212" s="357">
        <f>P!N214</f>
        <v>0</v>
      </c>
      <c r="T212" s="358"/>
      <c r="U212" s="357">
        <f>P!P214</f>
        <v>0</v>
      </c>
      <c r="V212" s="358">
        <v>0.5</v>
      </c>
      <c r="W212" s="357">
        <f>P!R214</f>
        <v>0.56000000000000005</v>
      </c>
      <c r="X212" s="358"/>
      <c r="Y212" s="357">
        <f>P!T214</f>
        <v>0</v>
      </c>
      <c r="Z212" s="358"/>
      <c r="AA212" s="357">
        <f>P!V214</f>
        <v>0</v>
      </c>
      <c r="AB212" s="358"/>
      <c r="AC212" s="357">
        <f>P!X214</f>
        <v>0</v>
      </c>
      <c r="AD212" s="358"/>
      <c r="AE212" s="357">
        <f>P!Z214</f>
        <v>0</v>
      </c>
      <c r="AF212" s="358"/>
      <c r="AG212" s="357">
        <f>P!AB214</f>
        <v>0</v>
      </c>
      <c r="AH212" s="358"/>
      <c r="AI212" s="357">
        <f>P!AD214</f>
        <v>0</v>
      </c>
      <c r="AJ212" s="358"/>
      <c r="AK212" s="357">
        <f>P!AF214</f>
        <v>0</v>
      </c>
      <c r="AL212" s="358"/>
      <c r="AM212" s="357">
        <f>P!AH214</f>
        <v>0</v>
      </c>
      <c r="AN212" s="288">
        <f t="shared" si="19"/>
        <v>3.56</v>
      </c>
      <c r="AO212" s="366">
        <f>P!AK214</f>
        <v>450.84269662921349</v>
      </c>
      <c r="AP212" s="332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7">
        <f>P!D215</f>
        <v>0</v>
      </c>
      <c r="J213" s="358"/>
      <c r="K213" s="357">
        <f>P!F215</f>
        <v>0</v>
      </c>
      <c r="L213" s="358"/>
      <c r="M213" s="357">
        <f>P!H215</f>
        <v>0</v>
      </c>
      <c r="N213" s="358"/>
      <c r="O213" s="357">
        <f>P!J215</f>
        <v>0</v>
      </c>
      <c r="P213" s="358"/>
      <c r="Q213" s="357">
        <f>P!L215</f>
        <v>0</v>
      </c>
      <c r="R213" s="358"/>
      <c r="S213" s="357">
        <f>P!N215</f>
        <v>0</v>
      </c>
      <c r="T213" s="358"/>
      <c r="U213" s="357">
        <f>P!P215</f>
        <v>0</v>
      </c>
      <c r="V213" s="358"/>
      <c r="W213" s="357">
        <f>P!R215</f>
        <v>0</v>
      </c>
      <c r="X213" s="358"/>
      <c r="Y213" s="357">
        <f>P!T215</f>
        <v>0</v>
      </c>
      <c r="Z213" s="358"/>
      <c r="AA213" s="357">
        <f>P!V215</f>
        <v>0</v>
      </c>
      <c r="AB213" s="358"/>
      <c r="AC213" s="357">
        <f>P!X215</f>
        <v>0</v>
      </c>
      <c r="AD213" s="358"/>
      <c r="AE213" s="357">
        <f>P!Z215</f>
        <v>0</v>
      </c>
      <c r="AF213" s="358"/>
      <c r="AG213" s="357">
        <f>P!AB215</f>
        <v>0</v>
      </c>
      <c r="AH213" s="358"/>
      <c r="AI213" s="357">
        <f>P!AD215</f>
        <v>0</v>
      </c>
      <c r="AJ213" s="358"/>
      <c r="AK213" s="357">
        <f>P!AF215</f>
        <v>0</v>
      </c>
      <c r="AL213" s="358"/>
      <c r="AM213" s="357">
        <f>P!AH215</f>
        <v>0</v>
      </c>
      <c r="AN213" s="288">
        <f t="shared" si="19"/>
        <v>0</v>
      </c>
      <c r="AO213" s="366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31</v>
      </c>
      <c r="G214" s="281">
        <f t="shared" si="21"/>
        <v>31</v>
      </c>
      <c r="H214" s="314">
        <v>3</v>
      </c>
      <c r="I214" s="346">
        <v>3</v>
      </c>
      <c r="J214" s="345">
        <v>8</v>
      </c>
      <c r="K214" s="346">
        <v>8</v>
      </c>
      <c r="L214" s="345">
        <v>5</v>
      </c>
      <c r="M214" s="346">
        <v>5</v>
      </c>
      <c r="N214" s="345"/>
      <c r="O214" s="346"/>
      <c r="P214" s="345">
        <v>2</v>
      </c>
      <c r="Q214" s="346">
        <v>2</v>
      </c>
      <c r="R214" s="345">
        <v>7</v>
      </c>
      <c r="S214" s="346">
        <v>7</v>
      </c>
      <c r="T214" s="345"/>
      <c r="U214" s="346"/>
      <c r="V214" s="345">
        <v>3</v>
      </c>
      <c r="W214" s="346">
        <v>3</v>
      </c>
      <c r="X214" s="345">
        <v>3</v>
      </c>
      <c r="Y214" s="346">
        <v>3</v>
      </c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31</v>
      </c>
      <c r="AO214" s="355">
        <f>P!AK216</f>
        <v>60</v>
      </c>
      <c r="AP214" s="356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/>
      <c r="S215" s="346"/>
      <c r="T215" s="345"/>
      <c r="U215" s="346"/>
      <c r="V215" s="345"/>
      <c r="W215" s="346"/>
      <c r="X215" s="345">
        <v>22</v>
      </c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1</v>
      </c>
      <c r="G218" s="281">
        <f t="shared" si="21"/>
        <v>1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>
        <v>1</v>
      </c>
      <c r="W218" s="346">
        <v>1</v>
      </c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1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2</v>
      </c>
      <c r="G221" s="281">
        <f t="shared" si="21"/>
        <v>2</v>
      </c>
      <c r="H221" s="314"/>
      <c r="I221" s="346">
        <f>P!D223</f>
        <v>0</v>
      </c>
      <c r="J221" s="345"/>
      <c r="K221" s="346">
        <f>P!F223</f>
        <v>0</v>
      </c>
      <c r="L221" s="345"/>
      <c r="M221" s="346">
        <f>P!H223</f>
        <v>0</v>
      </c>
      <c r="N221" s="345"/>
      <c r="O221" s="346">
        <f>P!J223</f>
        <v>1</v>
      </c>
      <c r="P221" s="345"/>
      <c r="Q221" s="346">
        <f>P!L223</f>
        <v>0</v>
      </c>
      <c r="R221" s="345"/>
      <c r="S221" s="346">
        <f>P!N223</f>
        <v>0</v>
      </c>
      <c r="T221" s="345"/>
      <c r="U221" s="346">
        <f>P!P223</f>
        <v>0</v>
      </c>
      <c r="V221" s="345">
        <v>0.2</v>
      </c>
      <c r="W221" s="346">
        <f>P!R223</f>
        <v>1</v>
      </c>
      <c r="X221" s="345"/>
      <c r="Y221" s="346">
        <f>P!T223</f>
        <v>0</v>
      </c>
      <c r="Z221" s="345"/>
      <c r="AA221" s="346">
        <f>P!V223</f>
        <v>0</v>
      </c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2</v>
      </c>
      <c r="AO221" s="289">
        <f>P!AK223</f>
        <v>245</v>
      </c>
      <c r="AP221" s="290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3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3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/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3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/>
      <c r="I227" s="346"/>
      <c r="J227" s="345"/>
      <c r="K227" s="346"/>
      <c r="L227" s="345"/>
      <c r="M227" s="346"/>
      <c r="N227" s="345"/>
      <c r="O227" s="346"/>
      <c r="P227" s="345"/>
      <c r="Q227" s="346"/>
      <c r="R227" s="345"/>
      <c r="S227" s="346"/>
      <c r="T227" s="345"/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3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7">
        <f>P!D230</f>
        <v>0</v>
      </c>
      <c r="J228" s="358"/>
      <c r="K228" s="357">
        <f>P!F230</f>
        <v>0</v>
      </c>
      <c r="L228" s="358"/>
      <c r="M228" s="357">
        <f>P!H230</f>
        <v>0</v>
      </c>
      <c r="N228" s="358"/>
      <c r="O228" s="357">
        <f>P!J230</f>
        <v>0</v>
      </c>
      <c r="P228" s="358"/>
      <c r="Q228" s="357">
        <f>P!L230</f>
        <v>0</v>
      </c>
      <c r="R228" s="358"/>
      <c r="S228" s="357">
        <f>P!N230</f>
        <v>0</v>
      </c>
      <c r="T228" s="358"/>
      <c r="U228" s="357">
        <f>P!P230</f>
        <v>0</v>
      </c>
      <c r="V228" s="358"/>
      <c r="W228" s="357">
        <f>P!R230</f>
        <v>0</v>
      </c>
      <c r="X228" s="358"/>
      <c r="Y228" s="357">
        <f>P!T230</f>
        <v>0</v>
      </c>
      <c r="Z228" s="358"/>
      <c r="AA228" s="357">
        <f>P!V230</f>
        <v>0</v>
      </c>
      <c r="AB228" s="358"/>
      <c r="AC228" s="357">
        <f>P!X230</f>
        <v>0</v>
      </c>
      <c r="AD228" s="358"/>
      <c r="AE228" s="357">
        <f>P!Z230</f>
        <v>0</v>
      </c>
      <c r="AF228" s="358"/>
      <c r="AG228" s="357">
        <f>P!AB230</f>
        <v>0</v>
      </c>
      <c r="AH228" s="358"/>
      <c r="AI228" s="357">
        <f>P!AD230</f>
        <v>0</v>
      </c>
      <c r="AJ228" s="358"/>
      <c r="AK228" s="357">
        <f>P!AF230</f>
        <v>0</v>
      </c>
      <c r="AL228" s="358"/>
      <c r="AM228" s="357">
        <f>P!AH230</f>
        <v>0</v>
      </c>
      <c r="AN228" s="288">
        <f t="shared" si="19"/>
        <v>0</v>
      </c>
      <c r="AO228" s="366">
        <f>P!AK230</f>
        <v>400</v>
      </c>
      <c r="AP228" s="367">
        <f t="shared" si="18"/>
        <v>0</v>
      </c>
      <c r="AQ228" s="87" t="str">
        <f t="shared" si="20"/>
        <v>০</v>
      </c>
    </row>
    <row r="229" spans="1:43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14.3</v>
      </c>
      <c r="G229" s="281">
        <f t="shared" si="21"/>
        <v>14.3</v>
      </c>
      <c r="H229" s="352">
        <v>150</v>
      </c>
      <c r="I229" s="357">
        <f>P!D231</f>
        <v>11.5</v>
      </c>
      <c r="J229" s="358"/>
      <c r="K229" s="357">
        <f>P!F231</f>
        <v>0</v>
      </c>
      <c r="L229" s="358">
        <v>1.8</v>
      </c>
      <c r="M229" s="357">
        <f>P!H231</f>
        <v>1.8</v>
      </c>
      <c r="N229" s="358">
        <v>1</v>
      </c>
      <c r="O229" s="357">
        <f>P!J231</f>
        <v>1</v>
      </c>
      <c r="P229" s="358"/>
      <c r="Q229" s="357">
        <f>P!L231</f>
        <v>0</v>
      </c>
      <c r="R229" s="358"/>
      <c r="S229" s="357">
        <f>P!N231</f>
        <v>0</v>
      </c>
      <c r="T229" s="358"/>
      <c r="U229" s="357">
        <f>P!P231</f>
        <v>0</v>
      </c>
      <c r="V229" s="358"/>
      <c r="W229" s="357">
        <f>P!R231</f>
        <v>0</v>
      </c>
      <c r="X229" s="358"/>
      <c r="Y229" s="357">
        <f>P!T231</f>
        <v>0</v>
      </c>
      <c r="Z229" s="358"/>
      <c r="AA229" s="357">
        <f>P!V231</f>
        <v>0</v>
      </c>
      <c r="AB229" s="358"/>
      <c r="AC229" s="357">
        <f>P!X231</f>
        <v>0</v>
      </c>
      <c r="AD229" s="358"/>
      <c r="AE229" s="357">
        <f>P!Z231</f>
        <v>0</v>
      </c>
      <c r="AF229" s="358"/>
      <c r="AG229" s="357">
        <f>P!AB231</f>
        <v>0</v>
      </c>
      <c r="AH229" s="358"/>
      <c r="AI229" s="357">
        <f>P!AD231</f>
        <v>0</v>
      </c>
      <c r="AJ229" s="358"/>
      <c r="AK229" s="357">
        <f>P!AF231</f>
        <v>0</v>
      </c>
      <c r="AL229" s="358"/>
      <c r="AM229" s="357">
        <f>P!AH231</f>
        <v>0</v>
      </c>
      <c r="AN229" s="288">
        <f t="shared" si="19"/>
        <v>14.3</v>
      </c>
      <c r="AO229" s="366">
        <f>P!AK231</f>
        <v>680</v>
      </c>
      <c r="AP229" s="367">
        <f t="shared" si="18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28</v>
      </c>
      <c r="G230" s="281">
        <f>E230+F230</f>
        <v>62.949999999999989</v>
      </c>
      <c r="H230" s="314">
        <v>7</v>
      </c>
      <c r="I230" s="346">
        <v>9.5</v>
      </c>
      <c r="J230" s="345">
        <v>6</v>
      </c>
      <c r="K230" s="346">
        <v>5.5</v>
      </c>
      <c r="L230" s="345">
        <v>1.5</v>
      </c>
      <c r="M230" s="346">
        <v>7</v>
      </c>
      <c r="N230" s="345">
        <v>2</v>
      </c>
      <c r="O230" s="346">
        <v>3</v>
      </c>
      <c r="P230" s="345">
        <v>3</v>
      </c>
      <c r="Q230" s="346">
        <v>3</v>
      </c>
      <c r="R230" s="345">
        <v>10</v>
      </c>
      <c r="S230" s="346">
        <v>10</v>
      </c>
      <c r="T230" s="345">
        <v>2</v>
      </c>
      <c r="U230" s="346">
        <v>2.5</v>
      </c>
      <c r="V230" s="345">
        <v>4</v>
      </c>
      <c r="W230" s="346">
        <v>6</v>
      </c>
      <c r="X230" s="345">
        <v>2</v>
      </c>
      <c r="Y230" s="346">
        <v>2</v>
      </c>
      <c r="Z230" s="345">
        <v>0.5</v>
      </c>
      <c r="AA230" s="346">
        <v>0.5</v>
      </c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49</v>
      </c>
      <c r="AO230" s="355">
        <f>P!AK232</f>
        <v>778.57142857142856</v>
      </c>
      <c r="AP230" s="356">
        <f t="shared" si="18"/>
        <v>13.949999999999989</v>
      </c>
      <c r="AQ230" s="87" t="str">
        <f t="shared" si="20"/>
        <v xml:space="preserve"> </v>
      </c>
    </row>
    <row r="231" spans="1:43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2000</v>
      </c>
      <c r="G231" s="281">
        <f>E231+F231</f>
        <v>5734</v>
      </c>
      <c r="H231" s="314">
        <v>374</v>
      </c>
      <c r="I231" s="346">
        <v>580</v>
      </c>
      <c r="J231" s="345">
        <v>300</v>
      </c>
      <c r="K231" s="346">
        <v>490</v>
      </c>
      <c r="L231" s="345">
        <v>85</v>
      </c>
      <c r="M231" s="346">
        <v>465</v>
      </c>
      <c r="N231" s="345">
        <v>100</v>
      </c>
      <c r="O231" s="346">
        <v>200</v>
      </c>
      <c r="P231" s="345">
        <v>165</v>
      </c>
      <c r="Q231" s="346">
        <v>175</v>
      </c>
      <c r="R231" s="345">
        <v>545</v>
      </c>
      <c r="S231" s="346">
        <v>750</v>
      </c>
      <c r="T231" s="345">
        <v>100</v>
      </c>
      <c r="U231" s="346">
        <v>345</v>
      </c>
      <c r="V231" s="345">
        <v>210</v>
      </c>
      <c r="W231" s="346">
        <v>440</v>
      </c>
      <c r="X231" s="345">
        <v>100</v>
      </c>
      <c r="Y231" s="346">
        <v>187</v>
      </c>
      <c r="Z231" s="345">
        <v>30</v>
      </c>
      <c r="AA231" s="346">
        <v>30</v>
      </c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3662</v>
      </c>
      <c r="AO231" s="289">
        <f>P!AK233</f>
        <v>1.4</v>
      </c>
      <c r="AP231" s="290">
        <f t="shared" si="18"/>
        <v>2072</v>
      </c>
      <c r="AQ231" s="87" t="str">
        <f t="shared" si="20"/>
        <v xml:space="preserve"> </v>
      </c>
    </row>
    <row r="232" spans="1:43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285</v>
      </c>
      <c r="G232" s="281">
        <f t="shared" si="21"/>
        <v>306</v>
      </c>
      <c r="H232" s="314">
        <v>187</v>
      </c>
      <c r="I232" s="346">
        <v>169</v>
      </c>
      <c r="J232" s="345"/>
      <c r="K232" s="346"/>
      <c r="L232" s="345">
        <v>340</v>
      </c>
      <c r="M232" s="346">
        <v>97</v>
      </c>
      <c r="N232" s="345">
        <v>53</v>
      </c>
      <c r="O232" s="346">
        <v>10</v>
      </c>
      <c r="P232" s="345"/>
      <c r="Q232" s="346"/>
      <c r="R232" s="345"/>
      <c r="S232" s="346"/>
      <c r="T232" s="345">
        <v>30</v>
      </c>
      <c r="U232" s="346"/>
      <c r="V232" s="345"/>
      <c r="W232" s="346"/>
      <c r="X232" s="345"/>
      <c r="Y232" s="346"/>
      <c r="Z232" s="345">
        <v>30</v>
      </c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276</v>
      </c>
      <c r="AO232" s="289">
        <f>P!AK234</f>
        <v>25.263157894736842</v>
      </c>
      <c r="AP232" s="290">
        <f t="shared" si="18"/>
        <v>30</v>
      </c>
      <c r="AQ232" s="87" t="str">
        <f t="shared" si="20"/>
        <v xml:space="preserve"> </v>
      </c>
    </row>
    <row r="233" spans="1:43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13.9</v>
      </c>
      <c r="G233" s="281">
        <f t="shared" si="21"/>
        <v>14</v>
      </c>
      <c r="H233" s="314">
        <v>22</v>
      </c>
      <c r="I233" s="346">
        <v>1.3</v>
      </c>
      <c r="J233" s="345">
        <v>100</v>
      </c>
      <c r="K233" s="346">
        <v>6.3</v>
      </c>
      <c r="L233" s="345">
        <v>30</v>
      </c>
      <c r="M233" s="346"/>
      <c r="N233" s="345"/>
      <c r="O233" s="346"/>
      <c r="P233" s="345">
        <v>75</v>
      </c>
      <c r="Q233" s="346">
        <v>4.9000000000000004</v>
      </c>
      <c r="R233" s="345"/>
      <c r="S233" s="346"/>
      <c r="T233" s="345"/>
      <c r="U233" s="346"/>
      <c r="V233" s="345"/>
      <c r="W233" s="346"/>
      <c r="X233" s="345">
        <v>30</v>
      </c>
      <c r="Y233" s="346">
        <v>1.5</v>
      </c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14</v>
      </c>
      <c r="AO233" s="289">
        <f>P!AK235</f>
        <v>500</v>
      </c>
      <c r="AP233" s="290">
        <f t="shared" si="18"/>
        <v>0</v>
      </c>
      <c r="AQ233" s="87" t="str">
        <f t="shared" si="20"/>
        <v>০</v>
      </c>
    </row>
    <row r="234" spans="1:43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5</v>
      </c>
      <c r="G234" s="281">
        <f t="shared" si="21"/>
        <v>5</v>
      </c>
      <c r="H234" s="314"/>
      <c r="I234" s="346">
        <f>P!D236</f>
        <v>0</v>
      </c>
      <c r="J234" s="345"/>
      <c r="K234" s="346">
        <f>P!F236</f>
        <v>0</v>
      </c>
      <c r="L234" s="345">
        <v>2</v>
      </c>
      <c r="M234" s="346">
        <f>P!H236</f>
        <v>2</v>
      </c>
      <c r="N234" s="345"/>
      <c r="O234" s="346">
        <f>P!J236</f>
        <v>0</v>
      </c>
      <c r="P234" s="345"/>
      <c r="Q234" s="346">
        <f>P!L236</f>
        <v>0</v>
      </c>
      <c r="R234" s="345"/>
      <c r="S234" s="346">
        <f>P!N236</f>
        <v>0</v>
      </c>
      <c r="T234" s="345"/>
      <c r="U234" s="346">
        <f>P!P236</f>
        <v>3</v>
      </c>
      <c r="V234" s="345"/>
      <c r="W234" s="346">
        <f>P!R236</f>
        <v>0</v>
      </c>
      <c r="X234" s="345"/>
      <c r="Y234" s="346">
        <f>P!T236</f>
        <v>0</v>
      </c>
      <c r="Z234" s="345"/>
      <c r="AA234" s="346">
        <f>P!V236</f>
        <v>0</v>
      </c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5</v>
      </c>
      <c r="AO234" s="289">
        <f>P!AK236</f>
        <v>600</v>
      </c>
      <c r="AP234" s="290">
        <f t="shared" si="18"/>
        <v>0</v>
      </c>
      <c r="AQ234" s="87" t="str">
        <f t="shared" si="20"/>
        <v>০</v>
      </c>
    </row>
    <row r="235" spans="1:43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>
        <v>115</v>
      </c>
      <c r="M235" s="346"/>
      <c r="N235" s="345"/>
      <c r="O235" s="346"/>
      <c r="P235" s="345"/>
      <c r="Q235" s="346"/>
      <c r="R235" s="345"/>
      <c r="S235" s="346"/>
      <c r="T235" s="345"/>
      <c r="U235" s="346"/>
      <c r="V235" s="345">
        <v>55</v>
      </c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3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 t="s">
        <v>320</v>
      </c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3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13</v>
      </c>
      <c r="G237" s="281">
        <f t="shared" si="21"/>
        <v>13</v>
      </c>
      <c r="H237" s="314"/>
      <c r="I237" s="346">
        <f>P!D239</f>
        <v>0</v>
      </c>
      <c r="J237" s="345"/>
      <c r="K237" s="346">
        <f>P!F239</f>
        <v>0</v>
      </c>
      <c r="L237" s="345"/>
      <c r="M237" s="346">
        <f>P!H239</f>
        <v>13</v>
      </c>
      <c r="N237" s="345"/>
      <c r="O237" s="346">
        <f>P!J239</f>
        <v>0</v>
      </c>
      <c r="P237" s="345"/>
      <c r="Q237" s="346">
        <f>P!L239</f>
        <v>0</v>
      </c>
      <c r="R237" s="345"/>
      <c r="S237" s="346">
        <f>P!N239</f>
        <v>0</v>
      </c>
      <c r="T237" s="345"/>
      <c r="U237" s="346">
        <f>P!P239</f>
        <v>0</v>
      </c>
      <c r="V237" s="345"/>
      <c r="W237" s="346">
        <f>P!R239</f>
        <v>0</v>
      </c>
      <c r="X237" s="345"/>
      <c r="Y237" s="346">
        <f>P!T239</f>
        <v>0</v>
      </c>
      <c r="Z237" s="345"/>
      <c r="AA237" s="346">
        <f>P!V239</f>
        <v>0</v>
      </c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13</v>
      </c>
      <c r="AO237" s="289">
        <f>P!AK239</f>
        <v>366.15384615384613</v>
      </c>
      <c r="AP237" s="290">
        <f t="shared" si="18"/>
        <v>0</v>
      </c>
      <c r="AQ237" s="87" t="str">
        <f t="shared" si="20"/>
        <v>০</v>
      </c>
    </row>
    <row r="238" spans="1:43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5</v>
      </c>
      <c r="G238" s="281">
        <f t="shared" si="21"/>
        <v>5</v>
      </c>
      <c r="H238" s="314"/>
      <c r="I238" s="346"/>
      <c r="J238" s="345"/>
      <c r="K238" s="346"/>
      <c r="L238" s="345"/>
      <c r="M238" s="346"/>
      <c r="N238" s="345">
        <v>3</v>
      </c>
      <c r="O238" s="346">
        <v>3</v>
      </c>
      <c r="P238" s="345"/>
      <c r="Q238" s="346"/>
      <c r="R238" s="345"/>
      <c r="S238" s="346"/>
      <c r="T238" s="345"/>
      <c r="U238" s="346"/>
      <c r="V238" s="345"/>
      <c r="W238" s="346"/>
      <c r="X238" s="345">
        <v>2</v>
      </c>
      <c r="Y238" s="346">
        <v>2</v>
      </c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5</v>
      </c>
      <c r="AO238" s="289">
        <f>P!AK240</f>
        <v>500</v>
      </c>
      <c r="AP238" s="290">
        <f t="shared" si="18"/>
        <v>0</v>
      </c>
      <c r="AQ238" s="87" t="str">
        <f t="shared" si="20"/>
        <v>০</v>
      </c>
    </row>
    <row r="239" spans="1:43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0</v>
      </c>
      <c r="G239" s="281">
        <f t="shared" si="21"/>
        <v>0</v>
      </c>
      <c r="H239" s="314"/>
      <c r="I239" s="346"/>
      <c r="J239" s="345"/>
      <c r="K239" s="346"/>
      <c r="L239" s="345"/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400</v>
      </c>
      <c r="AP239" s="290">
        <f t="shared" si="18"/>
        <v>0</v>
      </c>
      <c r="AQ239" s="87" t="str">
        <f t="shared" si="20"/>
        <v>০</v>
      </c>
    </row>
    <row r="240" spans="1:43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1269</v>
      </c>
      <c r="G243" s="334">
        <f t="shared" si="21"/>
        <v>1269</v>
      </c>
      <c r="H243" s="333"/>
      <c r="I243" s="357">
        <f>P!D245</f>
        <v>128</v>
      </c>
      <c r="J243" s="358"/>
      <c r="K243" s="357">
        <f>P!F245</f>
        <v>145</v>
      </c>
      <c r="L243" s="358"/>
      <c r="M243" s="357">
        <f>P!H245</f>
        <v>2</v>
      </c>
      <c r="N243" s="358"/>
      <c r="O243" s="357">
        <f>P!J245</f>
        <v>168</v>
      </c>
      <c r="P243" s="358"/>
      <c r="Q243" s="357">
        <f>P!L245</f>
        <v>245</v>
      </c>
      <c r="R243" s="358"/>
      <c r="S243" s="357">
        <f>P!N245</f>
        <v>225</v>
      </c>
      <c r="T243" s="358"/>
      <c r="U243" s="357">
        <f>P!P245</f>
        <v>25</v>
      </c>
      <c r="V243" s="358"/>
      <c r="W243" s="357">
        <f>P!R245</f>
        <v>141</v>
      </c>
      <c r="X243" s="358"/>
      <c r="Y243" s="357">
        <f>P!T245</f>
        <v>121</v>
      </c>
      <c r="Z243" s="358"/>
      <c r="AA243" s="357">
        <f>P!V245</f>
        <v>69</v>
      </c>
      <c r="AB243" s="358"/>
      <c r="AC243" s="357">
        <f>P!X245</f>
        <v>0</v>
      </c>
      <c r="AD243" s="358"/>
      <c r="AE243" s="357">
        <f>P!Z245</f>
        <v>0</v>
      </c>
      <c r="AF243" s="358"/>
      <c r="AG243" s="357">
        <f>P!AB245</f>
        <v>0</v>
      </c>
      <c r="AH243" s="358"/>
      <c r="AI243" s="357">
        <f>P!AD245</f>
        <v>0</v>
      </c>
      <c r="AJ243" s="358"/>
      <c r="AK243" s="357">
        <f>P!AF245</f>
        <v>0</v>
      </c>
      <c r="AL243" s="358"/>
      <c r="AM243" s="357">
        <f>P!AH245</f>
        <v>0</v>
      </c>
      <c r="AN243" s="288">
        <f t="shared" si="19"/>
        <v>1269</v>
      </c>
      <c r="AO243" s="364">
        <f>P!AK245</f>
        <v>9.6390858944050439</v>
      </c>
      <c r="AP243" s="365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7">
        <f>P!D246</f>
        <v>0</v>
      </c>
      <c r="J244" s="358"/>
      <c r="K244" s="357">
        <f>P!F246</f>
        <v>0</v>
      </c>
      <c r="L244" s="358"/>
      <c r="M244" s="357">
        <f>P!H246</f>
        <v>0</v>
      </c>
      <c r="N244" s="358"/>
      <c r="O244" s="357">
        <f>P!J246</f>
        <v>0</v>
      </c>
      <c r="P244" s="358"/>
      <c r="Q244" s="357">
        <f>P!L246</f>
        <v>0</v>
      </c>
      <c r="R244" s="358"/>
      <c r="S244" s="357">
        <f>P!N246</f>
        <v>0</v>
      </c>
      <c r="T244" s="358"/>
      <c r="U244" s="357">
        <f>P!P246</f>
        <v>0</v>
      </c>
      <c r="V244" s="358"/>
      <c r="W244" s="357">
        <f>P!R246</f>
        <v>0</v>
      </c>
      <c r="X244" s="358"/>
      <c r="Y244" s="357">
        <f>P!T246</f>
        <v>0</v>
      </c>
      <c r="Z244" s="358"/>
      <c r="AA244" s="357">
        <f>P!V246</f>
        <v>0</v>
      </c>
      <c r="AB244" s="358"/>
      <c r="AC244" s="357">
        <f>P!X246</f>
        <v>0</v>
      </c>
      <c r="AD244" s="358"/>
      <c r="AE244" s="357">
        <f>P!Z246</f>
        <v>0</v>
      </c>
      <c r="AF244" s="358"/>
      <c r="AG244" s="357">
        <f>P!AB246</f>
        <v>0</v>
      </c>
      <c r="AH244" s="358"/>
      <c r="AI244" s="357">
        <f>P!AD246</f>
        <v>0</v>
      </c>
      <c r="AJ244" s="358"/>
      <c r="AK244" s="357">
        <f>P!AF246</f>
        <v>0</v>
      </c>
      <c r="AL244" s="358"/>
      <c r="AM244" s="357">
        <f>P!AH246</f>
        <v>0</v>
      </c>
      <c r="AN244" s="288">
        <f t="shared" si="19"/>
        <v>0</v>
      </c>
      <c r="AO244" s="366">
        <f>P!AK246</f>
        <v>338.66666666666669</v>
      </c>
      <c r="AP244" s="367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20</v>
      </c>
      <c r="G245" s="281">
        <f t="shared" si="21"/>
        <v>27.25</v>
      </c>
      <c r="H245" s="314"/>
      <c r="I245" s="346">
        <v>2</v>
      </c>
      <c r="J245" s="345">
        <v>2</v>
      </c>
      <c r="K245" s="346">
        <v>3</v>
      </c>
      <c r="L245" s="345">
        <v>3</v>
      </c>
      <c r="M245" s="346"/>
      <c r="N245" s="345"/>
      <c r="O245" s="346"/>
      <c r="P245" s="345">
        <v>1</v>
      </c>
      <c r="Q245" s="346">
        <v>7</v>
      </c>
      <c r="R245" s="345">
        <v>5</v>
      </c>
      <c r="S245" s="346"/>
      <c r="T245" s="345">
        <v>0.5</v>
      </c>
      <c r="U245" s="346">
        <v>0.5</v>
      </c>
      <c r="V245" s="345">
        <v>0.5</v>
      </c>
      <c r="W245" s="346">
        <v>1</v>
      </c>
      <c r="X245" s="345"/>
      <c r="Y245" s="346"/>
      <c r="Z245" s="345"/>
      <c r="AA245" s="346">
        <v>2</v>
      </c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15.5</v>
      </c>
      <c r="AO245" s="355">
        <f>P!AK247</f>
        <v>350</v>
      </c>
      <c r="AP245" s="356">
        <f t="shared" si="18"/>
        <v>11.75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727</v>
      </c>
      <c r="G246" s="334">
        <f>E246+F246</f>
        <v>727</v>
      </c>
      <c r="H246" s="352"/>
      <c r="I246" s="357">
        <f>P!D248</f>
        <v>165</v>
      </c>
      <c r="J246" s="358"/>
      <c r="K246" s="357">
        <f>P!F248</f>
        <v>152</v>
      </c>
      <c r="L246" s="358"/>
      <c r="M246" s="357">
        <f>P!H248</f>
        <v>220</v>
      </c>
      <c r="N246" s="358"/>
      <c r="O246" s="357">
        <f>P!J248</f>
        <v>0</v>
      </c>
      <c r="P246" s="358"/>
      <c r="Q246" s="357">
        <f>P!L248</f>
        <v>0</v>
      </c>
      <c r="R246" s="358"/>
      <c r="S246" s="357">
        <f>P!N248</f>
        <v>190</v>
      </c>
      <c r="T246" s="358"/>
      <c r="U246" s="357">
        <f>P!P248</f>
        <v>0</v>
      </c>
      <c r="V246" s="358"/>
      <c r="W246" s="357">
        <f>P!R248</f>
        <v>0</v>
      </c>
      <c r="X246" s="358"/>
      <c r="Y246" s="357">
        <f>P!T248</f>
        <v>0</v>
      </c>
      <c r="Z246" s="358"/>
      <c r="AA246" s="357">
        <f>P!V248</f>
        <v>0</v>
      </c>
      <c r="AB246" s="358"/>
      <c r="AC246" s="357">
        <f>P!X248</f>
        <v>0</v>
      </c>
      <c r="AD246" s="358"/>
      <c r="AE246" s="357">
        <f>P!Z248</f>
        <v>0</v>
      </c>
      <c r="AF246" s="358"/>
      <c r="AG246" s="357">
        <f>P!AB248</f>
        <v>0</v>
      </c>
      <c r="AH246" s="358"/>
      <c r="AI246" s="357">
        <f>P!AD248</f>
        <v>0</v>
      </c>
      <c r="AJ246" s="358"/>
      <c r="AK246" s="357">
        <f>P!AF248</f>
        <v>0</v>
      </c>
      <c r="AL246" s="358"/>
      <c r="AM246" s="357">
        <f>P!AH248</f>
        <v>0</v>
      </c>
      <c r="AN246" s="288">
        <f t="shared" si="19"/>
        <v>727</v>
      </c>
      <c r="AO246" s="289">
        <f>P!AK248</f>
        <v>20</v>
      </c>
      <c r="AP246" s="367">
        <f t="shared" si="18"/>
        <v>0</v>
      </c>
      <c r="AQ246" s="87" t="str">
        <f t="shared" si="20"/>
        <v>০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47460</v>
      </c>
      <c r="G247" s="339">
        <f t="shared" si="21"/>
        <v>47460</v>
      </c>
      <c r="H247" s="333"/>
      <c r="I247" s="357">
        <f>P!D249</f>
        <v>5165</v>
      </c>
      <c r="J247" s="358"/>
      <c r="K247" s="357">
        <f>P!F249</f>
        <v>3300</v>
      </c>
      <c r="L247" s="358"/>
      <c r="M247" s="357">
        <f>P!H249</f>
        <v>15450</v>
      </c>
      <c r="N247" s="358"/>
      <c r="O247" s="357">
        <f>P!J249</f>
        <v>5030</v>
      </c>
      <c r="P247" s="358"/>
      <c r="Q247" s="357">
        <f>P!L249</f>
        <v>0</v>
      </c>
      <c r="R247" s="358"/>
      <c r="S247" s="357">
        <f>P!N249</f>
        <v>5100</v>
      </c>
      <c r="T247" s="358"/>
      <c r="U247" s="357">
        <f>P!P249</f>
        <v>7080</v>
      </c>
      <c r="V247" s="358"/>
      <c r="W247" s="357">
        <f>P!R249</f>
        <v>2070</v>
      </c>
      <c r="X247" s="358"/>
      <c r="Y247" s="357">
        <f>P!T249</f>
        <v>3965</v>
      </c>
      <c r="Z247" s="358"/>
      <c r="AA247" s="357">
        <f>P!V249</f>
        <v>300</v>
      </c>
      <c r="AB247" s="358"/>
      <c r="AC247" s="357">
        <f>P!X249</f>
        <v>0</v>
      </c>
      <c r="AD247" s="358"/>
      <c r="AE247" s="357">
        <f>P!Z249</f>
        <v>0</v>
      </c>
      <c r="AF247" s="358"/>
      <c r="AG247" s="357">
        <f>P!AB249</f>
        <v>0</v>
      </c>
      <c r="AH247" s="358"/>
      <c r="AI247" s="357">
        <f>P!AD249</f>
        <v>0</v>
      </c>
      <c r="AJ247" s="358"/>
      <c r="AK247" s="357">
        <f>P!AF249</f>
        <v>0</v>
      </c>
      <c r="AL247" s="358"/>
      <c r="AM247" s="359"/>
      <c r="AN247" s="288">
        <f t="shared" si="19"/>
        <v>47460</v>
      </c>
      <c r="AO247" s="288">
        <f>P!AK249</f>
        <v>1</v>
      </c>
      <c r="AP247" s="368">
        <f t="shared" si="18"/>
        <v>0</v>
      </c>
      <c r="AQ247" s="340" t="str">
        <f t="shared" si="20"/>
        <v>০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1590</v>
      </c>
      <c r="G248" s="329">
        <f t="shared" si="21"/>
        <v>1590</v>
      </c>
      <c r="H248" s="352"/>
      <c r="I248" s="357">
        <f>P!D250</f>
        <v>660</v>
      </c>
      <c r="J248" s="358"/>
      <c r="K248" s="357">
        <f>P!F250</f>
        <v>60</v>
      </c>
      <c r="L248" s="358"/>
      <c r="M248" s="357">
        <f>P!H250</f>
        <v>120</v>
      </c>
      <c r="N248" s="358"/>
      <c r="O248" s="357">
        <f>P!J250</f>
        <v>0</v>
      </c>
      <c r="P248" s="358"/>
      <c r="Q248" s="357">
        <f>P!L250</f>
        <v>60</v>
      </c>
      <c r="R248" s="358"/>
      <c r="S248" s="357">
        <f>P!N250</f>
        <v>160</v>
      </c>
      <c r="T248" s="358"/>
      <c r="U248" s="357">
        <f>P!P250</f>
        <v>270</v>
      </c>
      <c r="V248" s="358"/>
      <c r="W248" s="357">
        <f>P!R250</f>
        <v>200</v>
      </c>
      <c r="X248" s="358"/>
      <c r="Y248" s="357">
        <f>P!T250</f>
        <v>60</v>
      </c>
      <c r="Z248" s="358"/>
      <c r="AA248" s="357">
        <f>P!V250</f>
        <v>0</v>
      </c>
      <c r="AB248" s="358"/>
      <c r="AC248" s="359"/>
      <c r="AD248" s="358"/>
      <c r="AE248" s="359"/>
      <c r="AF248" s="358"/>
      <c r="AG248" s="359"/>
      <c r="AH248" s="358"/>
      <c r="AI248" s="359"/>
      <c r="AJ248" s="358"/>
      <c r="AK248" s="359"/>
      <c r="AL248" s="358"/>
      <c r="AM248" s="359"/>
      <c r="AN248" s="288">
        <f t="shared" si="19"/>
        <v>1590</v>
      </c>
      <c r="AO248" s="289">
        <f>P!AK250</f>
        <v>1</v>
      </c>
      <c r="AP248" s="367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6300</v>
      </c>
      <c r="G249" s="329">
        <f t="shared" si="21"/>
        <v>6300</v>
      </c>
      <c r="H249" s="352"/>
      <c r="I249" s="357">
        <f>P!D251</f>
        <v>2000</v>
      </c>
      <c r="J249" s="358"/>
      <c r="K249" s="357">
        <f>P!F251</f>
        <v>1300</v>
      </c>
      <c r="L249" s="358"/>
      <c r="M249" s="357">
        <f>P!H251</f>
        <v>3000</v>
      </c>
      <c r="N249" s="358"/>
      <c r="O249" s="357">
        <f>P!J251</f>
        <v>0</v>
      </c>
      <c r="P249" s="358"/>
      <c r="Q249" s="357">
        <f>P!L251</f>
        <v>0</v>
      </c>
      <c r="R249" s="358"/>
      <c r="S249" s="357">
        <f>P!N251</f>
        <v>0</v>
      </c>
      <c r="T249" s="358"/>
      <c r="U249" s="357">
        <f>P!P251</f>
        <v>0</v>
      </c>
      <c r="V249" s="358"/>
      <c r="W249" s="357">
        <f>P!R251</f>
        <v>0</v>
      </c>
      <c r="X249" s="358"/>
      <c r="Y249" s="357">
        <f>P!T251</f>
        <v>0</v>
      </c>
      <c r="Z249" s="358"/>
      <c r="AA249" s="357">
        <f>P!V251</f>
        <v>0</v>
      </c>
      <c r="AB249" s="358"/>
      <c r="AC249" s="359"/>
      <c r="AD249" s="358"/>
      <c r="AE249" s="359"/>
      <c r="AF249" s="358"/>
      <c r="AG249" s="359"/>
      <c r="AH249" s="358"/>
      <c r="AI249" s="359"/>
      <c r="AJ249" s="358"/>
      <c r="AK249" s="359"/>
      <c r="AL249" s="358"/>
      <c r="AM249" s="359"/>
      <c r="AN249" s="288">
        <f t="shared" si="19"/>
        <v>6300</v>
      </c>
      <c r="AO249" s="289">
        <f>P!AK251</f>
        <v>1</v>
      </c>
      <c r="AP249" s="367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2481</v>
      </c>
      <c r="G250" s="329">
        <f t="shared" si="21"/>
        <v>2481</v>
      </c>
      <c r="H250" s="352"/>
      <c r="I250" s="357">
        <f>P!D252</f>
        <v>360</v>
      </c>
      <c r="J250" s="358"/>
      <c r="K250" s="357">
        <f>P!F252</f>
        <v>700</v>
      </c>
      <c r="L250" s="358"/>
      <c r="M250" s="357">
        <f>P!H252</f>
        <v>440</v>
      </c>
      <c r="N250" s="358"/>
      <c r="O250" s="357">
        <f>P!J252</f>
        <v>50</v>
      </c>
      <c r="P250" s="358"/>
      <c r="Q250" s="357">
        <f>P!L252</f>
        <v>11</v>
      </c>
      <c r="R250" s="358"/>
      <c r="S250" s="357">
        <f>P!N252</f>
        <v>330</v>
      </c>
      <c r="T250" s="358"/>
      <c r="U250" s="357">
        <f>P!P252</f>
        <v>100</v>
      </c>
      <c r="V250" s="358"/>
      <c r="W250" s="357">
        <f>P!R252</f>
        <v>300</v>
      </c>
      <c r="X250" s="358"/>
      <c r="Y250" s="357">
        <f>P!T252</f>
        <v>90</v>
      </c>
      <c r="Z250" s="358"/>
      <c r="AA250" s="357">
        <f>P!V252</f>
        <v>100</v>
      </c>
      <c r="AB250" s="358"/>
      <c r="AC250" s="359"/>
      <c r="AD250" s="358"/>
      <c r="AE250" s="359"/>
      <c r="AF250" s="358"/>
      <c r="AG250" s="359"/>
      <c r="AH250" s="358"/>
      <c r="AI250" s="359"/>
      <c r="AJ250" s="358"/>
      <c r="AK250" s="359"/>
      <c r="AL250" s="358"/>
      <c r="AM250" s="359"/>
      <c r="AN250" s="288">
        <f t="shared" si="19"/>
        <v>2481</v>
      </c>
      <c r="AO250" s="289">
        <f>P!AK252</f>
        <v>1.1064087061668681</v>
      </c>
      <c r="AP250" s="367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7200</v>
      </c>
      <c r="G251" s="329">
        <f t="shared" si="21"/>
        <v>7200</v>
      </c>
      <c r="H251" s="352"/>
      <c r="I251" s="357">
        <f>P!D253</f>
        <v>450</v>
      </c>
      <c r="J251" s="358"/>
      <c r="K251" s="357">
        <f>P!F253</f>
        <v>1110</v>
      </c>
      <c r="L251" s="358"/>
      <c r="M251" s="357">
        <f>P!H253</f>
        <v>1310</v>
      </c>
      <c r="N251" s="358"/>
      <c r="O251" s="357">
        <f>P!J253</f>
        <v>500</v>
      </c>
      <c r="P251" s="358"/>
      <c r="Q251" s="357">
        <f>P!L253</f>
        <v>720</v>
      </c>
      <c r="R251" s="358"/>
      <c r="S251" s="357">
        <f>P!N253</f>
        <v>1180</v>
      </c>
      <c r="T251" s="358"/>
      <c r="U251" s="357">
        <f>P!P253</f>
        <v>300</v>
      </c>
      <c r="V251" s="358"/>
      <c r="W251" s="357">
        <f>P!R253</f>
        <v>680</v>
      </c>
      <c r="X251" s="358"/>
      <c r="Y251" s="357">
        <f>P!T253</f>
        <v>750</v>
      </c>
      <c r="Z251" s="358"/>
      <c r="AA251" s="357">
        <f>P!V253</f>
        <v>200</v>
      </c>
      <c r="AB251" s="358"/>
      <c r="AC251" s="359"/>
      <c r="AD251" s="358"/>
      <c r="AE251" s="359"/>
      <c r="AF251" s="358"/>
      <c r="AG251" s="359"/>
      <c r="AH251" s="358"/>
      <c r="AI251" s="359"/>
      <c r="AJ251" s="358"/>
      <c r="AK251" s="359"/>
      <c r="AL251" s="358"/>
      <c r="AM251" s="359"/>
      <c r="AN251" s="288">
        <f t="shared" si="19"/>
        <v>7200</v>
      </c>
      <c r="AO251" s="289">
        <f>P!AK253</f>
        <v>1</v>
      </c>
      <c r="AP251" s="367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59400</v>
      </c>
      <c r="G252" s="329">
        <f t="shared" si="21"/>
        <v>59400</v>
      </c>
      <c r="H252" s="352"/>
      <c r="I252" s="357">
        <f>P!D254</f>
        <v>7900</v>
      </c>
      <c r="J252" s="358"/>
      <c r="K252" s="357">
        <f>P!F254</f>
        <v>7700</v>
      </c>
      <c r="L252" s="358"/>
      <c r="M252" s="357">
        <f>P!H254</f>
        <v>9300</v>
      </c>
      <c r="N252" s="358"/>
      <c r="O252" s="357">
        <f>P!J254</f>
        <v>5400</v>
      </c>
      <c r="P252" s="358"/>
      <c r="Q252" s="357">
        <f>P!L254</f>
        <v>5000</v>
      </c>
      <c r="R252" s="358"/>
      <c r="S252" s="357">
        <f>P!N254</f>
        <v>9100</v>
      </c>
      <c r="T252" s="358"/>
      <c r="U252" s="357">
        <f>P!P254</f>
        <v>3500</v>
      </c>
      <c r="V252" s="358"/>
      <c r="W252" s="357">
        <f>P!R254</f>
        <v>5100</v>
      </c>
      <c r="X252" s="358"/>
      <c r="Y252" s="357">
        <f>P!T254</f>
        <v>3800</v>
      </c>
      <c r="Z252" s="358"/>
      <c r="AA252" s="357">
        <f>P!V254</f>
        <v>2600</v>
      </c>
      <c r="AB252" s="358"/>
      <c r="AC252" s="359"/>
      <c r="AD252" s="358"/>
      <c r="AE252" s="359"/>
      <c r="AF252" s="358"/>
      <c r="AG252" s="359"/>
      <c r="AH252" s="358"/>
      <c r="AI252" s="359"/>
      <c r="AJ252" s="358"/>
      <c r="AK252" s="359"/>
      <c r="AL252" s="358"/>
      <c r="AM252" s="359"/>
      <c r="AN252" s="288">
        <f t="shared" si="19"/>
        <v>59400</v>
      </c>
      <c r="AO252" s="289">
        <f>P!AK254</f>
        <v>1</v>
      </c>
      <c r="AP252" s="367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98"/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325" priority="496" operator="lessThan">
      <formula>0</formula>
    </cfRule>
  </conditionalFormatting>
  <conditionalFormatting sqref="AN3:AP252">
    <cfRule type="cellIs" dxfId="324" priority="509" operator="lessThan">
      <formula>0</formula>
    </cfRule>
  </conditionalFormatting>
  <conditionalFormatting sqref="AQ3:AQ252">
    <cfRule type="cellIs" dxfId="323" priority="512" operator="equal">
      <formula>"NZ"</formula>
    </cfRule>
    <cfRule type="cellIs" dxfId="322" priority="513" operator="equal">
      <formula>"OK"</formula>
    </cfRule>
  </conditionalFormatting>
  <conditionalFormatting sqref="AS2">
    <cfRule type="cellIs" dxfId="321" priority="492" operator="lessThan">
      <formula>0</formula>
    </cfRule>
  </conditionalFormatting>
  <conditionalFormatting sqref="AS2">
    <cfRule type="cellIs" dxfId="320" priority="493" operator="lessThan">
      <formula>0</formula>
    </cfRule>
  </conditionalFormatting>
  <conditionalFormatting sqref="H243:H244 H177:H213">
    <cfRule type="cellIs" dxfId="319" priority="453" operator="lessThan">
      <formula>0</formula>
    </cfRule>
  </conditionalFormatting>
  <conditionalFormatting sqref="H247:H252">
    <cfRule type="cellIs" dxfId="318" priority="292" operator="lessThan">
      <formula>0</formula>
    </cfRule>
  </conditionalFormatting>
  <conditionalFormatting sqref="J8:K37 J41:K111 J116:K123 J112:J115 J38:J40">
    <cfRule type="cellIs" dxfId="317" priority="288" operator="lessThan">
      <formula>0</formula>
    </cfRule>
  </conditionalFormatting>
  <conditionalFormatting sqref="H8:I123">
    <cfRule type="cellIs" dxfId="316" priority="286" operator="lessThan">
      <formula>0</formula>
    </cfRule>
  </conditionalFormatting>
  <conditionalFormatting sqref="H229">
    <cfRule type="cellIs" dxfId="315" priority="274" operator="lessThan">
      <formula>0</formula>
    </cfRule>
  </conditionalFormatting>
  <conditionalFormatting sqref="H138:H176">
    <cfRule type="cellIs" dxfId="314" priority="246" operator="lessThan">
      <formula>0</formula>
    </cfRule>
  </conditionalFormatting>
  <conditionalFormatting sqref="H214:H228">
    <cfRule type="cellIs" dxfId="313" priority="240" operator="lessThan">
      <formula>0</formula>
    </cfRule>
  </conditionalFormatting>
  <conditionalFormatting sqref="H230:H242">
    <cfRule type="cellIs" dxfId="312" priority="233" operator="lessThan">
      <formula>0</formula>
    </cfRule>
  </conditionalFormatting>
  <conditionalFormatting sqref="H245:H246">
    <cfRule type="cellIs" dxfId="311" priority="227" operator="lessThan">
      <formula>0</formula>
    </cfRule>
  </conditionalFormatting>
  <conditionalFormatting sqref="AD39 AF39 AH39 AJ39">
    <cfRule type="cellIs" dxfId="310" priority="212" operator="lessThan">
      <formula>0</formula>
    </cfRule>
  </conditionalFormatting>
  <conditionalFormatting sqref="AD40 AF40 AH40 AJ40">
    <cfRule type="cellIs" dxfId="309" priority="201" operator="lessThan">
      <formula>0</formula>
    </cfRule>
  </conditionalFormatting>
  <conditionalFormatting sqref="K112">
    <cfRule type="cellIs" dxfId="308" priority="199" operator="lessThan">
      <formula>0</formula>
    </cfRule>
  </conditionalFormatting>
  <conditionalFormatting sqref="M112">
    <cfRule type="cellIs" dxfId="307" priority="198" operator="lessThan">
      <formula>0</formula>
    </cfRule>
  </conditionalFormatting>
  <conditionalFormatting sqref="O112">
    <cfRule type="cellIs" dxfId="306" priority="197" operator="lessThan">
      <formula>0</formula>
    </cfRule>
  </conditionalFormatting>
  <conditionalFormatting sqref="Q112">
    <cfRule type="cellIs" dxfId="305" priority="196" operator="lessThan">
      <formula>0</formula>
    </cfRule>
  </conditionalFormatting>
  <conditionalFormatting sqref="S112">
    <cfRule type="cellIs" dxfId="304" priority="195" operator="lessThan">
      <formula>0</formula>
    </cfRule>
  </conditionalFormatting>
  <conditionalFormatting sqref="U112">
    <cfRule type="cellIs" dxfId="303" priority="194" operator="lessThan">
      <formula>0</formula>
    </cfRule>
  </conditionalFormatting>
  <conditionalFormatting sqref="W112">
    <cfRule type="cellIs" dxfId="302" priority="193" operator="lessThan">
      <formula>0</formula>
    </cfRule>
  </conditionalFormatting>
  <conditionalFormatting sqref="Y112">
    <cfRule type="cellIs" dxfId="301" priority="192" operator="lessThan">
      <formula>0</formula>
    </cfRule>
  </conditionalFormatting>
  <conditionalFormatting sqref="AA112">
    <cfRule type="cellIs" dxfId="300" priority="191" operator="lessThan">
      <formula>0</formula>
    </cfRule>
  </conditionalFormatting>
  <conditionalFormatting sqref="AC112:AK112">
    <cfRule type="cellIs" dxfId="299" priority="190" operator="lessThan">
      <formula>0</formula>
    </cfRule>
  </conditionalFormatting>
  <conditionalFormatting sqref="AM112">
    <cfRule type="cellIs" dxfId="298" priority="189" operator="lessThan">
      <formula>0</formula>
    </cfRule>
  </conditionalFormatting>
  <conditionalFormatting sqref="K113">
    <cfRule type="cellIs" dxfId="297" priority="188" operator="lessThan">
      <formula>0</formula>
    </cfRule>
  </conditionalFormatting>
  <conditionalFormatting sqref="M113">
    <cfRule type="cellIs" dxfId="296" priority="187" operator="lessThan">
      <formula>0</formula>
    </cfRule>
  </conditionalFormatting>
  <conditionalFormatting sqref="O113">
    <cfRule type="cellIs" dxfId="295" priority="186" operator="lessThan">
      <formula>0</formula>
    </cfRule>
  </conditionalFormatting>
  <conditionalFormatting sqref="Q113">
    <cfRule type="cellIs" dxfId="294" priority="185" operator="lessThan">
      <formula>0</formula>
    </cfRule>
  </conditionalFormatting>
  <conditionalFormatting sqref="S113">
    <cfRule type="cellIs" dxfId="293" priority="184" operator="lessThan">
      <formula>0</formula>
    </cfRule>
  </conditionalFormatting>
  <conditionalFormatting sqref="U113">
    <cfRule type="cellIs" dxfId="292" priority="183" operator="lessThan">
      <formula>0</formula>
    </cfRule>
  </conditionalFormatting>
  <conditionalFormatting sqref="W113">
    <cfRule type="cellIs" dxfId="291" priority="182" operator="lessThan">
      <formula>0</formula>
    </cfRule>
  </conditionalFormatting>
  <conditionalFormatting sqref="Y113">
    <cfRule type="cellIs" dxfId="290" priority="181" operator="lessThan">
      <formula>0</formula>
    </cfRule>
  </conditionalFormatting>
  <conditionalFormatting sqref="AA113">
    <cfRule type="cellIs" dxfId="289" priority="180" operator="lessThan">
      <formula>0</formula>
    </cfRule>
  </conditionalFormatting>
  <conditionalFormatting sqref="AC113:AK113">
    <cfRule type="cellIs" dxfId="288" priority="179" operator="lessThan">
      <formula>0</formula>
    </cfRule>
  </conditionalFormatting>
  <conditionalFormatting sqref="AM113">
    <cfRule type="cellIs" dxfId="287" priority="178" operator="lessThan">
      <formula>0</formula>
    </cfRule>
  </conditionalFormatting>
  <conditionalFormatting sqref="K114">
    <cfRule type="cellIs" dxfId="286" priority="177" operator="lessThan">
      <formula>0</formula>
    </cfRule>
  </conditionalFormatting>
  <conditionalFormatting sqref="O114">
    <cfRule type="cellIs" dxfId="285" priority="176" operator="lessThan">
      <formula>0</formula>
    </cfRule>
  </conditionalFormatting>
  <conditionalFormatting sqref="M114">
    <cfRule type="cellIs" dxfId="284" priority="175" operator="lessThan">
      <formula>0</formula>
    </cfRule>
  </conditionalFormatting>
  <conditionalFormatting sqref="Q114">
    <cfRule type="cellIs" dxfId="283" priority="174" operator="lessThan">
      <formula>0</formula>
    </cfRule>
  </conditionalFormatting>
  <conditionalFormatting sqref="S114">
    <cfRule type="cellIs" dxfId="282" priority="173" operator="lessThan">
      <formula>0</formula>
    </cfRule>
  </conditionalFormatting>
  <conditionalFormatting sqref="U114">
    <cfRule type="cellIs" dxfId="281" priority="172" operator="lessThan">
      <formula>0</formula>
    </cfRule>
  </conditionalFormatting>
  <conditionalFormatting sqref="W114">
    <cfRule type="cellIs" dxfId="280" priority="171" operator="lessThan">
      <formula>0</formula>
    </cfRule>
  </conditionalFormatting>
  <conditionalFormatting sqref="AM114">
    <cfRule type="cellIs" dxfId="279" priority="170" operator="lessThan">
      <formula>0</formula>
    </cfRule>
  </conditionalFormatting>
  <conditionalFormatting sqref="AC114:AK114">
    <cfRule type="cellIs" dxfId="278" priority="169" operator="lessThan">
      <formula>0</formula>
    </cfRule>
  </conditionalFormatting>
  <conditionalFormatting sqref="AA114">
    <cfRule type="cellIs" dxfId="277" priority="168" operator="lessThan">
      <formula>0</formula>
    </cfRule>
  </conditionalFormatting>
  <conditionalFormatting sqref="Y114">
    <cfRule type="cellIs" dxfId="276" priority="167" operator="lessThan">
      <formula>0</formula>
    </cfRule>
  </conditionalFormatting>
  <conditionalFormatting sqref="K115">
    <cfRule type="cellIs" dxfId="275" priority="156" operator="lessThan">
      <formula>0</formula>
    </cfRule>
  </conditionalFormatting>
  <conditionalFormatting sqref="M115">
    <cfRule type="cellIs" dxfId="274" priority="155" operator="lessThan">
      <formula>0</formula>
    </cfRule>
  </conditionalFormatting>
  <conditionalFormatting sqref="O115">
    <cfRule type="cellIs" dxfId="273" priority="154" operator="lessThan">
      <formula>0</formula>
    </cfRule>
  </conditionalFormatting>
  <conditionalFormatting sqref="Q115">
    <cfRule type="cellIs" dxfId="272" priority="153" operator="lessThan">
      <formula>0</formula>
    </cfRule>
  </conditionalFormatting>
  <conditionalFormatting sqref="S115">
    <cfRule type="cellIs" dxfId="271" priority="152" operator="lessThan">
      <formula>0</formula>
    </cfRule>
  </conditionalFormatting>
  <conditionalFormatting sqref="U115">
    <cfRule type="cellIs" dxfId="270" priority="151" operator="lessThan">
      <formula>0</formula>
    </cfRule>
  </conditionalFormatting>
  <conditionalFormatting sqref="W115">
    <cfRule type="cellIs" dxfId="269" priority="150" operator="lessThan">
      <formula>0</formula>
    </cfRule>
  </conditionalFormatting>
  <conditionalFormatting sqref="Y115">
    <cfRule type="cellIs" dxfId="268" priority="149" operator="lessThan">
      <formula>0</formula>
    </cfRule>
  </conditionalFormatting>
  <conditionalFormatting sqref="AA115">
    <cfRule type="cellIs" dxfId="267" priority="148" operator="lessThan">
      <formula>0</formula>
    </cfRule>
  </conditionalFormatting>
  <conditionalFormatting sqref="AC115:AK115">
    <cfRule type="cellIs" dxfId="266" priority="147" operator="lessThan">
      <formula>0</formula>
    </cfRule>
  </conditionalFormatting>
  <conditionalFormatting sqref="AM115">
    <cfRule type="cellIs" dxfId="265" priority="146" operator="lessThan">
      <formula>0</formula>
    </cfRule>
  </conditionalFormatting>
  <conditionalFormatting sqref="K39:K40">
    <cfRule type="cellIs" dxfId="264" priority="145" operator="lessThan">
      <formula>0</formula>
    </cfRule>
  </conditionalFormatting>
  <conditionalFormatting sqref="M39:M40">
    <cfRule type="cellIs" dxfId="263" priority="144" operator="lessThan">
      <formula>0</formula>
    </cfRule>
  </conditionalFormatting>
  <conditionalFormatting sqref="O39:O40">
    <cfRule type="cellIs" dxfId="262" priority="143" operator="lessThan">
      <formula>0</formula>
    </cfRule>
  </conditionalFormatting>
  <conditionalFormatting sqref="Q39:Q40">
    <cfRule type="cellIs" dxfId="261" priority="142" operator="lessThan">
      <formula>0</formula>
    </cfRule>
  </conditionalFormatting>
  <conditionalFormatting sqref="S39:S40">
    <cfRule type="cellIs" dxfId="260" priority="141" operator="lessThan">
      <formula>0</formula>
    </cfRule>
  </conditionalFormatting>
  <conditionalFormatting sqref="U39:U40">
    <cfRule type="cellIs" dxfId="259" priority="140" operator="lessThan">
      <formula>0</formula>
    </cfRule>
  </conditionalFormatting>
  <conditionalFormatting sqref="W39:W40">
    <cfRule type="cellIs" dxfId="258" priority="139" operator="lessThan">
      <formula>0</formula>
    </cfRule>
  </conditionalFormatting>
  <conditionalFormatting sqref="Y39:Y40">
    <cfRule type="cellIs" dxfId="257" priority="138" operator="lessThan">
      <formula>0</formula>
    </cfRule>
  </conditionalFormatting>
  <conditionalFormatting sqref="AA39:AA40">
    <cfRule type="cellIs" dxfId="256" priority="137" operator="lessThan">
      <formula>0</formula>
    </cfRule>
  </conditionalFormatting>
  <conditionalFormatting sqref="AC39:AC40">
    <cfRule type="cellIs" dxfId="255" priority="136" operator="lessThan">
      <formula>0</formula>
    </cfRule>
  </conditionalFormatting>
  <conditionalFormatting sqref="AE39:AE40">
    <cfRule type="cellIs" dxfId="254" priority="135" operator="lessThan">
      <formula>0</formula>
    </cfRule>
  </conditionalFormatting>
  <conditionalFormatting sqref="AG39:AG40">
    <cfRule type="cellIs" dxfId="253" priority="134" operator="lessThan">
      <formula>0</formula>
    </cfRule>
  </conditionalFormatting>
  <conditionalFormatting sqref="AI39:AI40">
    <cfRule type="cellIs" dxfId="252" priority="133" operator="lessThan">
      <formula>0</formula>
    </cfRule>
  </conditionalFormatting>
  <conditionalFormatting sqref="AK39:AK40">
    <cfRule type="cellIs" dxfId="251" priority="132" operator="lessThan">
      <formula>0</formula>
    </cfRule>
  </conditionalFormatting>
  <conditionalFormatting sqref="AM39:AM40">
    <cfRule type="cellIs" dxfId="250" priority="131" operator="lessThan">
      <formula>0</formula>
    </cfRule>
  </conditionalFormatting>
  <conditionalFormatting sqref="I124:I137">
    <cfRule type="cellIs" dxfId="249" priority="130" operator="lessThan">
      <formula>0</formula>
    </cfRule>
  </conditionalFormatting>
  <conditionalFormatting sqref="K124:K137">
    <cfRule type="cellIs" dxfId="248" priority="129" operator="lessThan">
      <formula>0</formula>
    </cfRule>
  </conditionalFormatting>
  <conditionalFormatting sqref="M124:M137">
    <cfRule type="cellIs" dxfId="247" priority="128" operator="lessThan">
      <formula>0</formula>
    </cfRule>
  </conditionalFormatting>
  <conditionalFormatting sqref="O124:O137">
    <cfRule type="cellIs" dxfId="246" priority="127" operator="lessThan">
      <formula>0</formula>
    </cfRule>
  </conditionalFormatting>
  <conditionalFormatting sqref="Q124:Q137">
    <cfRule type="cellIs" dxfId="245" priority="126" operator="lessThan">
      <formula>0</formula>
    </cfRule>
  </conditionalFormatting>
  <conditionalFormatting sqref="S124:S137">
    <cfRule type="cellIs" dxfId="244" priority="125" operator="lessThan">
      <formula>0</formula>
    </cfRule>
  </conditionalFormatting>
  <conditionalFormatting sqref="U124:U137">
    <cfRule type="cellIs" dxfId="243" priority="124" operator="lessThan">
      <formula>0</formula>
    </cfRule>
  </conditionalFormatting>
  <conditionalFormatting sqref="W124:W137">
    <cfRule type="cellIs" dxfId="242" priority="123" operator="lessThan">
      <formula>0</formula>
    </cfRule>
  </conditionalFormatting>
  <conditionalFormatting sqref="Y124:Y137">
    <cfRule type="cellIs" dxfId="241" priority="122" operator="lessThan">
      <formula>0</formula>
    </cfRule>
  </conditionalFormatting>
  <conditionalFormatting sqref="AA124:AA137">
    <cfRule type="cellIs" dxfId="240" priority="121" operator="lessThan">
      <formula>0</formula>
    </cfRule>
  </conditionalFormatting>
  <conditionalFormatting sqref="AC124:AC137">
    <cfRule type="cellIs" dxfId="239" priority="120" operator="lessThan">
      <formula>0</formula>
    </cfRule>
  </conditionalFormatting>
  <conditionalFormatting sqref="AE124:AE137">
    <cfRule type="cellIs" dxfId="238" priority="119" operator="lessThan">
      <formula>0</formula>
    </cfRule>
  </conditionalFormatting>
  <conditionalFormatting sqref="AG124:AG137">
    <cfRule type="cellIs" dxfId="237" priority="118" operator="lessThan">
      <formula>0</formula>
    </cfRule>
  </conditionalFormatting>
  <conditionalFormatting sqref="AI124:AI137">
    <cfRule type="cellIs" dxfId="236" priority="117" operator="lessThan">
      <formula>0</formula>
    </cfRule>
  </conditionalFormatting>
  <conditionalFormatting sqref="AK124:AK137">
    <cfRule type="cellIs" dxfId="235" priority="116" operator="lessThan">
      <formula>0</formula>
    </cfRule>
  </conditionalFormatting>
  <conditionalFormatting sqref="AM124:AM137">
    <cfRule type="cellIs" dxfId="234" priority="115" operator="lessThan">
      <formula>0</formula>
    </cfRule>
  </conditionalFormatting>
  <conditionalFormatting sqref="I177:I213">
    <cfRule type="cellIs" dxfId="233" priority="114" operator="lessThan">
      <formula>0</formula>
    </cfRule>
  </conditionalFormatting>
  <conditionalFormatting sqref="K177:K213">
    <cfRule type="cellIs" dxfId="232" priority="113" operator="lessThan">
      <formula>0</formula>
    </cfRule>
  </conditionalFormatting>
  <conditionalFormatting sqref="M177:M213">
    <cfRule type="cellIs" dxfId="231" priority="112" operator="lessThan">
      <formula>0</formula>
    </cfRule>
  </conditionalFormatting>
  <conditionalFormatting sqref="O177:O213">
    <cfRule type="cellIs" dxfId="230" priority="111" operator="lessThan">
      <formula>0</formula>
    </cfRule>
  </conditionalFormatting>
  <conditionalFormatting sqref="Q177:Q213">
    <cfRule type="cellIs" dxfId="229" priority="110" operator="lessThan">
      <formula>0</formula>
    </cfRule>
  </conditionalFormatting>
  <conditionalFormatting sqref="S177:S213">
    <cfRule type="cellIs" dxfId="228" priority="109" operator="lessThan">
      <formula>0</formula>
    </cfRule>
  </conditionalFormatting>
  <conditionalFormatting sqref="U177:U213">
    <cfRule type="cellIs" dxfId="227" priority="108" operator="lessThan">
      <formula>0</formula>
    </cfRule>
  </conditionalFormatting>
  <conditionalFormatting sqref="W177:W213">
    <cfRule type="cellIs" dxfId="226" priority="107" operator="lessThan">
      <formula>0</formula>
    </cfRule>
  </conditionalFormatting>
  <conditionalFormatting sqref="Y177:Y213">
    <cfRule type="cellIs" dxfId="225" priority="106" operator="lessThan">
      <formula>0</formula>
    </cfRule>
  </conditionalFormatting>
  <conditionalFormatting sqref="AA177:AA213">
    <cfRule type="cellIs" dxfId="224" priority="105" operator="lessThan">
      <formula>0</formula>
    </cfRule>
  </conditionalFormatting>
  <conditionalFormatting sqref="AC177:AC213">
    <cfRule type="cellIs" dxfId="223" priority="104" operator="lessThan">
      <formula>0</formula>
    </cfRule>
  </conditionalFormatting>
  <conditionalFormatting sqref="AE177:AE213">
    <cfRule type="cellIs" dxfId="222" priority="103" operator="lessThan">
      <formula>0</formula>
    </cfRule>
  </conditionalFormatting>
  <conditionalFormatting sqref="AG177:AG213">
    <cfRule type="cellIs" dxfId="221" priority="102" operator="lessThan">
      <formula>0</formula>
    </cfRule>
  </conditionalFormatting>
  <conditionalFormatting sqref="AI177:AI213">
    <cfRule type="cellIs" dxfId="220" priority="101" operator="lessThan">
      <formula>0</formula>
    </cfRule>
  </conditionalFormatting>
  <conditionalFormatting sqref="AK177:AK213">
    <cfRule type="cellIs" dxfId="219" priority="100" operator="lessThan">
      <formula>0</formula>
    </cfRule>
  </conditionalFormatting>
  <conditionalFormatting sqref="AM177:AM213">
    <cfRule type="cellIs" dxfId="218" priority="99" operator="lessThan">
      <formula>0</formula>
    </cfRule>
  </conditionalFormatting>
  <conditionalFormatting sqref="I228:I229">
    <cfRule type="cellIs" dxfId="217" priority="98" operator="lessThan">
      <formula>0</formula>
    </cfRule>
  </conditionalFormatting>
  <conditionalFormatting sqref="K228:K229">
    <cfRule type="cellIs" dxfId="216" priority="97" operator="lessThan">
      <formula>0</formula>
    </cfRule>
  </conditionalFormatting>
  <conditionalFormatting sqref="M228:M229">
    <cfRule type="cellIs" dxfId="215" priority="96" operator="lessThan">
      <formula>0</formula>
    </cfRule>
  </conditionalFormatting>
  <conditionalFormatting sqref="O228:O229">
    <cfRule type="cellIs" dxfId="214" priority="95" operator="lessThan">
      <formula>0</formula>
    </cfRule>
  </conditionalFormatting>
  <conditionalFormatting sqref="Q228:Q229">
    <cfRule type="cellIs" dxfId="213" priority="94" operator="lessThan">
      <formula>0</formula>
    </cfRule>
  </conditionalFormatting>
  <conditionalFormatting sqref="S228:S229">
    <cfRule type="cellIs" dxfId="212" priority="93" operator="lessThan">
      <formula>0</formula>
    </cfRule>
  </conditionalFormatting>
  <conditionalFormatting sqref="U228:U229">
    <cfRule type="cellIs" dxfId="211" priority="92" operator="lessThan">
      <formula>0</formula>
    </cfRule>
  </conditionalFormatting>
  <conditionalFormatting sqref="W228:W229">
    <cfRule type="cellIs" dxfId="210" priority="91" operator="lessThan">
      <formula>0</formula>
    </cfRule>
  </conditionalFormatting>
  <conditionalFormatting sqref="Y228:Y229">
    <cfRule type="cellIs" dxfId="209" priority="90" operator="lessThan">
      <formula>0</formula>
    </cfRule>
  </conditionalFormatting>
  <conditionalFormatting sqref="AA228:AA229">
    <cfRule type="cellIs" dxfId="208" priority="89" operator="lessThan">
      <formula>0</formula>
    </cfRule>
  </conditionalFormatting>
  <conditionalFormatting sqref="AC228:AC229">
    <cfRule type="cellIs" dxfId="207" priority="88" operator="lessThan">
      <formula>0</formula>
    </cfRule>
  </conditionalFormatting>
  <conditionalFormatting sqref="AE228:AE229">
    <cfRule type="cellIs" dxfId="206" priority="87" operator="lessThan">
      <formula>0</formula>
    </cfRule>
  </conditionalFormatting>
  <conditionalFormatting sqref="AG228:AG229">
    <cfRule type="cellIs" dxfId="205" priority="86" operator="lessThan">
      <formula>0</formula>
    </cfRule>
  </conditionalFormatting>
  <conditionalFormatting sqref="AI228:AI229">
    <cfRule type="cellIs" dxfId="204" priority="85" operator="lessThan">
      <formula>0</formula>
    </cfRule>
  </conditionalFormatting>
  <conditionalFormatting sqref="AK228:AK229">
    <cfRule type="cellIs" dxfId="203" priority="84" operator="lessThan">
      <formula>0</formula>
    </cfRule>
  </conditionalFormatting>
  <conditionalFormatting sqref="AM228:AM229">
    <cfRule type="cellIs" dxfId="202" priority="83" operator="lessThan">
      <formula>0</formula>
    </cfRule>
  </conditionalFormatting>
  <conditionalFormatting sqref="I243">
    <cfRule type="cellIs" dxfId="201" priority="82" operator="lessThan">
      <formula>0</formula>
    </cfRule>
  </conditionalFormatting>
  <conditionalFormatting sqref="K243">
    <cfRule type="cellIs" dxfId="200" priority="81" operator="lessThan">
      <formula>0</formula>
    </cfRule>
  </conditionalFormatting>
  <conditionalFormatting sqref="M243">
    <cfRule type="cellIs" dxfId="199" priority="80" operator="lessThan">
      <formula>0</formula>
    </cfRule>
  </conditionalFormatting>
  <conditionalFormatting sqref="O243">
    <cfRule type="cellIs" dxfId="198" priority="79" operator="lessThan">
      <formula>0</formula>
    </cfRule>
  </conditionalFormatting>
  <conditionalFormatting sqref="Q243">
    <cfRule type="cellIs" dxfId="197" priority="78" operator="lessThan">
      <formula>0</formula>
    </cfRule>
  </conditionalFormatting>
  <conditionalFormatting sqref="S243">
    <cfRule type="cellIs" dxfId="196" priority="77" operator="lessThan">
      <formula>0</formula>
    </cfRule>
  </conditionalFormatting>
  <conditionalFormatting sqref="U243">
    <cfRule type="cellIs" dxfId="195" priority="76" operator="lessThan">
      <formula>0</formula>
    </cfRule>
  </conditionalFormatting>
  <conditionalFormatting sqref="W243">
    <cfRule type="cellIs" dxfId="194" priority="75" operator="lessThan">
      <formula>0</formula>
    </cfRule>
  </conditionalFormatting>
  <conditionalFormatting sqref="Y243">
    <cfRule type="cellIs" dxfId="193" priority="74" operator="lessThan">
      <formula>0</formula>
    </cfRule>
  </conditionalFormatting>
  <conditionalFormatting sqref="AA243">
    <cfRule type="cellIs" dxfId="192" priority="73" operator="lessThan">
      <formula>0</formula>
    </cfRule>
  </conditionalFormatting>
  <conditionalFormatting sqref="AC243">
    <cfRule type="cellIs" dxfId="191" priority="72" operator="lessThan">
      <formula>0</formula>
    </cfRule>
  </conditionalFormatting>
  <conditionalFormatting sqref="AE243">
    <cfRule type="cellIs" dxfId="190" priority="71" operator="lessThan">
      <formula>0</formula>
    </cfRule>
  </conditionalFormatting>
  <conditionalFormatting sqref="AG243">
    <cfRule type="cellIs" dxfId="189" priority="70" operator="lessThan">
      <formula>0</formula>
    </cfRule>
  </conditionalFormatting>
  <conditionalFormatting sqref="AI243">
    <cfRule type="cellIs" dxfId="188" priority="69" operator="lessThan">
      <formula>0</formula>
    </cfRule>
  </conditionalFormatting>
  <conditionalFormatting sqref="AK243">
    <cfRule type="cellIs" dxfId="187" priority="68" operator="lessThan">
      <formula>0</formula>
    </cfRule>
  </conditionalFormatting>
  <conditionalFormatting sqref="AM243">
    <cfRule type="cellIs" dxfId="186" priority="67" operator="lessThan">
      <formula>0</formula>
    </cfRule>
  </conditionalFormatting>
  <conditionalFormatting sqref="I244">
    <cfRule type="cellIs" dxfId="185" priority="66" operator="lessThan">
      <formula>0</formula>
    </cfRule>
  </conditionalFormatting>
  <conditionalFormatting sqref="K244">
    <cfRule type="cellIs" dxfId="184" priority="65" operator="lessThan">
      <formula>0</formula>
    </cfRule>
  </conditionalFormatting>
  <conditionalFormatting sqref="M244">
    <cfRule type="cellIs" dxfId="183" priority="64" operator="lessThan">
      <formula>0</formula>
    </cfRule>
  </conditionalFormatting>
  <conditionalFormatting sqref="O244">
    <cfRule type="cellIs" dxfId="182" priority="63" operator="lessThan">
      <formula>0</formula>
    </cfRule>
  </conditionalFormatting>
  <conditionalFormatting sqref="Q244">
    <cfRule type="cellIs" dxfId="181" priority="62" operator="lessThan">
      <formula>0</formula>
    </cfRule>
  </conditionalFormatting>
  <conditionalFormatting sqref="S244">
    <cfRule type="cellIs" dxfId="180" priority="61" operator="lessThan">
      <formula>0</formula>
    </cfRule>
  </conditionalFormatting>
  <conditionalFormatting sqref="U244">
    <cfRule type="cellIs" dxfId="179" priority="60" operator="lessThan">
      <formula>0</formula>
    </cfRule>
  </conditionalFormatting>
  <conditionalFormatting sqref="W244">
    <cfRule type="cellIs" dxfId="178" priority="59" operator="lessThan">
      <formula>0</formula>
    </cfRule>
  </conditionalFormatting>
  <conditionalFormatting sqref="Y244">
    <cfRule type="cellIs" dxfId="177" priority="58" operator="lessThan">
      <formula>0</formula>
    </cfRule>
  </conditionalFormatting>
  <conditionalFormatting sqref="AA244">
    <cfRule type="cellIs" dxfId="176" priority="57" operator="lessThan">
      <formula>0</formula>
    </cfRule>
  </conditionalFormatting>
  <conditionalFormatting sqref="AC244">
    <cfRule type="cellIs" dxfId="175" priority="56" operator="lessThan">
      <formula>0</formula>
    </cfRule>
  </conditionalFormatting>
  <conditionalFormatting sqref="AE244">
    <cfRule type="cellIs" dxfId="174" priority="55" operator="lessThan">
      <formula>0</formula>
    </cfRule>
  </conditionalFormatting>
  <conditionalFormatting sqref="AG244">
    <cfRule type="cellIs" dxfId="173" priority="54" operator="lessThan">
      <formula>0</formula>
    </cfRule>
  </conditionalFormatting>
  <conditionalFormatting sqref="AI244">
    <cfRule type="cellIs" dxfId="172" priority="53" operator="lessThan">
      <formula>0</formula>
    </cfRule>
  </conditionalFormatting>
  <conditionalFormatting sqref="AK244">
    <cfRule type="cellIs" dxfId="171" priority="52" operator="lessThan">
      <formula>0</formula>
    </cfRule>
  </conditionalFormatting>
  <conditionalFormatting sqref="AM244">
    <cfRule type="cellIs" dxfId="170" priority="51" operator="lessThan">
      <formula>0</formula>
    </cfRule>
  </conditionalFormatting>
  <conditionalFormatting sqref="I246:I252">
    <cfRule type="cellIs" dxfId="169" priority="50" operator="lessThan">
      <formula>0</formula>
    </cfRule>
  </conditionalFormatting>
  <conditionalFormatting sqref="K246:K252">
    <cfRule type="cellIs" dxfId="168" priority="49" operator="lessThan">
      <formula>0</formula>
    </cfRule>
  </conditionalFormatting>
  <conditionalFormatting sqref="M246:M252">
    <cfRule type="cellIs" dxfId="167" priority="48" operator="lessThan">
      <formula>0</formula>
    </cfRule>
  </conditionalFormatting>
  <conditionalFormatting sqref="O246:O252">
    <cfRule type="cellIs" dxfId="166" priority="47" operator="lessThan">
      <formula>0</formula>
    </cfRule>
  </conditionalFormatting>
  <conditionalFormatting sqref="Q246:Q252">
    <cfRule type="cellIs" dxfId="165" priority="46" operator="lessThan">
      <formula>0</formula>
    </cfRule>
  </conditionalFormatting>
  <conditionalFormatting sqref="S246:S252">
    <cfRule type="cellIs" dxfId="164" priority="45" operator="lessThan">
      <formula>0</formula>
    </cfRule>
  </conditionalFormatting>
  <conditionalFormatting sqref="U246:U252">
    <cfRule type="cellIs" dxfId="163" priority="44" operator="lessThan">
      <formula>0</formula>
    </cfRule>
  </conditionalFormatting>
  <conditionalFormatting sqref="W246:W252">
    <cfRule type="cellIs" dxfId="162" priority="43" operator="lessThan">
      <formula>0</formula>
    </cfRule>
  </conditionalFormatting>
  <conditionalFormatting sqref="Y246:Y252">
    <cfRule type="cellIs" dxfId="161" priority="42" operator="lessThan">
      <formula>0</formula>
    </cfRule>
  </conditionalFormatting>
  <conditionalFormatting sqref="AA246:AA252">
    <cfRule type="cellIs" dxfId="160" priority="41" operator="lessThan">
      <formula>0</formula>
    </cfRule>
  </conditionalFormatting>
  <conditionalFormatting sqref="AC246">
    <cfRule type="cellIs" dxfId="159" priority="40" operator="lessThan">
      <formula>0</formula>
    </cfRule>
  </conditionalFormatting>
  <conditionalFormatting sqref="AE246">
    <cfRule type="cellIs" dxfId="158" priority="39" operator="lessThan">
      <formula>0</formula>
    </cfRule>
  </conditionalFormatting>
  <conditionalFormatting sqref="AG246">
    <cfRule type="cellIs" dxfId="157" priority="38" operator="lessThan">
      <formula>0</formula>
    </cfRule>
  </conditionalFormatting>
  <conditionalFormatting sqref="AI246">
    <cfRule type="cellIs" dxfId="156" priority="37" operator="lessThan">
      <formula>0</formula>
    </cfRule>
  </conditionalFormatting>
  <conditionalFormatting sqref="AK246">
    <cfRule type="cellIs" dxfId="155" priority="36" operator="lessThan">
      <formula>0</formula>
    </cfRule>
  </conditionalFormatting>
  <conditionalFormatting sqref="AM246">
    <cfRule type="cellIs" dxfId="154" priority="35" operator="lessThan">
      <formula>0</formula>
    </cfRule>
  </conditionalFormatting>
  <conditionalFormatting sqref="AC247">
    <cfRule type="cellIs" dxfId="153" priority="24" operator="lessThan">
      <formula>0</formula>
    </cfRule>
  </conditionalFormatting>
  <conditionalFormatting sqref="AE247">
    <cfRule type="cellIs" dxfId="152" priority="23" operator="lessThan">
      <formula>0</formula>
    </cfRule>
  </conditionalFormatting>
  <conditionalFormatting sqref="AG247">
    <cfRule type="cellIs" dxfId="151" priority="22" operator="lessThan">
      <formula>0</formula>
    </cfRule>
  </conditionalFormatting>
  <conditionalFormatting sqref="AI247">
    <cfRule type="cellIs" dxfId="150" priority="21" operator="lessThan">
      <formula>0</formula>
    </cfRule>
  </conditionalFormatting>
  <conditionalFormatting sqref="AK247">
    <cfRule type="cellIs" dxfId="149" priority="20" operator="lessThan">
      <formula>0</formula>
    </cfRule>
  </conditionalFormatting>
  <conditionalFormatting sqref="Y123">
    <cfRule type="cellIs" dxfId="148" priority="19" operator="lessThan">
      <formula>0</formula>
    </cfRule>
  </conditionalFormatting>
  <conditionalFormatting sqref="K38">
    <cfRule type="cellIs" dxfId="147" priority="18" operator="lessThan">
      <formula>0</formula>
    </cfRule>
  </conditionalFormatting>
  <conditionalFormatting sqref="M38">
    <cfRule type="cellIs" dxfId="146" priority="17" operator="lessThan">
      <formula>0</formula>
    </cfRule>
  </conditionalFormatting>
  <conditionalFormatting sqref="O38">
    <cfRule type="cellIs" dxfId="145" priority="16" operator="lessThan">
      <formula>0</formula>
    </cfRule>
  </conditionalFormatting>
  <conditionalFormatting sqref="Q38">
    <cfRule type="cellIs" dxfId="144" priority="15" operator="lessThan">
      <formula>0</formula>
    </cfRule>
  </conditionalFormatting>
  <conditionalFormatting sqref="S38">
    <cfRule type="cellIs" dxfId="143" priority="14" operator="lessThan">
      <formula>0</formula>
    </cfRule>
  </conditionalFormatting>
  <conditionalFormatting sqref="W38">
    <cfRule type="cellIs" dxfId="142" priority="13" operator="lessThan">
      <formula>0</formula>
    </cfRule>
  </conditionalFormatting>
  <conditionalFormatting sqref="Y38">
    <cfRule type="cellIs" dxfId="141" priority="12" operator="lessThan">
      <formula>0</formula>
    </cfRule>
  </conditionalFormatting>
  <conditionalFormatting sqref="AA38">
    <cfRule type="cellIs" dxfId="140" priority="11" operator="lessThan">
      <formula>0</formula>
    </cfRule>
  </conditionalFormatting>
  <conditionalFormatting sqref="U38">
    <cfRule type="cellIs" dxfId="139" priority="10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125" activePane="bottomLeft" state="frozen"/>
      <selection pane="bottomLeft" activeCell="B121" sqref="B12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47460</v>
      </c>
    </row>
    <row r="2" spans="1:8">
      <c r="D2" s="15"/>
    </row>
    <row r="3" spans="1:8">
      <c r="A3" s="11"/>
      <c r="B3" s="246">
        <f>P!D3</f>
        <v>45852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 t="s">
        <v>454</v>
      </c>
      <c r="C5" s="16">
        <v>90</v>
      </c>
    </row>
    <row r="6" spans="1:8">
      <c r="A6" s="21">
        <v>2</v>
      </c>
      <c r="B6" s="11" t="s">
        <v>462</v>
      </c>
      <c r="C6" s="16">
        <v>5075</v>
      </c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5165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45853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 t="s">
        <v>465</v>
      </c>
      <c r="C16" s="16">
        <v>2730</v>
      </c>
      <c r="D16"/>
      <c r="E16"/>
      <c r="F16"/>
      <c r="G16"/>
      <c r="H16"/>
    </row>
    <row r="17" spans="1:8">
      <c r="A17" s="21">
        <v>2</v>
      </c>
      <c r="B17" s="11" t="s">
        <v>469</v>
      </c>
      <c r="C17" s="16">
        <v>320</v>
      </c>
      <c r="D17"/>
      <c r="E17"/>
      <c r="F17"/>
      <c r="G17"/>
      <c r="H17"/>
    </row>
    <row r="18" spans="1:8">
      <c r="A18" s="21">
        <v>3</v>
      </c>
      <c r="B18" s="11" t="s">
        <v>470</v>
      </c>
      <c r="C18" s="16">
        <v>250</v>
      </c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3300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45854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489</v>
      </c>
      <c r="C28" s="12">
        <v>3690</v>
      </c>
      <c r="D28"/>
      <c r="E28"/>
      <c r="F28"/>
      <c r="G28"/>
      <c r="H28"/>
    </row>
    <row r="29" spans="1:8">
      <c r="A29" s="21">
        <v>2</v>
      </c>
      <c r="B29" s="11" t="s">
        <v>490</v>
      </c>
      <c r="C29" s="16">
        <v>10660</v>
      </c>
      <c r="D29"/>
      <c r="E29"/>
      <c r="F29"/>
      <c r="G29"/>
      <c r="H29"/>
    </row>
    <row r="30" spans="1:8">
      <c r="A30" s="21">
        <v>3</v>
      </c>
      <c r="B30" s="11" t="s">
        <v>491</v>
      </c>
      <c r="C30" s="16">
        <v>100</v>
      </c>
      <c r="D30"/>
      <c r="E30"/>
      <c r="F30"/>
      <c r="G30"/>
      <c r="H30"/>
    </row>
    <row r="31" spans="1:8">
      <c r="A31" s="21">
        <v>4</v>
      </c>
      <c r="B31" s="11" t="s">
        <v>492</v>
      </c>
      <c r="C31" s="16">
        <v>1000</v>
      </c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15450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45855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498</v>
      </c>
      <c r="C39" s="16">
        <v>1700</v>
      </c>
      <c r="D39"/>
      <c r="E39"/>
      <c r="F39"/>
      <c r="G39"/>
      <c r="H39"/>
    </row>
    <row r="40" spans="1:8">
      <c r="A40" s="21">
        <v>2</v>
      </c>
      <c r="B40" s="11" t="s">
        <v>200</v>
      </c>
      <c r="C40" s="16">
        <v>2950</v>
      </c>
      <c r="D40"/>
      <c r="E40"/>
      <c r="F40"/>
      <c r="G40"/>
      <c r="H40"/>
    </row>
    <row r="41" spans="1:8">
      <c r="A41" s="21">
        <v>3</v>
      </c>
      <c r="B41" s="11" t="s">
        <v>499</v>
      </c>
      <c r="C41" s="16">
        <v>380</v>
      </c>
      <c r="D41"/>
      <c r="E41"/>
      <c r="F41"/>
      <c r="G41"/>
      <c r="H41"/>
    </row>
    <row r="42" spans="1:8">
      <c r="A42" s="21">
        <v>4</v>
      </c>
      <c r="B42" s="11"/>
      <c r="C42" s="16"/>
      <c r="D42"/>
      <c r="E42"/>
      <c r="F42"/>
      <c r="G42"/>
      <c r="H42"/>
    </row>
    <row r="43" spans="1:8">
      <c r="A43" s="21">
        <v>5</v>
      </c>
      <c r="B43" s="11"/>
      <c r="C43" s="16"/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5030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45856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45857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505</v>
      </c>
      <c r="C63" s="16">
        <v>5100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5100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45858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510</v>
      </c>
      <c r="C74" s="16">
        <v>3900</v>
      </c>
      <c r="D74"/>
      <c r="E74"/>
      <c r="F74"/>
      <c r="G74"/>
      <c r="H74"/>
    </row>
    <row r="75" spans="1:8">
      <c r="A75" s="21">
        <v>2</v>
      </c>
      <c r="B75" s="11" t="s">
        <v>513</v>
      </c>
      <c r="C75" s="16">
        <v>2180</v>
      </c>
      <c r="D75"/>
      <c r="E75"/>
      <c r="F75"/>
      <c r="G75"/>
      <c r="H75"/>
    </row>
    <row r="76" spans="1:8">
      <c r="A76" s="21">
        <v>3</v>
      </c>
      <c r="B76" s="11" t="s">
        <v>525</v>
      </c>
      <c r="C76" s="16">
        <v>1000</v>
      </c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7080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45859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524</v>
      </c>
      <c r="C88" s="16">
        <v>2070</v>
      </c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2070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45860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547</v>
      </c>
      <c r="C104" s="16">
        <v>1225</v>
      </c>
      <c r="D104"/>
      <c r="E104"/>
      <c r="F104"/>
      <c r="G104"/>
      <c r="H104"/>
    </row>
    <row r="105" spans="1:8">
      <c r="A105" s="21">
        <v>2</v>
      </c>
      <c r="B105" s="11" t="s">
        <v>549</v>
      </c>
      <c r="C105" s="16">
        <v>380</v>
      </c>
      <c r="D105"/>
      <c r="E105"/>
      <c r="F105"/>
      <c r="G105"/>
      <c r="H105"/>
    </row>
    <row r="106" spans="1:8">
      <c r="A106" s="21">
        <v>3</v>
      </c>
      <c r="B106" s="11" t="s">
        <v>540</v>
      </c>
      <c r="C106" s="16">
        <v>800</v>
      </c>
      <c r="D106"/>
      <c r="E106"/>
      <c r="F106"/>
      <c r="G106"/>
      <c r="H106"/>
    </row>
    <row r="107" spans="1:8">
      <c r="A107" s="21">
        <v>4</v>
      </c>
      <c r="B107" s="11" t="s">
        <v>541</v>
      </c>
      <c r="C107" s="16">
        <v>1560</v>
      </c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3965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45861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 t="s">
        <v>541</v>
      </c>
      <c r="C120" s="16">
        <v>300</v>
      </c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300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45862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45863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45864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45865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6"/>
      <c r="C193" s="393"/>
    </row>
    <row r="194" spans="1:3">
      <c r="A194" s="11"/>
      <c r="B194" s="50">
        <f>P!AF3</f>
        <v>45866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6"/>
      <c r="C208" s="393"/>
    </row>
    <row r="209" spans="1:3">
      <c r="A209" s="22"/>
      <c r="B209" s="386"/>
      <c r="C209" s="393"/>
    </row>
    <row r="210" spans="1:3">
      <c r="A210" s="22"/>
      <c r="B210" s="386"/>
      <c r="C210" s="393"/>
    </row>
    <row r="211" spans="1:3">
      <c r="A211" s="22"/>
      <c r="B211" s="386"/>
      <c r="C211" s="393"/>
    </row>
    <row r="213" spans="1:3">
      <c r="A213" s="11"/>
      <c r="B213" s="50">
        <f>P!AH3</f>
        <v>45867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37" sqref="B37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80" t="s">
        <v>245</v>
      </c>
      <c r="B1" s="480"/>
      <c r="C1" s="480"/>
      <c r="H1" s="158">
        <f>P!D3</f>
        <v>45852</v>
      </c>
    </row>
    <row r="2" spans="1:8" ht="27.75" customHeight="1">
      <c r="A2" s="481" t="s">
        <v>446</v>
      </c>
      <c r="B2" s="482"/>
      <c r="C2" s="483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7" t="s">
        <v>449</v>
      </c>
      <c r="C4" s="201">
        <v>28258</v>
      </c>
      <c r="D4" s="161">
        <f>C4</f>
        <v>28258</v>
      </c>
      <c r="E4" s="164">
        <f>SUM($D$3:D4)</f>
        <v>28258</v>
      </c>
      <c r="F4" s="165">
        <f>A4</f>
        <v>1</v>
      </c>
    </row>
    <row r="5" spans="1:8">
      <c r="A5" s="185">
        <f>SUBTOTAL(103,B$4:B5)</f>
        <v>2</v>
      </c>
      <c r="B5" s="397" t="s">
        <v>228</v>
      </c>
      <c r="C5" s="201">
        <v>41362</v>
      </c>
      <c r="D5" s="161">
        <f t="shared" ref="D5:D34" si="0">C5</f>
        <v>41362</v>
      </c>
      <c r="E5" s="164">
        <f>SUM($D$3:D5)</f>
        <v>69620</v>
      </c>
      <c r="F5" s="165">
        <f t="shared" ref="F5:F34" si="1">A5</f>
        <v>2</v>
      </c>
    </row>
    <row r="6" spans="1:8">
      <c r="A6" s="185">
        <f>SUBTOTAL(103,B$4:B6)</f>
        <v>3</v>
      </c>
      <c r="B6" s="397" t="s">
        <v>450</v>
      </c>
      <c r="C6" s="201">
        <v>7820</v>
      </c>
      <c r="D6" s="161">
        <f t="shared" si="0"/>
        <v>7820</v>
      </c>
      <c r="E6" s="164">
        <f>SUM($D$3:D6)</f>
        <v>77440</v>
      </c>
      <c r="F6" s="165">
        <f t="shared" si="1"/>
        <v>3</v>
      </c>
    </row>
    <row r="7" spans="1:8">
      <c r="A7" s="185">
        <f>SUBTOTAL(103,B$4:B7)</f>
        <v>4</v>
      </c>
      <c r="B7" s="397" t="s">
        <v>451</v>
      </c>
      <c r="C7" s="201">
        <v>710</v>
      </c>
      <c r="D7" s="161">
        <f t="shared" si="0"/>
        <v>710</v>
      </c>
      <c r="E7" s="164">
        <f>SUM($D$3:D7)</f>
        <v>78150</v>
      </c>
      <c r="F7" s="165">
        <f t="shared" si="1"/>
        <v>4</v>
      </c>
    </row>
    <row r="8" spans="1:8">
      <c r="A8" s="185">
        <f>SUBTOTAL(103,B$4:B8)</f>
        <v>5</v>
      </c>
      <c r="B8" s="397" t="s">
        <v>452</v>
      </c>
      <c r="C8" s="201">
        <v>46000</v>
      </c>
      <c r="D8" s="161">
        <f t="shared" si="0"/>
        <v>46000</v>
      </c>
      <c r="E8" s="164">
        <f>SUM($D$3:D8)</f>
        <v>124150</v>
      </c>
      <c r="F8" s="165">
        <f t="shared" si="1"/>
        <v>5</v>
      </c>
    </row>
    <row r="9" spans="1:8">
      <c r="A9" s="185">
        <f>SUBTOTAL(103,B$4:B9)</f>
        <v>6</v>
      </c>
      <c r="B9" s="397" t="s">
        <v>453</v>
      </c>
      <c r="C9" s="201">
        <v>1023</v>
      </c>
      <c r="D9" s="161">
        <f t="shared" si="0"/>
        <v>1023</v>
      </c>
      <c r="E9" s="164">
        <f>SUM($D$3:D9)</f>
        <v>125173</v>
      </c>
      <c r="F9" s="165">
        <f t="shared" si="1"/>
        <v>6</v>
      </c>
    </row>
    <row r="10" spans="1:8">
      <c r="A10" s="185">
        <f>SUBTOTAL(103,B$4:B10)</f>
        <v>7</v>
      </c>
      <c r="B10" s="397" t="s">
        <v>454</v>
      </c>
      <c r="C10" s="201">
        <v>90</v>
      </c>
      <c r="D10" s="161">
        <f t="shared" si="0"/>
        <v>90</v>
      </c>
      <c r="E10" s="164">
        <f>SUM($D$3:D10)</f>
        <v>125263</v>
      </c>
      <c r="F10" s="165">
        <f t="shared" si="1"/>
        <v>7</v>
      </c>
    </row>
    <row r="11" spans="1:8">
      <c r="A11" s="185">
        <f>SUBTOTAL(103,B$4:B11)</f>
        <v>8</v>
      </c>
      <c r="B11" s="397" t="s">
        <v>455</v>
      </c>
      <c r="C11" s="201">
        <v>5075</v>
      </c>
      <c r="D11" s="161">
        <f t="shared" si="0"/>
        <v>5075</v>
      </c>
      <c r="E11" s="164">
        <f>SUM($D$3:D11)</f>
        <v>130338</v>
      </c>
      <c r="F11" s="165">
        <f t="shared" si="1"/>
        <v>8</v>
      </c>
    </row>
    <row r="12" spans="1:8">
      <c r="A12" s="185">
        <f>SUBTOTAL(103,B$4:B12)</f>
        <v>9</v>
      </c>
      <c r="B12" s="157" t="s">
        <v>456</v>
      </c>
      <c r="C12" s="201">
        <v>4500</v>
      </c>
      <c r="D12" s="161">
        <f t="shared" si="0"/>
        <v>4500</v>
      </c>
      <c r="E12" s="164">
        <f>SUM($D$3:D12)</f>
        <v>134838</v>
      </c>
      <c r="F12" s="165">
        <f t="shared" si="1"/>
        <v>9</v>
      </c>
    </row>
    <row r="13" spans="1:8">
      <c r="A13" s="185">
        <f>SUBTOTAL(103,B$4:B13)</f>
        <v>10</v>
      </c>
      <c r="B13" s="157" t="s">
        <v>457</v>
      </c>
      <c r="C13" s="201">
        <v>950</v>
      </c>
      <c r="D13" s="161">
        <f t="shared" si="0"/>
        <v>950</v>
      </c>
      <c r="E13" s="164">
        <f>SUM($D$3:D13)</f>
        <v>135788</v>
      </c>
      <c r="F13" s="165">
        <f t="shared" si="1"/>
        <v>10</v>
      </c>
    </row>
    <row r="14" spans="1:8">
      <c r="A14" s="185">
        <f>SUBTOTAL(103,B$4:B14)</f>
        <v>11</v>
      </c>
      <c r="B14" s="157" t="s">
        <v>458</v>
      </c>
      <c r="C14" s="201">
        <v>10868</v>
      </c>
      <c r="D14" s="161">
        <f t="shared" si="0"/>
        <v>10868</v>
      </c>
      <c r="E14" s="164">
        <f>SUM($D$3:D14)</f>
        <v>146656</v>
      </c>
      <c r="F14" s="165">
        <f t="shared" si="1"/>
        <v>11</v>
      </c>
    </row>
    <row r="15" spans="1:8">
      <c r="A15" s="185">
        <f>SUBTOTAL(103,B$4:B15)</f>
        <v>12</v>
      </c>
      <c r="B15" s="202" t="s">
        <v>459</v>
      </c>
      <c r="C15" s="168">
        <v>2000</v>
      </c>
      <c r="D15" s="161">
        <f t="shared" si="0"/>
        <v>2000</v>
      </c>
      <c r="E15" s="164">
        <f>SUM($D$3:D15)</f>
        <v>148656</v>
      </c>
      <c r="F15" s="165">
        <f t="shared" si="1"/>
        <v>12</v>
      </c>
    </row>
    <row r="16" spans="1:8">
      <c r="A16" s="185">
        <f>SUBTOTAL(103,B$4:B16)</f>
        <v>13</v>
      </c>
      <c r="B16" s="157" t="s">
        <v>460</v>
      </c>
      <c r="C16" s="201">
        <v>1192</v>
      </c>
      <c r="D16" s="161">
        <f t="shared" si="0"/>
        <v>1192</v>
      </c>
      <c r="E16" s="164">
        <f>SUM($D$3:D16)</f>
        <v>149848</v>
      </c>
      <c r="F16" s="165">
        <f t="shared" si="1"/>
        <v>13</v>
      </c>
    </row>
    <row r="17" spans="1:6">
      <c r="A17" s="185">
        <f>SUBTOTAL(103,B$4:B17)</f>
        <v>14</v>
      </c>
      <c r="B17" s="202" t="s">
        <v>230</v>
      </c>
      <c r="C17" s="201">
        <v>3300</v>
      </c>
      <c r="D17" s="161">
        <f t="shared" si="0"/>
        <v>3300</v>
      </c>
      <c r="E17" s="164">
        <f>SUM($D$3:D17)</f>
        <v>153148</v>
      </c>
      <c r="F17" s="165">
        <f t="shared" si="1"/>
        <v>14</v>
      </c>
    </row>
    <row r="18" spans="1:6">
      <c r="A18" s="185">
        <f>SUBTOTAL(103,B$4:B18)</f>
        <v>15</v>
      </c>
      <c r="B18" s="157" t="s">
        <v>461</v>
      </c>
      <c r="C18" s="201">
        <v>7900</v>
      </c>
      <c r="D18" s="161">
        <f t="shared" si="0"/>
        <v>7900</v>
      </c>
      <c r="E18" s="164">
        <f>SUM($D$3:D18)</f>
        <v>161048</v>
      </c>
      <c r="F18" s="165">
        <f t="shared" si="1"/>
        <v>15</v>
      </c>
    </row>
    <row r="19" spans="1:6" hidden="1">
      <c r="A19" s="185">
        <f>SUBTOTAL(103,B$4:B19)</f>
        <v>15</v>
      </c>
      <c r="B19" s="157"/>
      <c r="C19" s="201"/>
      <c r="D19" s="161">
        <f t="shared" si="0"/>
        <v>0</v>
      </c>
      <c r="E19" s="164">
        <f>SUM($D$3:D19)</f>
        <v>161048</v>
      </c>
      <c r="F19" s="165">
        <f t="shared" si="1"/>
        <v>15</v>
      </c>
    </row>
    <row r="20" spans="1:6" hidden="1">
      <c r="A20" s="185">
        <f>SUBTOTAL(103,B$4:B20)</f>
        <v>15</v>
      </c>
      <c r="B20" s="157"/>
      <c r="C20" s="201"/>
      <c r="D20" s="161">
        <f t="shared" si="0"/>
        <v>0</v>
      </c>
      <c r="E20" s="164">
        <f>SUM($D$3:D20)</f>
        <v>161048</v>
      </c>
      <c r="F20" s="165">
        <f t="shared" si="1"/>
        <v>15</v>
      </c>
    </row>
    <row r="21" spans="1:6" hidden="1">
      <c r="A21" s="185">
        <f>SUBTOTAL(103,B$4:B21)</f>
        <v>15</v>
      </c>
      <c r="B21" s="320"/>
      <c r="C21" s="201"/>
      <c r="D21" s="161">
        <f t="shared" si="0"/>
        <v>0</v>
      </c>
      <c r="E21" s="164">
        <f>SUM($D$3:D21)</f>
        <v>161048</v>
      </c>
      <c r="F21" s="165">
        <f t="shared" si="1"/>
        <v>15</v>
      </c>
    </row>
    <row r="22" spans="1:6" hidden="1">
      <c r="A22" s="185">
        <f>SUBTOTAL(103,B$4:B22)</f>
        <v>15</v>
      </c>
      <c r="B22" s="320"/>
      <c r="C22" s="201"/>
      <c r="D22" s="161">
        <f t="shared" si="0"/>
        <v>0</v>
      </c>
      <c r="E22" s="164">
        <f>SUM($D$3:D22)</f>
        <v>161048</v>
      </c>
      <c r="F22" s="165">
        <f t="shared" si="1"/>
        <v>15</v>
      </c>
    </row>
    <row r="23" spans="1:6" hidden="1">
      <c r="A23" s="185">
        <f>SUBTOTAL(103,B$4:B23)</f>
        <v>15</v>
      </c>
      <c r="B23" s="320"/>
      <c r="C23" s="201"/>
      <c r="D23" s="161">
        <f t="shared" si="0"/>
        <v>0</v>
      </c>
      <c r="E23" s="164">
        <f>SUM($D$3:D23)</f>
        <v>161048</v>
      </c>
      <c r="F23" s="165">
        <f t="shared" si="1"/>
        <v>15</v>
      </c>
    </row>
    <row r="24" spans="1:6" hidden="1">
      <c r="A24" s="185">
        <f>SUBTOTAL(103,B$4:B24)</f>
        <v>15</v>
      </c>
      <c r="B24" s="320"/>
      <c r="C24" s="201"/>
      <c r="D24" s="161">
        <f t="shared" si="0"/>
        <v>0</v>
      </c>
      <c r="E24" s="164">
        <f>SUM($D$3:D24)</f>
        <v>161048</v>
      </c>
      <c r="F24" s="165">
        <f t="shared" si="1"/>
        <v>15</v>
      </c>
    </row>
    <row r="25" spans="1:6" hidden="1">
      <c r="A25" s="185">
        <f>SUBTOTAL(103,B$4:B25)</f>
        <v>15</v>
      </c>
      <c r="B25" s="320"/>
      <c r="C25" s="201"/>
      <c r="D25" s="161">
        <f t="shared" si="0"/>
        <v>0</v>
      </c>
      <c r="E25" s="164">
        <f>SUM($D$3:D25)</f>
        <v>161048</v>
      </c>
      <c r="F25" s="165">
        <f t="shared" si="1"/>
        <v>15</v>
      </c>
    </row>
    <row r="26" spans="1:6" hidden="1">
      <c r="A26" s="185">
        <f>SUBTOTAL(103,B$4:B26)</f>
        <v>15</v>
      </c>
      <c r="B26" s="320"/>
      <c r="C26" s="201"/>
      <c r="D26" s="161">
        <f t="shared" si="0"/>
        <v>0</v>
      </c>
      <c r="E26" s="164">
        <f>SUM($D$3:D26)</f>
        <v>161048</v>
      </c>
      <c r="F26" s="165">
        <f t="shared" si="1"/>
        <v>15</v>
      </c>
    </row>
    <row r="27" spans="1:6" hidden="1">
      <c r="A27" s="185">
        <f>SUBTOTAL(103,B$4:B27)</f>
        <v>15</v>
      </c>
      <c r="B27" s="320"/>
      <c r="C27" s="201"/>
      <c r="D27" s="161">
        <f t="shared" si="0"/>
        <v>0</v>
      </c>
      <c r="E27" s="164">
        <f>SUM($D$3:D27)</f>
        <v>161048</v>
      </c>
      <c r="F27" s="165">
        <f t="shared" si="1"/>
        <v>15</v>
      </c>
    </row>
    <row r="28" spans="1:6" hidden="1">
      <c r="A28" s="185">
        <f>SUBTOTAL(103,B$4:B28)</f>
        <v>15</v>
      </c>
      <c r="B28" s="320"/>
      <c r="C28" s="201"/>
      <c r="D28" s="161">
        <f t="shared" si="0"/>
        <v>0</v>
      </c>
      <c r="E28" s="164">
        <f>SUM($D$3:D28)</f>
        <v>161048</v>
      </c>
      <c r="F28" s="165">
        <f t="shared" si="1"/>
        <v>15</v>
      </c>
    </row>
    <row r="29" spans="1:6" hidden="1">
      <c r="A29" s="185">
        <f>SUBTOTAL(103,B$4:B29)</f>
        <v>15</v>
      </c>
      <c r="B29" s="320"/>
      <c r="C29" s="201"/>
      <c r="D29" s="161">
        <f t="shared" si="0"/>
        <v>0</v>
      </c>
      <c r="E29" s="164">
        <f>SUM($D$3:D29)</f>
        <v>161048</v>
      </c>
      <c r="F29" s="165">
        <f t="shared" si="1"/>
        <v>15</v>
      </c>
    </row>
    <row r="30" spans="1:6" hidden="1">
      <c r="A30" s="185">
        <f>SUBTOTAL(103,B$4:B30)</f>
        <v>15</v>
      </c>
      <c r="B30" s="320"/>
      <c r="C30" s="201"/>
      <c r="D30" s="161">
        <f t="shared" si="0"/>
        <v>0</v>
      </c>
      <c r="E30" s="164">
        <f>SUM($D$3:D30)</f>
        <v>161048</v>
      </c>
      <c r="F30" s="165">
        <f t="shared" si="1"/>
        <v>15</v>
      </c>
    </row>
    <row r="31" spans="1:6" hidden="1">
      <c r="A31" s="185">
        <f>SUBTOTAL(103,B$4:B31)</f>
        <v>15</v>
      </c>
      <c r="B31" s="320"/>
      <c r="C31" s="201"/>
      <c r="D31" s="161">
        <f t="shared" si="0"/>
        <v>0</v>
      </c>
      <c r="E31" s="164">
        <f>SUM($D$3:D31)</f>
        <v>161048</v>
      </c>
      <c r="F31" s="165">
        <f t="shared" si="1"/>
        <v>15</v>
      </c>
    </row>
    <row r="32" spans="1:6" hidden="1">
      <c r="A32" s="185">
        <f>SUBTOTAL(103,B$4:B32)</f>
        <v>15</v>
      </c>
      <c r="B32" s="320"/>
      <c r="C32" s="201"/>
      <c r="D32" s="161">
        <f t="shared" si="0"/>
        <v>0</v>
      </c>
      <c r="E32" s="164">
        <f>SUM($D$3:D32)</f>
        <v>161048</v>
      </c>
      <c r="F32" s="165">
        <f t="shared" si="1"/>
        <v>15</v>
      </c>
    </row>
    <row r="33" spans="1:6" hidden="1">
      <c r="A33" s="185">
        <f>SUBTOTAL(103,B$4:B33)</f>
        <v>15</v>
      </c>
      <c r="B33" s="320"/>
      <c r="C33" s="201"/>
      <c r="D33" s="161">
        <f t="shared" si="0"/>
        <v>0</v>
      </c>
      <c r="E33" s="164">
        <f>SUM($D$3:D33)</f>
        <v>161048</v>
      </c>
      <c r="F33" s="165">
        <f t="shared" si="1"/>
        <v>15</v>
      </c>
    </row>
    <row r="34" spans="1:6" hidden="1">
      <c r="A34" s="185">
        <f>SUBTOTAL(103,B$4:B34)</f>
        <v>15</v>
      </c>
      <c r="B34" s="157"/>
      <c r="C34" s="201"/>
      <c r="D34" s="161">
        <f t="shared" si="0"/>
        <v>0</v>
      </c>
      <c r="E34" s="164">
        <f>SUM($D$3:D34)</f>
        <v>161048</v>
      </c>
      <c r="F34" s="165">
        <f t="shared" si="1"/>
        <v>15</v>
      </c>
    </row>
    <row r="35" spans="1:6">
      <c r="A35" s="166"/>
      <c r="B35" s="167" t="s">
        <v>243</v>
      </c>
      <c r="C35" s="168">
        <f>SUM(C4:C34)</f>
        <v>161048</v>
      </c>
      <c r="D35" s="169"/>
      <c r="E35" s="170"/>
    </row>
    <row r="36" spans="1:6">
      <c r="A36" s="484" t="s">
        <v>573</v>
      </c>
      <c r="B36" s="485"/>
      <c r="C36" s="486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A4" sqref="A4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80" t="s">
        <v>245</v>
      </c>
      <c r="B1" s="480"/>
      <c r="C1" s="480"/>
      <c r="F1" s="158">
        <f>P!F3</f>
        <v>45853</v>
      </c>
    </row>
    <row r="2" spans="1:8" ht="31.5" customHeight="1">
      <c r="A2" s="487" t="s">
        <v>447</v>
      </c>
      <c r="B2" s="487"/>
      <c r="C2" s="487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229</v>
      </c>
      <c r="C4" s="201">
        <v>36095</v>
      </c>
      <c r="D4" s="210">
        <f>C4</f>
        <v>36095</v>
      </c>
      <c r="E4" s="201">
        <f>SUM($D$3:D4)</f>
        <v>36095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463</v>
      </c>
      <c r="C5" s="201">
        <v>51728</v>
      </c>
      <c r="D5" s="210">
        <f t="shared" ref="D5:D58" si="0">C5</f>
        <v>51728</v>
      </c>
      <c r="E5" s="201">
        <f>SUM($D$3:D5)</f>
        <v>87823</v>
      </c>
      <c r="F5" s="165">
        <f t="shared" ref="F5:F53" si="1">A5</f>
        <v>2</v>
      </c>
      <c r="G5"/>
      <c r="H5"/>
    </row>
    <row r="6" spans="1:8" ht="19.5">
      <c r="A6" s="185">
        <f>SUBTOTAL(103,B$4:B6)</f>
        <v>3</v>
      </c>
      <c r="B6" s="311" t="s">
        <v>464</v>
      </c>
      <c r="C6" s="201">
        <v>2400</v>
      </c>
      <c r="D6" s="210">
        <f t="shared" si="0"/>
        <v>2400</v>
      </c>
      <c r="E6" s="201">
        <f>SUM($D$3:D6)</f>
        <v>90223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465</v>
      </c>
      <c r="C7" s="201">
        <v>2730</v>
      </c>
      <c r="D7" s="210">
        <f t="shared" si="0"/>
        <v>2730</v>
      </c>
      <c r="E7" s="201">
        <f>SUM($D$3:D7)</f>
        <v>92953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466</v>
      </c>
      <c r="C8" s="201">
        <v>1380</v>
      </c>
      <c r="D8" s="210">
        <f t="shared" si="0"/>
        <v>1380</v>
      </c>
      <c r="E8" s="201">
        <f>SUM($D$3:D8)</f>
        <v>94333</v>
      </c>
      <c r="F8" s="165"/>
      <c r="G8"/>
      <c r="H8"/>
    </row>
    <row r="9" spans="1:8" ht="19.5">
      <c r="A9" s="185">
        <f>SUBTOTAL(103,B$4:B9)</f>
        <v>6</v>
      </c>
      <c r="B9" s="311" t="s">
        <v>467</v>
      </c>
      <c r="C9" s="201">
        <v>11472</v>
      </c>
      <c r="D9" s="210">
        <f t="shared" si="0"/>
        <v>11472</v>
      </c>
      <c r="E9" s="201">
        <f>SUM($D$3:D9)</f>
        <v>105805</v>
      </c>
      <c r="F9" s="165">
        <f t="shared" si="1"/>
        <v>6</v>
      </c>
      <c r="G9"/>
      <c r="H9"/>
    </row>
    <row r="10" spans="1:8" ht="19.5">
      <c r="A10" s="185">
        <f>SUBTOTAL(103,B$4:B10)</f>
        <v>7</v>
      </c>
      <c r="B10" s="311" t="s">
        <v>284</v>
      </c>
      <c r="C10" s="201">
        <v>3210</v>
      </c>
      <c r="D10" s="210">
        <f t="shared" si="0"/>
        <v>3210</v>
      </c>
      <c r="E10" s="201">
        <f>SUM($D$3:D10)</f>
        <v>109015</v>
      </c>
      <c r="F10" s="165">
        <f t="shared" si="1"/>
        <v>7</v>
      </c>
      <c r="G10"/>
      <c r="H10"/>
    </row>
    <row r="11" spans="1:8" ht="19.5">
      <c r="A11" s="185">
        <f>SUBTOTAL(103,B$4:B11)</f>
        <v>8</v>
      </c>
      <c r="B11" s="292" t="s">
        <v>468</v>
      </c>
      <c r="C11" s="201">
        <v>510</v>
      </c>
      <c r="D11" s="210">
        <f t="shared" si="0"/>
        <v>510</v>
      </c>
      <c r="E11" s="201">
        <f>SUM($D$3:D11)</f>
        <v>109525</v>
      </c>
      <c r="F11" s="165">
        <f t="shared" si="1"/>
        <v>8</v>
      </c>
    </row>
    <row r="12" spans="1:8" ht="19.5">
      <c r="A12" s="185">
        <f>SUBTOTAL(103,B$4:B12)</f>
        <v>9</v>
      </c>
      <c r="B12" s="292" t="s">
        <v>459</v>
      </c>
      <c r="C12" s="201">
        <v>1300</v>
      </c>
      <c r="D12" s="210">
        <f t="shared" si="0"/>
        <v>1300</v>
      </c>
      <c r="E12" s="201">
        <f>SUM($D$3:D12)</f>
        <v>110825</v>
      </c>
      <c r="F12" s="165">
        <f t="shared" si="1"/>
        <v>9</v>
      </c>
    </row>
    <row r="13" spans="1:8" ht="19.5">
      <c r="A13" s="185">
        <f>SUBTOTAL(103,B$4:B13)</f>
        <v>10</v>
      </c>
      <c r="B13" s="292" t="s">
        <v>460</v>
      </c>
      <c r="C13" s="201">
        <v>1405</v>
      </c>
      <c r="D13" s="210">
        <f t="shared" si="0"/>
        <v>1405</v>
      </c>
      <c r="E13" s="201">
        <f>SUM($D$3:D13)</f>
        <v>112230</v>
      </c>
      <c r="F13" s="165">
        <f t="shared" si="1"/>
        <v>10</v>
      </c>
    </row>
    <row r="14" spans="1:8" ht="19.5">
      <c r="A14" s="185">
        <f>SUBTOTAL(103,B$4:B14)</f>
        <v>11</v>
      </c>
      <c r="B14" s="203" t="s">
        <v>230</v>
      </c>
      <c r="C14" s="201">
        <v>3040</v>
      </c>
      <c r="D14" s="210">
        <f t="shared" si="0"/>
        <v>3040</v>
      </c>
      <c r="E14" s="201">
        <f>SUM($D$3:D14)</f>
        <v>115270</v>
      </c>
      <c r="F14" s="165">
        <f t="shared" si="1"/>
        <v>11</v>
      </c>
    </row>
    <row r="15" spans="1:8" ht="19.5">
      <c r="A15" s="185">
        <f>SUBTOTAL(103,B$4:B15)</f>
        <v>12</v>
      </c>
      <c r="B15" s="203" t="s">
        <v>461</v>
      </c>
      <c r="C15" s="201">
        <v>7700</v>
      </c>
      <c r="D15" s="210">
        <f t="shared" si="0"/>
        <v>7700</v>
      </c>
      <c r="E15" s="201">
        <f>SUM($D$3:D15)</f>
        <v>122970</v>
      </c>
      <c r="F15" s="165">
        <f t="shared" si="1"/>
        <v>12</v>
      </c>
    </row>
    <row r="16" spans="1:8" ht="19.5" hidden="1">
      <c r="A16" s="185">
        <f>SUBTOTAL(103,B$4:B16)</f>
        <v>12</v>
      </c>
      <c r="B16" s="203"/>
      <c r="C16" s="201"/>
      <c r="D16" s="210">
        <f t="shared" si="0"/>
        <v>0</v>
      </c>
      <c r="E16" s="201">
        <f>SUM($D$3:D16)</f>
        <v>122970</v>
      </c>
      <c r="F16" s="165">
        <f t="shared" si="1"/>
        <v>12</v>
      </c>
    </row>
    <row r="17" spans="1:6" ht="19.5" hidden="1">
      <c r="A17" s="185">
        <f>SUBTOTAL(103,B$4:B17)</f>
        <v>12</v>
      </c>
      <c r="B17" s="203"/>
      <c r="C17" s="201"/>
      <c r="D17" s="210">
        <f t="shared" si="0"/>
        <v>0</v>
      </c>
      <c r="E17" s="201">
        <f>SUM($D$3:D17)</f>
        <v>122970</v>
      </c>
      <c r="F17" s="165">
        <f t="shared" si="1"/>
        <v>12</v>
      </c>
    </row>
    <row r="18" spans="1:6" ht="19.5" hidden="1">
      <c r="A18" s="185">
        <f>SUBTOTAL(103,B$4:B18)</f>
        <v>12</v>
      </c>
      <c r="B18" s="201"/>
      <c r="C18" s="201"/>
      <c r="D18" s="210">
        <f t="shared" si="0"/>
        <v>0</v>
      </c>
      <c r="E18" s="201">
        <f>SUM($D$3:D18)</f>
        <v>122970</v>
      </c>
      <c r="F18" s="165">
        <f t="shared" si="1"/>
        <v>12</v>
      </c>
    </row>
    <row r="19" spans="1:6" ht="19.5" hidden="1">
      <c r="A19" s="185">
        <f>SUBTOTAL(103,B$4:B19)</f>
        <v>12</v>
      </c>
      <c r="B19" s="203"/>
      <c r="C19" s="201"/>
      <c r="D19" s="210">
        <f t="shared" si="0"/>
        <v>0</v>
      </c>
      <c r="E19" s="201">
        <f>SUM($D$3:D19)</f>
        <v>122970</v>
      </c>
      <c r="F19" s="165">
        <f t="shared" si="1"/>
        <v>12</v>
      </c>
    </row>
    <row r="20" spans="1:6" ht="19.5" hidden="1">
      <c r="A20" s="185">
        <f>SUBTOTAL(103,B$4:B20)</f>
        <v>12</v>
      </c>
      <c r="B20" s="197"/>
      <c r="C20" s="201"/>
      <c r="D20" s="210">
        <f t="shared" si="0"/>
        <v>0</v>
      </c>
      <c r="E20" s="201">
        <f>SUM($D$3:D20)</f>
        <v>122970</v>
      </c>
      <c r="F20" s="165">
        <f t="shared" si="1"/>
        <v>12</v>
      </c>
    </row>
    <row r="21" spans="1:6" ht="19.5" hidden="1">
      <c r="A21" s="185">
        <f>SUBTOTAL(103,B$4:B21)</f>
        <v>12</v>
      </c>
      <c r="B21" s="203"/>
      <c r="C21" s="201"/>
      <c r="D21" s="210">
        <f t="shared" si="0"/>
        <v>0</v>
      </c>
      <c r="E21" s="201">
        <f>SUM($D$3:D21)</f>
        <v>122970</v>
      </c>
      <c r="F21" s="165">
        <f t="shared" si="1"/>
        <v>12</v>
      </c>
    </row>
    <row r="22" spans="1:6" ht="19.5" hidden="1">
      <c r="A22" s="185">
        <f>SUBTOTAL(103,B$4:B22)</f>
        <v>12</v>
      </c>
      <c r="B22" s="203"/>
      <c r="C22" s="201"/>
      <c r="D22" s="210">
        <f t="shared" si="0"/>
        <v>0</v>
      </c>
      <c r="E22" s="201">
        <f>SUM($D$3:D22)</f>
        <v>122970</v>
      </c>
      <c r="F22" s="165">
        <f t="shared" si="1"/>
        <v>12</v>
      </c>
    </row>
    <row r="23" spans="1:6" ht="19.5" hidden="1">
      <c r="A23" s="185">
        <f>SUBTOTAL(103,B$4:B23)</f>
        <v>12</v>
      </c>
      <c r="B23" s="203"/>
      <c r="C23" s="201"/>
      <c r="D23" s="210">
        <f t="shared" si="0"/>
        <v>0</v>
      </c>
      <c r="E23" s="201">
        <f>SUM($D$3:D23)</f>
        <v>122970</v>
      </c>
      <c r="F23" s="165">
        <f t="shared" si="1"/>
        <v>12</v>
      </c>
    </row>
    <row r="24" spans="1:6" ht="19.5" hidden="1">
      <c r="A24" s="185">
        <f>SUBTOTAL(103,B$4:B24)</f>
        <v>12</v>
      </c>
      <c r="B24" s="203"/>
      <c r="C24" s="201"/>
      <c r="D24" s="210">
        <f t="shared" si="0"/>
        <v>0</v>
      </c>
      <c r="E24" s="201">
        <f>SUM($D$3:D24)</f>
        <v>122970</v>
      </c>
      <c r="F24" s="165">
        <f t="shared" si="1"/>
        <v>12</v>
      </c>
    </row>
    <row r="25" spans="1:6" ht="19.5" hidden="1">
      <c r="A25" s="185">
        <f>SUBTOTAL(103,B$4:B25)</f>
        <v>12</v>
      </c>
      <c r="B25" s="203"/>
      <c r="C25" s="201"/>
      <c r="D25" s="210">
        <f t="shared" si="0"/>
        <v>0</v>
      </c>
      <c r="E25" s="201">
        <f>SUM($D$3:D25)</f>
        <v>122970</v>
      </c>
      <c r="F25" s="165"/>
    </row>
    <row r="26" spans="1:6" ht="19.5" hidden="1">
      <c r="A26" s="185">
        <f>SUBTOTAL(103,B$4:B26)</f>
        <v>12</v>
      </c>
      <c r="B26" s="203"/>
      <c r="C26" s="201"/>
      <c r="D26" s="210">
        <f t="shared" si="0"/>
        <v>0</v>
      </c>
      <c r="E26" s="201">
        <f>SUM($D$3:D26)</f>
        <v>122970</v>
      </c>
      <c r="F26" s="165"/>
    </row>
    <row r="27" spans="1:6" ht="19.5" hidden="1">
      <c r="A27" s="185">
        <f>SUBTOTAL(103,B$4:B27)</f>
        <v>12</v>
      </c>
      <c r="B27" s="203"/>
      <c r="C27" s="201"/>
      <c r="D27" s="210">
        <f t="shared" si="0"/>
        <v>0</v>
      </c>
      <c r="E27" s="201">
        <f>SUM($D$3:D27)</f>
        <v>122970</v>
      </c>
      <c r="F27" s="165"/>
    </row>
    <row r="28" spans="1:6" ht="19.5" hidden="1">
      <c r="A28" s="185">
        <f>SUBTOTAL(103,B$4:B28)</f>
        <v>12</v>
      </c>
      <c r="B28" s="203"/>
      <c r="C28" s="201"/>
      <c r="D28" s="210">
        <f t="shared" si="0"/>
        <v>0</v>
      </c>
      <c r="E28" s="201">
        <f>SUM($D$3:D28)</f>
        <v>122970</v>
      </c>
      <c r="F28" s="165"/>
    </row>
    <row r="29" spans="1:6" ht="19.5" hidden="1">
      <c r="A29" s="185">
        <f>SUBTOTAL(103,B$4:B29)</f>
        <v>12</v>
      </c>
      <c r="B29" s="203"/>
      <c r="C29" s="201"/>
      <c r="D29" s="210">
        <f t="shared" si="0"/>
        <v>0</v>
      </c>
      <c r="E29" s="201">
        <f>SUM($D$3:D29)</f>
        <v>122970</v>
      </c>
      <c r="F29" s="165"/>
    </row>
    <row r="30" spans="1:6" ht="19.5" hidden="1">
      <c r="A30" s="185">
        <f>SUBTOTAL(103,B$4:B30)</f>
        <v>12</v>
      </c>
      <c r="B30" s="203"/>
      <c r="C30" s="201"/>
      <c r="D30" s="210">
        <f t="shared" si="0"/>
        <v>0</v>
      </c>
      <c r="E30" s="201">
        <f>SUM($D$3:D30)</f>
        <v>122970</v>
      </c>
      <c r="F30" s="165"/>
    </row>
    <row r="31" spans="1:6" ht="19.5" hidden="1">
      <c r="A31" s="185">
        <f>SUBTOTAL(103,B$4:B31)</f>
        <v>12</v>
      </c>
      <c r="B31" s="203"/>
      <c r="C31" s="201"/>
      <c r="D31" s="210">
        <f t="shared" si="0"/>
        <v>0</v>
      </c>
      <c r="E31" s="201">
        <f>SUM($D$3:D31)</f>
        <v>122970</v>
      </c>
      <c r="F31" s="165"/>
    </row>
    <row r="32" spans="1:6" ht="19.5" hidden="1">
      <c r="A32" s="185">
        <f>SUBTOTAL(103,B$4:B32)</f>
        <v>12</v>
      </c>
      <c r="B32" s="203"/>
      <c r="C32" s="201"/>
      <c r="D32" s="210">
        <f t="shared" si="0"/>
        <v>0</v>
      </c>
      <c r="E32" s="201">
        <f>SUM($D$3:D32)</f>
        <v>122970</v>
      </c>
      <c r="F32" s="165"/>
    </row>
    <row r="33" spans="1:6" ht="19.5" hidden="1">
      <c r="A33" s="185">
        <f>SUBTOTAL(103,B$4:B33)</f>
        <v>12</v>
      </c>
      <c r="B33" s="203"/>
      <c r="C33" s="201"/>
      <c r="D33" s="210">
        <f t="shared" si="0"/>
        <v>0</v>
      </c>
      <c r="E33" s="201">
        <f>SUM($D$3:D33)</f>
        <v>122970</v>
      </c>
      <c r="F33" s="165"/>
    </row>
    <row r="34" spans="1:6" ht="19.5" hidden="1">
      <c r="A34" s="185">
        <f>SUBTOTAL(103,B$4:B34)</f>
        <v>12</v>
      </c>
      <c r="B34" s="203"/>
      <c r="C34" s="201"/>
      <c r="D34" s="210">
        <f t="shared" si="0"/>
        <v>0</v>
      </c>
      <c r="E34" s="201">
        <f>SUM($D$3:D34)</f>
        <v>122970</v>
      </c>
      <c r="F34" s="165"/>
    </row>
    <row r="35" spans="1:6" ht="19.5" hidden="1">
      <c r="A35" s="185">
        <f>SUBTOTAL(103,B$4:B35)</f>
        <v>12</v>
      </c>
      <c r="B35" s="203"/>
      <c r="C35" s="201"/>
      <c r="D35" s="210">
        <f t="shared" si="0"/>
        <v>0</v>
      </c>
      <c r="E35" s="201">
        <f>SUM($D$3:D35)</f>
        <v>122970</v>
      </c>
      <c r="F35" s="165"/>
    </row>
    <row r="36" spans="1:6" ht="19.5" hidden="1">
      <c r="A36" s="185">
        <f>SUBTOTAL(103,B$4:B36)</f>
        <v>12</v>
      </c>
      <c r="B36" s="203"/>
      <c r="C36" s="201"/>
      <c r="D36" s="210">
        <f t="shared" si="0"/>
        <v>0</v>
      </c>
      <c r="E36" s="201">
        <f>SUM($D$3:D36)</f>
        <v>122970</v>
      </c>
      <c r="F36" s="165"/>
    </row>
    <row r="37" spans="1:6" ht="19.5" hidden="1">
      <c r="A37" s="185">
        <f>SUBTOTAL(103,B$4:B37)</f>
        <v>12</v>
      </c>
      <c r="B37" s="203"/>
      <c r="C37" s="201"/>
      <c r="D37" s="210">
        <f t="shared" si="0"/>
        <v>0</v>
      </c>
      <c r="E37" s="201">
        <f>SUM($D$3:D37)</f>
        <v>122970</v>
      </c>
      <c r="F37" s="165"/>
    </row>
    <row r="38" spans="1:6" ht="19.5" hidden="1">
      <c r="A38" s="185">
        <f>SUBTOTAL(103,B$4:B38)</f>
        <v>12</v>
      </c>
      <c r="B38" s="203"/>
      <c r="C38" s="201"/>
      <c r="D38" s="210">
        <f t="shared" si="0"/>
        <v>0</v>
      </c>
      <c r="E38" s="201">
        <f>SUM($D$3:D38)</f>
        <v>122970</v>
      </c>
      <c r="F38" s="165"/>
    </row>
    <row r="39" spans="1:6" ht="19.5" hidden="1">
      <c r="A39" s="185">
        <f>SUBTOTAL(103,B$4:B39)</f>
        <v>12</v>
      </c>
      <c r="B39" s="203"/>
      <c r="C39" s="201"/>
      <c r="D39" s="210">
        <f t="shared" si="0"/>
        <v>0</v>
      </c>
      <c r="E39" s="201">
        <f>SUM($D$3:D39)</f>
        <v>122970</v>
      </c>
      <c r="F39" s="165"/>
    </row>
    <row r="40" spans="1:6" ht="19.5" hidden="1">
      <c r="A40" s="185">
        <f>SUBTOTAL(103,B$4:B40)</f>
        <v>12</v>
      </c>
      <c r="B40" s="203"/>
      <c r="C40" s="201"/>
      <c r="D40" s="210">
        <f t="shared" si="0"/>
        <v>0</v>
      </c>
      <c r="E40" s="201">
        <f>SUM($D$3:D40)</f>
        <v>122970</v>
      </c>
      <c r="F40" s="165"/>
    </row>
    <row r="41" spans="1:6" ht="19.5" hidden="1">
      <c r="A41" s="185">
        <f>SUBTOTAL(103,B$4:B41)</f>
        <v>12</v>
      </c>
      <c r="B41" s="203"/>
      <c r="C41" s="201"/>
      <c r="D41" s="210">
        <f t="shared" si="0"/>
        <v>0</v>
      </c>
      <c r="E41" s="201">
        <f>SUM($D$3:D41)</f>
        <v>122970</v>
      </c>
      <c r="F41" s="165"/>
    </row>
    <row r="42" spans="1:6" ht="19.5" hidden="1">
      <c r="A42" s="185">
        <f>SUBTOTAL(103,B$4:B42)</f>
        <v>12</v>
      </c>
      <c r="B42" s="203"/>
      <c r="C42" s="201"/>
      <c r="D42" s="210">
        <f t="shared" si="0"/>
        <v>0</v>
      </c>
      <c r="E42" s="201">
        <f>SUM($D$3:D42)</f>
        <v>122970</v>
      </c>
      <c r="F42" s="165"/>
    </row>
    <row r="43" spans="1:6" ht="19.5" hidden="1">
      <c r="A43" s="185">
        <f>SUBTOTAL(103,B$4:B43)</f>
        <v>12</v>
      </c>
      <c r="B43" s="203"/>
      <c r="C43" s="201"/>
      <c r="D43" s="210">
        <f t="shared" si="0"/>
        <v>0</v>
      </c>
      <c r="E43" s="201">
        <f>SUM($D$3:D43)</f>
        <v>122970</v>
      </c>
      <c r="F43" s="165"/>
    </row>
    <row r="44" spans="1:6" ht="19.5" hidden="1">
      <c r="A44" s="185">
        <f>SUBTOTAL(103,B$4:B44)</f>
        <v>12</v>
      </c>
      <c r="B44" s="203"/>
      <c r="C44" s="201"/>
      <c r="D44" s="210">
        <f t="shared" si="0"/>
        <v>0</v>
      </c>
      <c r="E44" s="201">
        <f>SUM($D$3:D44)</f>
        <v>122970</v>
      </c>
      <c r="F44" s="165"/>
    </row>
    <row r="45" spans="1:6" ht="19.5" hidden="1">
      <c r="A45" s="185">
        <f>SUBTOTAL(103,B$4:B45)</f>
        <v>12</v>
      </c>
      <c r="B45" s="203"/>
      <c r="C45" s="201"/>
      <c r="D45" s="210">
        <f t="shared" si="0"/>
        <v>0</v>
      </c>
      <c r="E45" s="201">
        <f>SUM($D$3:D45)</f>
        <v>122970</v>
      </c>
      <c r="F45" s="165"/>
    </row>
    <row r="46" spans="1:6" ht="19.5" hidden="1">
      <c r="A46" s="185">
        <f>SUBTOTAL(103,B$4:B46)</f>
        <v>12</v>
      </c>
      <c r="B46" s="203"/>
      <c r="C46" s="201"/>
      <c r="D46" s="210">
        <f t="shared" si="0"/>
        <v>0</v>
      </c>
      <c r="E46" s="201">
        <f>SUM($D$3:D46)</f>
        <v>122970</v>
      </c>
      <c r="F46" s="165"/>
    </row>
    <row r="47" spans="1:6" ht="19.5" hidden="1">
      <c r="A47" s="185">
        <f>SUBTOTAL(103,B$4:B47)</f>
        <v>12</v>
      </c>
      <c r="B47" s="203"/>
      <c r="C47" s="201"/>
      <c r="D47" s="210">
        <f t="shared" si="0"/>
        <v>0</v>
      </c>
      <c r="E47" s="201">
        <f>SUM($D$3:D47)</f>
        <v>122970</v>
      </c>
      <c r="F47" s="165"/>
    </row>
    <row r="48" spans="1:6" ht="19.5" hidden="1">
      <c r="A48" s="185">
        <f>SUBTOTAL(103,B$4:B48)</f>
        <v>12</v>
      </c>
      <c r="B48" s="203"/>
      <c r="C48" s="201"/>
      <c r="D48" s="210">
        <f t="shared" si="0"/>
        <v>0</v>
      </c>
      <c r="E48" s="201">
        <f>SUM($D$3:D48)</f>
        <v>122970</v>
      </c>
      <c r="F48" s="165"/>
    </row>
    <row r="49" spans="1:6" ht="19.5" hidden="1">
      <c r="A49" s="185">
        <f>SUBTOTAL(103,B$4:B49)</f>
        <v>12</v>
      </c>
      <c r="B49" s="203"/>
      <c r="C49" s="201"/>
      <c r="D49" s="210">
        <f t="shared" si="0"/>
        <v>0</v>
      </c>
      <c r="E49" s="201">
        <f>SUM($D$3:D49)</f>
        <v>122970</v>
      </c>
      <c r="F49" s="165"/>
    </row>
    <row r="50" spans="1:6" ht="19.5" hidden="1">
      <c r="A50" s="185">
        <f>SUBTOTAL(103,B$4:B50)</f>
        <v>12</v>
      </c>
      <c r="B50" s="203"/>
      <c r="C50" s="201"/>
      <c r="D50" s="210">
        <f t="shared" si="0"/>
        <v>0</v>
      </c>
      <c r="E50" s="201">
        <f>SUM($D$3:D50)</f>
        <v>122970</v>
      </c>
      <c r="F50" s="165"/>
    </row>
    <row r="51" spans="1:6" ht="19.5" hidden="1">
      <c r="A51" s="185">
        <f>SUBTOTAL(103,B$4:B51)</f>
        <v>12</v>
      </c>
      <c r="B51" s="203"/>
      <c r="C51" s="201"/>
      <c r="D51" s="210">
        <f t="shared" si="0"/>
        <v>0</v>
      </c>
      <c r="E51" s="201">
        <f>SUM($D$3:D51)</f>
        <v>122970</v>
      </c>
      <c r="F51" s="165">
        <f t="shared" si="1"/>
        <v>12</v>
      </c>
    </row>
    <row r="52" spans="1:6" ht="19.5" hidden="1">
      <c r="A52" s="185">
        <f>SUBTOTAL(103,B$4:B52)</f>
        <v>12</v>
      </c>
      <c r="B52" s="203"/>
      <c r="C52" s="201"/>
      <c r="D52" s="210">
        <f t="shared" si="0"/>
        <v>0</v>
      </c>
      <c r="E52" s="201">
        <f>SUM($D$3:D52)</f>
        <v>122970</v>
      </c>
      <c r="F52" s="165">
        <f t="shared" si="1"/>
        <v>12</v>
      </c>
    </row>
    <row r="53" spans="1:6" ht="19.5" hidden="1">
      <c r="A53" s="185">
        <f>SUBTOTAL(103,B$4:B53)</f>
        <v>12</v>
      </c>
      <c r="B53" s="203"/>
      <c r="C53" s="201"/>
      <c r="D53" s="210">
        <f t="shared" si="0"/>
        <v>0</v>
      </c>
      <c r="E53" s="201">
        <f>SUM($D$3:D53)</f>
        <v>122970</v>
      </c>
      <c r="F53" s="165">
        <f t="shared" si="1"/>
        <v>12</v>
      </c>
    </row>
    <row r="54" spans="1:6" ht="19.5" hidden="1">
      <c r="A54" s="185">
        <f>SUBTOTAL(103,B$4:B54)</f>
        <v>12</v>
      </c>
      <c r="B54" s="203"/>
      <c r="C54" s="201"/>
      <c r="D54" s="210">
        <f t="shared" si="0"/>
        <v>0</v>
      </c>
      <c r="E54" s="201">
        <f>SUM($D$3:D54)</f>
        <v>122970</v>
      </c>
      <c r="F54" s="165"/>
    </row>
    <row r="55" spans="1:6" ht="19.5" hidden="1">
      <c r="A55" s="185">
        <f>SUBTOTAL(103,B$4:B55)</f>
        <v>12</v>
      </c>
      <c r="B55" s="203"/>
      <c r="C55" s="201"/>
      <c r="D55" s="210">
        <f t="shared" si="0"/>
        <v>0</v>
      </c>
      <c r="E55" s="201">
        <f>SUM($D$3:D55)</f>
        <v>122970</v>
      </c>
      <c r="F55" s="165"/>
    </row>
    <row r="56" spans="1:6" ht="19.5" hidden="1">
      <c r="A56" s="185">
        <f>SUBTOTAL(103,B$4:B56)</f>
        <v>12</v>
      </c>
      <c r="B56" s="203"/>
      <c r="C56" s="201"/>
      <c r="D56" s="210">
        <f t="shared" si="0"/>
        <v>0</v>
      </c>
      <c r="E56" s="201">
        <f>SUM($D$3:D56)</f>
        <v>122970</v>
      </c>
      <c r="F56" s="165"/>
    </row>
    <row r="57" spans="1:6" ht="19.5" hidden="1">
      <c r="A57" s="185">
        <f>SUBTOTAL(103,B$4:B57)</f>
        <v>12</v>
      </c>
      <c r="B57" s="203"/>
      <c r="C57" s="201"/>
      <c r="D57" s="210">
        <f t="shared" si="0"/>
        <v>0</v>
      </c>
      <c r="E57" s="201">
        <f>SUM($D$3:D57)</f>
        <v>122970</v>
      </c>
      <c r="F57" s="165"/>
    </row>
    <row r="58" spans="1:6" ht="19.5" hidden="1">
      <c r="A58" s="185">
        <f>SUBTOTAL(103,B$4:B58)</f>
        <v>12</v>
      </c>
      <c r="B58" s="203"/>
      <c r="C58" s="201"/>
      <c r="D58" s="210">
        <f t="shared" si="0"/>
        <v>0</v>
      </c>
      <c r="E58" s="201">
        <f>SUM($D$3:D58)</f>
        <v>122970</v>
      </c>
      <c r="F58" s="165"/>
    </row>
    <row r="59" spans="1:6" ht="19.5">
      <c r="A59" s="176"/>
      <c r="B59" s="167" t="s">
        <v>243</v>
      </c>
      <c r="C59" s="168">
        <f>SUM(C4:C58)</f>
        <v>122970</v>
      </c>
      <c r="D59" s="211"/>
      <c r="E59" s="207"/>
    </row>
    <row r="60" spans="1:6" ht="19.5">
      <c r="A60" s="488" t="s">
        <v>531</v>
      </c>
      <c r="B60" s="488"/>
      <c r="C60" s="488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2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80" t="s">
        <v>245</v>
      </c>
      <c r="B1" s="480"/>
      <c r="C1" s="480"/>
      <c r="F1" s="158">
        <f>P!H3</f>
        <v>45854</v>
      </c>
    </row>
    <row r="2" spans="1:6" ht="31.5" customHeight="1">
      <c r="A2" s="487" t="s">
        <v>448</v>
      </c>
      <c r="B2" s="487"/>
      <c r="C2" s="487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463</v>
      </c>
      <c r="C4" s="201">
        <v>19980</v>
      </c>
      <c r="D4" s="161">
        <f>C4</f>
        <v>19980</v>
      </c>
      <c r="E4" s="175">
        <f>SUM($D$3:D4)</f>
        <v>19980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49167</v>
      </c>
      <c r="D5" s="161">
        <f t="shared" ref="D5:D29" si="0">C5</f>
        <v>49167</v>
      </c>
      <c r="E5" s="175">
        <f>SUM($D$3:D5)</f>
        <v>69147</v>
      </c>
      <c r="F5" s="165">
        <f t="shared" ref="F5:F25" si="1">A5</f>
        <v>2</v>
      </c>
    </row>
    <row r="6" spans="1:6">
      <c r="A6" s="185">
        <f>SUBTOTAL(103,B$4:B6)</f>
        <v>3</v>
      </c>
      <c r="B6" s="311" t="s">
        <v>467</v>
      </c>
      <c r="C6" s="201">
        <v>14060</v>
      </c>
      <c r="D6" s="161">
        <f t="shared" si="0"/>
        <v>14060</v>
      </c>
      <c r="E6" s="175">
        <f>SUM($D$3:D6)</f>
        <v>83207</v>
      </c>
      <c r="F6" s="165">
        <f t="shared" si="1"/>
        <v>3</v>
      </c>
    </row>
    <row r="7" spans="1:6">
      <c r="A7" s="185">
        <f>SUBTOTAL(103,B$4:B7)</f>
        <v>4</v>
      </c>
      <c r="B7" s="311" t="s">
        <v>471</v>
      </c>
      <c r="C7" s="201">
        <v>3714</v>
      </c>
      <c r="D7" s="161">
        <f t="shared" si="0"/>
        <v>3714</v>
      </c>
      <c r="E7" s="175">
        <f>SUM($D$3:D7)</f>
        <v>86921</v>
      </c>
      <c r="F7" s="165">
        <f t="shared" si="1"/>
        <v>4</v>
      </c>
    </row>
    <row r="8" spans="1:6">
      <c r="A8" s="185">
        <f>SUBTOTAL(103,B$4:B8)</f>
        <v>5</v>
      </c>
      <c r="B8" s="311" t="s">
        <v>474</v>
      </c>
      <c r="C8" s="201">
        <v>650</v>
      </c>
      <c r="D8" s="161">
        <f t="shared" si="0"/>
        <v>650</v>
      </c>
      <c r="E8" s="175">
        <f>SUM($D$3:D8)</f>
        <v>87571</v>
      </c>
      <c r="F8" s="165">
        <f t="shared" si="1"/>
        <v>5</v>
      </c>
    </row>
    <row r="9" spans="1:6">
      <c r="A9" s="185">
        <f>SUBTOTAL(103,B$4:B9)</f>
        <v>6</v>
      </c>
      <c r="B9" s="311" t="s">
        <v>472</v>
      </c>
      <c r="C9" s="201">
        <v>3690</v>
      </c>
      <c r="D9" s="161">
        <f t="shared" si="0"/>
        <v>3690</v>
      </c>
      <c r="E9" s="175">
        <f>SUM($D$3:D9)</f>
        <v>91261</v>
      </c>
      <c r="F9" s="165">
        <f t="shared" si="1"/>
        <v>6</v>
      </c>
    </row>
    <row r="10" spans="1:6">
      <c r="A10" s="185">
        <f>SUBTOTAL(103,B$4:B10)</f>
        <v>7</v>
      </c>
      <c r="B10" s="311" t="s">
        <v>473</v>
      </c>
      <c r="C10" s="201">
        <v>30125</v>
      </c>
      <c r="D10" s="161">
        <f t="shared" si="0"/>
        <v>30125</v>
      </c>
      <c r="E10" s="175">
        <f>SUM($D$3:D10)</f>
        <v>121386</v>
      </c>
      <c r="F10" s="165">
        <f t="shared" si="1"/>
        <v>7</v>
      </c>
    </row>
    <row r="11" spans="1:6">
      <c r="A11" s="185">
        <f>SUBTOTAL(103,B$4:B11)</f>
        <v>8</v>
      </c>
      <c r="B11" s="311" t="s">
        <v>475</v>
      </c>
      <c r="C11" s="201">
        <v>1850</v>
      </c>
      <c r="D11" s="161">
        <f t="shared" si="0"/>
        <v>1850</v>
      </c>
      <c r="E11" s="175">
        <f>SUM($D$3:D11)</f>
        <v>123236</v>
      </c>
      <c r="F11" s="165">
        <f t="shared" si="1"/>
        <v>8</v>
      </c>
    </row>
    <row r="12" spans="1:6">
      <c r="A12" s="185">
        <f>SUBTOTAL(103,B$4:B12)</f>
        <v>9</v>
      </c>
      <c r="B12" s="311" t="s">
        <v>476</v>
      </c>
      <c r="C12" s="201">
        <v>6007</v>
      </c>
      <c r="D12" s="161">
        <f t="shared" si="0"/>
        <v>6007</v>
      </c>
      <c r="E12" s="175">
        <f>SUM($D$3:D12)</f>
        <v>129243</v>
      </c>
      <c r="F12" s="165">
        <f t="shared" si="1"/>
        <v>9</v>
      </c>
    </row>
    <row r="13" spans="1:6">
      <c r="A13" s="185">
        <f>SUBTOTAL(103,B$4:B13)</f>
        <v>10</v>
      </c>
      <c r="B13" s="202" t="s">
        <v>201</v>
      </c>
      <c r="C13" s="168">
        <v>3500</v>
      </c>
      <c r="D13" s="161">
        <f t="shared" si="0"/>
        <v>3500</v>
      </c>
      <c r="E13" s="175">
        <f>SUM($D$3:D13)</f>
        <v>132743</v>
      </c>
      <c r="F13" s="165">
        <f t="shared" si="1"/>
        <v>10</v>
      </c>
    </row>
    <row r="14" spans="1:6">
      <c r="A14" s="185">
        <f>SUBTOTAL(103,B$4:B14)</f>
        <v>11</v>
      </c>
      <c r="B14" s="157" t="s">
        <v>201</v>
      </c>
      <c r="C14" s="201">
        <v>3500</v>
      </c>
      <c r="D14" s="161">
        <f t="shared" si="0"/>
        <v>3500</v>
      </c>
      <c r="E14" s="175">
        <f>SUM($D$3:D14)</f>
        <v>136243</v>
      </c>
      <c r="F14" s="165">
        <f t="shared" si="1"/>
        <v>11</v>
      </c>
    </row>
    <row r="15" spans="1:6">
      <c r="A15" s="185">
        <f>SUBTOTAL(103,B$4:B15)</f>
        <v>12</v>
      </c>
      <c r="B15" s="157" t="s">
        <v>477</v>
      </c>
      <c r="C15" s="201">
        <v>10660</v>
      </c>
      <c r="D15" s="161">
        <f t="shared" si="0"/>
        <v>10660</v>
      </c>
      <c r="E15" s="175">
        <f>SUM($D$3:D15)</f>
        <v>146903</v>
      </c>
      <c r="F15" s="165">
        <f t="shared" si="1"/>
        <v>12</v>
      </c>
    </row>
    <row r="16" spans="1:6">
      <c r="A16" s="185">
        <f>SUBTOTAL(103,B$4:B16)</f>
        <v>13</v>
      </c>
      <c r="B16" s="157" t="s">
        <v>450</v>
      </c>
      <c r="C16" s="201">
        <v>2484</v>
      </c>
      <c r="D16" s="161">
        <f t="shared" si="0"/>
        <v>2484</v>
      </c>
      <c r="E16" s="175">
        <f>SUM($D$3:D16)</f>
        <v>149387</v>
      </c>
      <c r="F16" s="165">
        <f t="shared" si="1"/>
        <v>13</v>
      </c>
    </row>
    <row r="17" spans="1:6">
      <c r="A17" s="185">
        <f>SUBTOTAL(103,B$4:B17)</f>
        <v>14</v>
      </c>
      <c r="B17" s="157" t="s">
        <v>478</v>
      </c>
      <c r="C17" s="201">
        <v>320</v>
      </c>
      <c r="D17" s="161">
        <f t="shared" si="0"/>
        <v>320</v>
      </c>
      <c r="E17" s="175">
        <f>SUM($D$3:D17)</f>
        <v>149707</v>
      </c>
      <c r="F17" s="165">
        <f t="shared" si="1"/>
        <v>14</v>
      </c>
    </row>
    <row r="18" spans="1:6">
      <c r="A18" s="185">
        <f>SUBTOTAL(103,B$4:B18)</f>
        <v>15</v>
      </c>
      <c r="B18" s="202" t="s">
        <v>479</v>
      </c>
      <c r="C18" s="168">
        <v>1110</v>
      </c>
      <c r="D18" s="161">
        <f t="shared" si="0"/>
        <v>1110</v>
      </c>
      <c r="E18" s="175">
        <f>SUM($D$3:D18)</f>
        <v>150817</v>
      </c>
      <c r="F18" s="165">
        <f t="shared" si="1"/>
        <v>15</v>
      </c>
    </row>
    <row r="19" spans="1:6">
      <c r="A19" s="185">
        <f>SUBTOTAL(103,B$4:B19)</f>
        <v>16</v>
      </c>
      <c r="B19" s="157" t="s">
        <v>480</v>
      </c>
      <c r="C19" s="201">
        <v>2355</v>
      </c>
      <c r="D19" s="161">
        <f t="shared" si="0"/>
        <v>2355</v>
      </c>
      <c r="E19" s="175">
        <f>SUM($D$3:D19)</f>
        <v>153172</v>
      </c>
      <c r="F19" s="165">
        <f t="shared" si="1"/>
        <v>16</v>
      </c>
    </row>
    <row r="20" spans="1:6">
      <c r="A20" s="185">
        <f>SUBTOTAL(103,B$4:B20)</f>
        <v>17</v>
      </c>
      <c r="B20" s="157" t="s">
        <v>229</v>
      </c>
      <c r="C20" s="201">
        <v>9014</v>
      </c>
      <c r="D20" s="161">
        <f t="shared" si="0"/>
        <v>9014</v>
      </c>
      <c r="E20" s="175">
        <f>SUM($D$3:D20)</f>
        <v>162186</v>
      </c>
      <c r="F20" s="165">
        <f t="shared" si="1"/>
        <v>17</v>
      </c>
    </row>
    <row r="21" spans="1:6">
      <c r="A21" s="185">
        <f>SUBTOTAL(103,B$4:B21)</f>
        <v>18</v>
      </c>
      <c r="B21" s="157" t="s">
        <v>471</v>
      </c>
      <c r="C21" s="201">
        <v>8572</v>
      </c>
      <c r="D21" s="161">
        <f t="shared" si="0"/>
        <v>8572</v>
      </c>
      <c r="E21" s="175">
        <f>SUM($D$3:D21)</f>
        <v>170758</v>
      </c>
      <c r="F21" s="165">
        <f t="shared" si="1"/>
        <v>18</v>
      </c>
    </row>
    <row r="22" spans="1:6">
      <c r="A22" s="185">
        <f>SUBTOTAL(103,B$4:B22)</f>
        <v>19</v>
      </c>
      <c r="B22" s="157" t="s">
        <v>481</v>
      </c>
      <c r="C22" s="201">
        <v>4820</v>
      </c>
      <c r="D22" s="161">
        <f t="shared" si="0"/>
        <v>4820</v>
      </c>
      <c r="E22" s="175">
        <f>SUM($D$3:D22)</f>
        <v>175578</v>
      </c>
      <c r="F22" s="165">
        <f t="shared" si="1"/>
        <v>19</v>
      </c>
    </row>
    <row r="23" spans="1:6">
      <c r="A23" s="185">
        <f>SUBTOTAL(103,B$4:B23)</f>
        <v>20</v>
      </c>
      <c r="B23" s="157" t="s">
        <v>482</v>
      </c>
      <c r="C23" s="201">
        <v>1170</v>
      </c>
      <c r="D23" s="161">
        <f t="shared" si="0"/>
        <v>1170</v>
      </c>
      <c r="E23" s="175">
        <f>SUM($D$3:D23)</f>
        <v>176748</v>
      </c>
      <c r="F23" s="165">
        <f t="shared" si="1"/>
        <v>20</v>
      </c>
    </row>
    <row r="24" spans="1:6">
      <c r="A24" s="185">
        <f>SUBTOTAL(103,B$4:B24)</f>
        <v>21</v>
      </c>
      <c r="B24" s="157" t="s">
        <v>483</v>
      </c>
      <c r="C24" s="201">
        <v>100</v>
      </c>
      <c r="D24" s="161">
        <f t="shared" si="0"/>
        <v>100</v>
      </c>
      <c r="E24" s="175">
        <f>SUM($D$3:D24)</f>
        <v>176848</v>
      </c>
      <c r="F24" s="165">
        <f t="shared" si="1"/>
        <v>21</v>
      </c>
    </row>
    <row r="25" spans="1:6">
      <c r="A25" s="185">
        <f>SUBTOTAL(103,B$4:B25)</f>
        <v>22</v>
      </c>
      <c r="B25" s="157" t="s">
        <v>484</v>
      </c>
      <c r="C25" s="201">
        <v>1000</v>
      </c>
      <c r="D25" s="161">
        <f t="shared" si="0"/>
        <v>1000</v>
      </c>
      <c r="E25" s="175">
        <f>SUM($D$3:D25)</f>
        <v>177848</v>
      </c>
      <c r="F25" s="165">
        <f t="shared" si="1"/>
        <v>22</v>
      </c>
    </row>
    <row r="26" spans="1:6">
      <c r="A26" s="185">
        <f>SUBTOTAL(103,B$4:B26)</f>
        <v>23</v>
      </c>
      <c r="B26" s="398" t="s">
        <v>486</v>
      </c>
      <c r="C26" s="201">
        <v>1600</v>
      </c>
      <c r="D26" s="161">
        <f t="shared" si="0"/>
        <v>1600</v>
      </c>
      <c r="E26" s="175">
        <f>SUM($D$3:D26)</f>
        <v>179448</v>
      </c>
      <c r="F26" s="165">
        <f>A26</f>
        <v>23</v>
      </c>
    </row>
    <row r="27" spans="1:6">
      <c r="A27" s="185">
        <f>SUBTOTAL(103,B$4:B27)</f>
        <v>24</v>
      </c>
      <c r="B27" s="405" t="s">
        <v>485</v>
      </c>
      <c r="C27" s="201">
        <v>2800</v>
      </c>
      <c r="D27" s="161">
        <f t="shared" si="0"/>
        <v>2800</v>
      </c>
      <c r="E27" s="175">
        <f>SUM($D$3:D27)</f>
        <v>182248</v>
      </c>
      <c r="F27" s="165">
        <f>A27</f>
        <v>24</v>
      </c>
    </row>
    <row r="28" spans="1:6">
      <c r="A28" s="185">
        <f>SUBTOTAL(103,B$4:B28)</f>
        <v>25</v>
      </c>
      <c r="B28" s="406" t="s">
        <v>459</v>
      </c>
      <c r="C28" s="201">
        <v>3000</v>
      </c>
      <c r="D28" s="161">
        <f t="shared" si="0"/>
        <v>3000</v>
      </c>
      <c r="E28" s="175">
        <f>SUM($D$3:D28)</f>
        <v>185248</v>
      </c>
      <c r="F28" s="165">
        <f t="shared" ref="F28:F29" si="2">A28</f>
        <v>25</v>
      </c>
    </row>
    <row r="29" spans="1:6">
      <c r="A29" s="185">
        <f>SUBTOTAL(103,B$4:B29)</f>
        <v>26</v>
      </c>
      <c r="B29" s="157" t="s">
        <v>461</v>
      </c>
      <c r="C29" s="201">
        <v>9300</v>
      </c>
      <c r="D29" s="161">
        <f t="shared" si="0"/>
        <v>9300</v>
      </c>
      <c r="E29" s="175">
        <f>SUM($D$3:D29)</f>
        <v>194548</v>
      </c>
      <c r="F29" s="165">
        <f t="shared" si="2"/>
        <v>26</v>
      </c>
    </row>
    <row r="30" spans="1:6">
      <c r="A30" s="176"/>
      <c r="B30" s="167" t="s">
        <v>243</v>
      </c>
      <c r="C30" s="168">
        <f>SUM(C4:C29)</f>
        <v>194548</v>
      </c>
    </row>
    <row r="31" spans="1:6">
      <c r="A31" s="484" t="s">
        <v>568</v>
      </c>
      <c r="B31" s="485"/>
      <c r="C31" s="486"/>
    </row>
    <row r="32" spans="1:6">
      <c r="A32" s="299"/>
      <c r="B32" s="299"/>
      <c r="C32" s="299"/>
    </row>
  </sheetData>
  <mergeCells count="3">
    <mergeCell ref="A1:C1"/>
    <mergeCell ref="A2:C2"/>
    <mergeCell ref="A31:C31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C40" sqref="C40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7" t="s">
        <v>245</v>
      </c>
      <c r="B1" s="407"/>
      <c r="C1" s="407"/>
      <c r="F1" s="158">
        <f>P!J3</f>
        <v>45855</v>
      </c>
    </row>
    <row r="2" spans="1:6" ht="33" customHeight="1">
      <c r="A2" s="487" t="s">
        <v>493</v>
      </c>
      <c r="B2" s="487"/>
      <c r="C2" s="487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f>SUBTOTAL(103,B$4:B4)</f>
        <v>1</v>
      </c>
      <c r="B4" s="157" t="s">
        <v>463</v>
      </c>
      <c r="C4" s="201">
        <v>8724</v>
      </c>
      <c r="D4" s="161">
        <f>C4</f>
        <v>8724</v>
      </c>
      <c r="E4" s="182">
        <f>SUM($D$3:D4)</f>
        <v>8724</v>
      </c>
      <c r="F4" s="183">
        <f>A4</f>
        <v>1</v>
      </c>
    </row>
    <row r="5" spans="1:6" ht="19.5">
      <c r="A5" s="185">
        <f>SUBTOTAL(103,B$4:B5)</f>
        <v>2</v>
      </c>
      <c r="B5" s="157" t="s">
        <v>229</v>
      </c>
      <c r="C5" s="201">
        <v>5989</v>
      </c>
      <c r="D5" s="161">
        <f t="shared" ref="D5:D29" si="0">C5</f>
        <v>5989</v>
      </c>
      <c r="E5" s="182">
        <f>SUM($D$3:D5)</f>
        <v>14713</v>
      </c>
      <c r="F5" s="183">
        <f t="shared" ref="F5:F27" si="1">A5</f>
        <v>2</v>
      </c>
    </row>
    <row r="6" spans="1:6" ht="19.5">
      <c r="A6" s="185">
        <f>SUBTOTAL(103,B$4:B6)</f>
        <v>3</v>
      </c>
      <c r="B6" s="157" t="s">
        <v>133</v>
      </c>
      <c r="C6" s="201">
        <v>1150</v>
      </c>
      <c r="D6" s="161">
        <f t="shared" si="0"/>
        <v>1150</v>
      </c>
      <c r="E6" s="182">
        <f>SUM($D$3:D6)</f>
        <v>15863</v>
      </c>
      <c r="F6" s="183">
        <f t="shared" si="1"/>
        <v>3</v>
      </c>
    </row>
    <row r="7" spans="1:6" ht="19.5">
      <c r="A7" s="185">
        <f>SUBTOTAL(103,B$4:B7)</f>
        <v>4</v>
      </c>
      <c r="B7" s="398" t="s">
        <v>467</v>
      </c>
      <c r="C7" s="201">
        <v>5024</v>
      </c>
      <c r="D7" s="161">
        <f t="shared" si="0"/>
        <v>5024</v>
      </c>
      <c r="E7" s="182">
        <f>SUM($D$3:D7)</f>
        <v>20887</v>
      </c>
      <c r="F7" s="183">
        <f t="shared" si="1"/>
        <v>4</v>
      </c>
    </row>
    <row r="8" spans="1:6" ht="19.5">
      <c r="A8" s="185">
        <f>SUBTOTAL(103,B$4:B8)</f>
        <v>5</v>
      </c>
      <c r="B8" s="157" t="s">
        <v>137</v>
      </c>
      <c r="C8" s="201">
        <v>4080</v>
      </c>
      <c r="D8" s="161">
        <f>C8</f>
        <v>4080</v>
      </c>
      <c r="E8" s="182">
        <f>SUM($D$3:D8)</f>
        <v>24967</v>
      </c>
      <c r="F8" s="183">
        <f t="shared" si="1"/>
        <v>5</v>
      </c>
    </row>
    <row r="9" spans="1:6" ht="19.5">
      <c r="A9" s="185">
        <f>SUBTOTAL(103,B$4:B9)</f>
        <v>6</v>
      </c>
      <c r="B9" s="157" t="s">
        <v>494</v>
      </c>
      <c r="C9" s="201">
        <v>1700</v>
      </c>
      <c r="D9" s="161">
        <f t="shared" si="0"/>
        <v>1700</v>
      </c>
      <c r="E9" s="182">
        <f>SUM($D$3:D9)</f>
        <v>26667</v>
      </c>
      <c r="F9" s="183">
        <f t="shared" si="1"/>
        <v>6</v>
      </c>
    </row>
    <row r="10" spans="1:6" ht="19.5">
      <c r="A10" s="185">
        <f>SUBTOTAL(103,B$4:B10)</f>
        <v>7</v>
      </c>
      <c r="B10" s="157">
        <v>0</v>
      </c>
      <c r="C10" s="201">
        <v>2950</v>
      </c>
      <c r="D10" s="161">
        <f t="shared" si="0"/>
        <v>2950</v>
      </c>
      <c r="E10" s="182">
        <f>SUM($D$3:D10)</f>
        <v>29617</v>
      </c>
      <c r="F10" s="183">
        <f t="shared" si="1"/>
        <v>7</v>
      </c>
    </row>
    <row r="11" spans="1:6" ht="19.5">
      <c r="A11" s="185">
        <f>SUBTOTAL(103,B$4:B11)</f>
        <v>8</v>
      </c>
      <c r="B11" s="157" t="s">
        <v>495</v>
      </c>
      <c r="C11" s="201">
        <v>590</v>
      </c>
      <c r="D11" s="161">
        <f t="shared" si="0"/>
        <v>590</v>
      </c>
      <c r="E11" s="182">
        <f>SUM($D$3:D11)</f>
        <v>30207</v>
      </c>
      <c r="F11" s="183">
        <f t="shared" si="1"/>
        <v>8</v>
      </c>
    </row>
    <row r="12" spans="1:6" ht="19.5">
      <c r="A12" s="185">
        <f>SUBTOTAL(103,B$4:B12)</f>
        <v>9</v>
      </c>
      <c r="B12" s="157" t="s">
        <v>456</v>
      </c>
      <c r="C12" s="201">
        <v>2250</v>
      </c>
      <c r="D12" s="161">
        <f t="shared" si="0"/>
        <v>2250</v>
      </c>
      <c r="E12" s="182">
        <f>SUM($D$3:D12)</f>
        <v>32457</v>
      </c>
      <c r="F12" s="183">
        <f t="shared" si="1"/>
        <v>9</v>
      </c>
    </row>
    <row r="13" spans="1:6" ht="19.5">
      <c r="A13" s="185">
        <f>SUBTOTAL(103,B$4:B13)</f>
        <v>10</v>
      </c>
      <c r="B13" s="157" t="s">
        <v>450</v>
      </c>
      <c r="C13" s="201">
        <v>2180</v>
      </c>
      <c r="D13" s="161">
        <f t="shared" si="0"/>
        <v>2180</v>
      </c>
      <c r="E13" s="182">
        <f>SUM($D$3:D13)</f>
        <v>34637</v>
      </c>
      <c r="F13" s="183">
        <f t="shared" si="1"/>
        <v>10</v>
      </c>
    </row>
    <row r="14" spans="1:6" ht="19.5">
      <c r="A14" s="185">
        <f>SUBTOTAL(103,B$4:B14)</f>
        <v>11</v>
      </c>
      <c r="B14" s="157" t="s">
        <v>496</v>
      </c>
      <c r="C14" s="201">
        <v>380</v>
      </c>
      <c r="D14" s="161">
        <f t="shared" si="0"/>
        <v>380</v>
      </c>
      <c r="E14" s="182">
        <f>SUM($D$3:D14)</f>
        <v>35017</v>
      </c>
      <c r="F14" s="183">
        <f t="shared" si="1"/>
        <v>11</v>
      </c>
    </row>
    <row r="15" spans="1:6" ht="19.5">
      <c r="A15" s="185">
        <f>SUBTOTAL(103,B$4:B15)</f>
        <v>12</v>
      </c>
      <c r="B15" s="157" t="s">
        <v>497</v>
      </c>
      <c r="C15" s="201">
        <v>500</v>
      </c>
      <c r="D15" s="161">
        <f t="shared" si="0"/>
        <v>500</v>
      </c>
      <c r="E15" s="182">
        <f>SUM($D$3:D15)</f>
        <v>35517</v>
      </c>
      <c r="F15" s="183">
        <f t="shared" si="1"/>
        <v>12</v>
      </c>
    </row>
    <row r="16" spans="1:6" ht="19.5">
      <c r="A16" s="185">
        <f>SUBTOTAL(103,B$4:B16)</f>
        <v>13</v>
      </c>
      <c r="B16" s="157" t="s">
        <v>460</v>
      </c>
      <c r="C16" s="201">
        <v>1650</v>
      </c>
      <c r="D16" s="161">
        <f t="shared" si="0"/>
        <v>1650</v>
      </c>
      <c r="E16" s="182">
        <f>SUM($D$3:D16)</f>
        <v>37167</v>
      </c>
      <c r="F16" s="183">
        <f t="shared" si="1"/>
        <v>13</v>
      </c>
    </row>
    <row r="17" spans="1:6" ht="19.5">
      <c r="A17" s="185">
        <f>SUBTOTAL(103,B$4:B17)</f>
        <v>14</v>
      </c>
      <c r="B17" s="157" t="s">
        <v>461</v>
      </c>
      <c r="C17" s="201">
        <v>5400</v>
      </c>
      <c r="D17" s="161">
        <f t="shared" si="0"/>
        <v>5400</v>
      </c>
      <c r="E17" s="182">
        <f>SUM($D$3:D17)</f>
        <v>42567</v>
      </c>
      <c r="F17" s="183">
        <f t="shared" si="1"/>
        <v>14</v>
      </c>
    </row>
    <row r="18" spans="1:6" ht="19.5" hidden="1">
      <c r="A18" s="185">
        <f>SUBTOTAL(103,B$4:B18)</f>
        <v>14</v>
      </c>
      <c r="B18" s="157"/>
      <c r="C18" s="201"/>
      <c r="D18" s="161">
        <f t="shared" si="0"/>
        <v>0</v>
      </c>
      <c r="E18" s="182">
        <f>SUM($D$3:D18)</f>
        <v>42567</v>
      </c>
      <c r="F18" s="183">
        <f t="shared" si="1"/>
        <v>14</v>
      </c>
    </row>
    <row r="19" spans="1:6" ht="19.5" hidden="1">
      <c r="A19" s="185">
        <f>SUBTOTAL(103,B$4:B19)</f>
        <v>14</v>
      </c>
      <c r="B19" s="157"/>
      <c r="C19" s="201"/>
      <c r="D19" s="161">
        <f t="shared" si="0"/>
        <v>0</v>
      </c>
      <c r="E19" s="182">
        <f>SUM($D$3:D19)</f>
        <v>42567</v>
      </c>
      <c r="F19" s="183">
        <f t="shared" si="1"/>
        <v>14</v>
      </c>
    </row>
    <row r="20" spans="1:6" ht="19.5" hidden="1">
      <c r="A20" s="185">
        <f>SUBTOTAL(103,B$4:B20)</f>
        <v>14</v>
      </c>
      <c r="B20" s="157"/>
      <c r="C20" s="201"/>
      <c r="D20" s="161">
        <f t="shared" si="0"/>
        <v>0</v>
      </c>
      <c r="E20" s="182">
        <f>SUM($D$3:D20)</f>
        <v>42567</v>
      </c>
      <c r="F20" s="183">
        <f t="shared" si="1"/>
        <v>14</v>
      </c>
    </row>
    <row r="21" spans="1:6" ht="19.5" hidden="1">
      <c r="A21" s="185">
        <f>SUBTOTAL(103,B$4:B21)</f>
        <v>14</v>
      </c>
      <c r="B21" s="157"/>
      <c r="C21" s="201"/>
      <c r="D21" s="161">
        <f t="shared" si="0"/>
        <v>0</v>
      </c>
      <c r="E21" s="182">
        <f>SUM($D$3:D21)</f>
        <v>42567</v>
      </c>
      <c r="F21" s="183">
        <f t="shared" si="1"/>
        <v>14</v>
      </c>
    </row>
    <row r="22" spans="1:6" ht="19.5" hidden="1">
      <c r="A22" s="185">
        <f>SUBTOTAL(103,B$4:B22)</f>
        <v>14</v>
      </c>
      <c r="B22" s="202"/>
      <c r="C22" s="201"/>
      <c r="D22" s="161">
        <f t="shared" si="0"/>
        <v>0</v>
      </c>
      <c r="E22" s="182">
        <f>SUM($D$3:D22)</f>
        <v>42567</v>
      </c>
      <c r="F22" s="183">
        <f t="shared" si="1"/>
        <v>14</v>
      </c>
    </row>
    <row r="23" spans="1:6" ht="19.5" hidden="1">
      <c r="A23" s="185">
        <f>SUBTOTAL(103,B$4:B23)</f>
        <v>14</v>
      </c>
      <c r="B23" s="157"/>
      <c r="C23" s="201"/>
      <c r="D23" s="161">
        <f t="shared" si="0"/>
        <v>0</v>
      </c>
      <c r="E23" s="182">
        <f>SUM($D$3:D23)</f>
        <v>42567</v>
      </c>
      <c r="F23" s="183">
        <f t="shared" si="1"/>
        <v>14</v>
      </c>
    </row>
    <row r="24" spans="1:6" ht="19.5" hidden="1">
      <c r="A24" s="185">
        <f>SUBTOTAL(103,B$4:B24)</f>
        <v>14</v>
      </c>
      <c r="B24" s="233"/>
      <c r="C24" s="201"/>
      <c r="D24" s="161">
        <f t="shared" si="0"/>
        <v>0</v>
      </c>
      <c r="E24" s="182">
        <f>SUM($D$3:D24)</f>
        <v>42567</v>
      </c>
      <c r="F24" s="183">
        <f t="shared" si="1"/>
        <v>14</v>
      </c>
    </row>
    <row r="25" spans="1:6" ht="19.5" hidden="1">
      <c r="A25" s="185">
        <f>SUBTOTAL(103,B$4:B25)</f>
        <v>14</v>
      </c>
      <c r="B25" s="233"/>
      <c r="C25" s="201"/>
      <c r="D25" s="161">
        <f t="shared" si="0"/>
        <v>0</v>
      </c>
      <c r="E25" s="182">
        <f>SUM($D$3:D25)</f>
        <v>42567</v>
      </c>
      <c r="F25" s="183">
        <f t="shared" si="1"/>
        <v>14</v>
      </c>
    </row>
    <row r="26" spans="1:6" ht="19.5" hidden="1">
      <c r="A26" s="185">
        <f>SUBTOTAL(103,B$4:B26)</f>
        <v>14</v>
      </c>
      <c r="B26" s="233"/>
      <c r="C26" s="201"/>
      <c r="D26" s="161">
        <f t="shared" si="0"/>
        <v>0</v>
      </c>
      <c r="E26" s="182">
        <f>SUM($D$3:D26)</f>
        <v>42567</v>
      </c>
      <c r="F26" s="183">
        <f t="shared" si="1"/>
        <v>14</v>
      </c>
    </row>
    <row r="27" spans="1:6" ht="19.5" hidden="1">
      <c r="A27" s="185">
        <f>SUBTOTAL(103,B$4:B27)</f>
        <v>14</v>
      </c>
      <c r="B27" s="157"/>
      <c r="C27" s="201"/>
      <c r="D27" s="161">
        <f t="shared" si="0"/>
        <v>0</v>
      </c>
      <c r="E27" s="182">
        <f>SUM($D$3:D27)</f>
        <v>42567</v>
      </c>
      <c r="F27" s="183">
        <f t="shared" si="1"/>
        <v>14</v>
      </c>
    </row>
    <row r="28" spans="1:6" ht="19.5" hidden="1">
      <c r="A28" s="185">
        <f>SUBTOTAL(103,B$4:B28)</f>
        <v>14</v>
      </c>
      <c r="B28" s="237"/>
      <c r="C28" s="201"/>
      <c r="D28" s="235">
        <f t="shared" si="0"/>
        <v>0</v>
      </c>
      <c r="E28" s="236"/>
      <c r="F28" s="183"/>
    </row>
    <row r="29" spans="1:6" ht="19.5" hidden="1">
      <c r="A29" s="185">
        <f>SUBTOTAL(103,B$4:B29)</f>
        <v>14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42567</v>
      </c>
    </row>
    <row r="31" spans="1:6" ht="19.5">
      <c r="A31" s="484" t="s">
        <v>551</v>
      </c>
      <c r="B31" s="485"/>
      <c r="C31" s="486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topLeftCell="A4" zoomScale="85" zoomScaleNormal="85" workbookViewId="0">
      <selection activeCell="E34" sqref="E34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80" t="s">
        <v>245</v>
      </c>
      <c r="B1" s="480"/>
      <c r="C1" s="480"/>
      <c r="F1" s="158">
        <f>P!L3</f>
        <v>45856</v>
      </c>
    </row>
    <row r="2" spans="1:6" ht="29.25" customHeight="1">
      <c r="A2" s="487" t="s">
        <v>500</v>
      </c>
      <c r="B2" s="487"/>
      <c r="C2" s="487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157" t="s">
        <v>463</v>
      </c>
      <c r="C4" s="201">
        <v>13623</v>
      </c>
      <c r="D4" s="161">
        <f>C4</f>
        <v>13623</v>
      </c>
      <c r="E4" s="175">
        <f>SUM($D$3:D4)</f>
        <v>13623</v>
      </c>
      <c r="F4" s="165">
        <f>A4</f>
        <v>1</v>
      </c>
    </row>
    <row r="5" spans="1:6">
      <c r="A5" s="185">
        <f>SUBTOTAL(103,B$4:B5)</f>
        <v>2</v>
      </c>
      <c r="B5" s="157" t="s">
        <v>501</v>
      </c>
      <c r="C5" s="201">
        <v>21690</v>
      </c>
      <c r="D5" s="161">
        <f t="shared" ref="D5:D23" si="0">C5</f>
        <v>21690</v>
      </c>
      <c r="E5" s="175">
        <f>SUM($D$3:D5)</f>
        <v>35313</v>
      </c>
      <c r="F5" s="165">
        <f t="shared" ref="F5:F23" si="1">A5</f>
        <v>2</v>
      </c>
    </row>
    <row r="6" spans="1:6">
      <c r="A6" s="185">
        <f>SUBTOTAL(103,B$4:B6)</f>
        <v>3</v>
      </c>
      <c r="B6" s="157" t="s">
        <v>467</v>
      </c>
      <c r="C6" s="201">
        <v>2495</v>
      </c>
      <c r="D6" s="161">
        <f t="shared" si="0"/>
        <v>2495</v>
      </c>
      <c r="E6" s="175">
        <f>SUM($D$3:D6)</f>
        <v>37808</v>
      </c>
      <c r="F6" s="165">
        <f t="shared" si="1"/>
        <v>3</v>
      </c>
    </row>
    <row r="7" spans="1:6">
      <c r="A7" s="185">
        <f>SUBTOTAL(103,B$4:B7)</f>
        <v>4</v>
      </c>
      <c r="B7" s="157" t="s">
        <v>502</v>
      </c>
      <c r="C7" s="201">
        <v>2460</v>
      </c>
      <c r="D7" s="161">
        <f t="shared" si="0"/>
        <v>2460</v>
      </c>
      <c r="E7" s="175">
        <f>SUM($D$3:D7)</f>
        <v>40268</v>
      </c>
      <c r="F7" s="165">
        <f t="shared" si="1"/>
        <v>4</v>
      </c>
    </row>
    <row r="8" spans="1:6">
      <c r="A8" s="185">
        <f>SUBTOTAL(103,B$4:B8)</f>
        <v>5</v>
      </c>
      <c r="B8" s="157" t="s">
        <v>482</v>
      </c>
      <c r="C8" s="201">
        <v>2205</v>
      </c>
      <c r="D8" s="161">
        <f t="shared" si="0"/>
        <v>2205</v>
      </c>
      <c r="E8" s="175">
        <f>SUM($D$3:D8)</f>
        <v>42473</v>
      </c>
      <c r="F8" s="165">
        <f t="shared" si="1"/>
        <v>5</v>
      </c>
    </row>
    <row r="9" spans="1:6">
      <c r="A9" s="185">
        <f>SUBTOTAL(103,B$4:B9)</f>
        <v>6</v>
      </c>
      <c r="B9" s="316" t="s">
        <v>461</v>
      </c>
      <c r="C9" s="201">
        <v>5000</v>
      </c>
      <c r="D9" s="161">
        <f t="shared" si="0"/>
        <v>5000</v>
      </c>
      <c r="E9" s="175">
        <f>SUM($D$3:D9)</f>
        <v>47473</v>
      </c>
      <c r="F9" s="165">
        <f t="shared" si="1"/>
        <v>6</v>
      </c>
    </row>
    <row r="10" spans="1:6" hidden="1">
      <c r="A10" s="185">
        <f>SUBTOTAL(103,B$4:B10)</f>
        <v>6</v>
      </c>
      <c r="B10" s="157"/>
      <c r="C10" s="201"/>
      <c r="D10" s="161">
        <f t="shared" si="0"/>
        <v>0</v>
      </c>
      <c r="E10" s="175">
        <f>SUM($D$3:D10)</f>
        <v>47473</v>
      </c>
      <c r="F10" s="165">
        <f t="shared" si="1"/>
        <v>6</v>
      </c>
    </row>
    <row r="11" spans="1:6" hidden="1">
      <c r="A11" s="185">
        <f>SUBTOTAL(103,B$4:B11)</f>
        <v>6</v>
      </c>
      <c r="B11" s="157"/>
      <c r="C11" s="201"/>
      <c r="D11" s="184">
        <f t="shared" si="0"/>
        <v>0</v>
      </c>
      <c r="E11" s="175">
        <f>SUM($D$3:D11)</f>
        <v>47473</v>
      </c>
      <c r="F11" s="165">
        <f t="shared" si="1"/>
        <v>6</v>
      </c>
    </row>
    <row r="12" spans="1:6" hidden="1">
      <c r="A12" s="185">
        <f>SUBTOTAL(103,B$4:B12)</f>
        <v>6</v>
      </c>
      <c r="B12" s="157"/>
      <c r="C12" s="201"/>
      <c r="D12" s="184">
        <f t="shared" si="0"/>
        <v>0</v>
      </c>
      <c r="E12" s="175">
        <f>SUM($D$3:D12)</f>
        <v>47473</v>
      </c>
      <c r="F12" s="165">
        <f t="shared" si="1"/>
        <v>6</v>
      </c>
    </row>
    <row r="13" spans="1:6" hidden="1">
      <c r="A13" s="185">
        <f>SUBTOTAL(103,B$4:B13)</f>
        <v>6</v>
      </c>
      <c r="B13" s="157"/>
      <c r="C13" s="201"/>
      <c r="D13" s="184">
        <f t="shared" si="0"/>
        <v>0</v>
      </c>
      <c r="E13" s="175">
        <f>SUM($D$3:D13)</f>
        <v>47473</v>
      </c>
      <c r="F13" s="165">
        <f t="shared" si="1"/>
        <v>6</v>
      </c>
    </row>
    <row r="14" spans="1:6" hidden="1">
      <c r="A14" s="185">
        <f>SUBTOTAL(103,B$4:B14)</f>
        <v>6</v>
      </c>
      <c r="B14" s="157"/>
      <c r="C14" s="201"/>
      <c r="D14" s="184">
        <f t="shared" si="0"/>
        <v>0</v>
      </c>
      <c r="E14" s="175">
        <f>SUM($D$3:D14)</f>
        <v>47473</v>
      </c>
      <c r="F14" s="165">
        <f t="shared" si="1"/>
        <v>6</v>
      </c>
    </row>
    <row r="15" spans="1:6" hidden="1">
      <c r="A15" s="185">
        <f>SUBTOTAL(103,B$4:B15)</f>
        <v>6</v>
      </c>
      <c r="B15" s="157"/>
      <c r="C15" s="201"/>
      <c r="D15" s="184">
        <f t="shared" si="0"/>
        <v>0</v>
      </c>
      <c r="E15" s="175">
        <f>SUM($D$3:D15)</f>
        <v>47473</v>
      </c>
      <c r="F15" s="165">
        <f t="shared" si="1"/>
        <v>6</v>
      </c>
    </row>
    <row r="16" spans="1:6" hidden="1">
      <c r="A16" s="185">
        <f>SUBTOTAL(103,B$4:B16)</f>
        <v>6</v>
      </c>
      <c r="B16" s="157"/>
      <c r="C16" s="201"/>
      <c r="D16" s="184">
        <f t="shared" si="0"/>
        <v>0</v>
      </c>
      <c r="E16" s="175">
        <f>SUM($D$3:D16)</f>
        <v>47473</v>
      </c>
      <c r="F16" s="165">
        <f t="shared" si="1"/>
        <v>6</v>
      </c>
    </row>
    <row r="17" spans="1:6" hidden="1">
      <c r="A17" s="185">
        <f>SUBTOTAL(103,B$4:B17)</f>
        <v>6</v>
      </c>
      <c r="B17" s="157"/>
      <c r="C17" s="201"/>
      <c r="D17" s="184">
        <f t="shared" si="0"/>
        <v>0</v>
      </c>
      <c r="E17" s="175">
        <f>SUM($D$3:D17)</f>
        <v>47473</v>
      </c>
      <c r="F17" s="165">
        <f t="shared" si="1"/>
        <v>6</v>
      </c>
    </row>
    <row r="18" spans="1:6" hidden="1">
      <c r="A18" s="185">
        <f>SUBTOTAL(103,B$4:B18)</f>
        <v>6</v>
      </c>
      <c r="B18" s="157"/>
      <c r="C18" s="201"/>
      <c r="D18" s="184">
        <f t="shared" si="0"/>
        <v>0</v>
      </c>
      <c r="E18" s="175">
        <f>SUM($D$3:D18)</f>
        <v>47473</v>
      </c>
      <c r="F18" s="165">
        <f t="shared" si="1"/>
        <v>6</v>
      </c>
    </row>
    <row r="19" spans="1:6" hidden="1">
      <c r="A19" s="185">
        <f>SUBTOTAL(103,B$4:B19)</f>
        <v>6</v>
      </c>
      <c r="B19" s="157"/>
      <c r="C19" s="201"/>
      <c r="D19" s="184">
        <f t="shared" si="0"/>
        <v>0</v>
      </c>
      <c r="E19" s="175">
        <f>SUM($D$3:D19)</f>
        <v>47473</v>
      </c>
      <c r="F19" s="165">
        <f t="shared" si="1"/>
        <v>6</v>
      </c>
    </row>
    <row r="20" spans="1:6" hidden="1">
      <c r="A20" s="185">
        <f>SUBTOTAL(103,B$4:B20)</f>
        <v>6</v>
      </c>
      <c r="B20" s="157"/>
      <c r="C20" s="201"/>
      <c r="D20" s="184">
        <f t="shared" si="0"/>
        <v>0</v>
      </c>
      <c r="E20" s="175">
        <f>SUM($D$3:D20)</f>
        <v>47473</v>
      </c>
      <c r="F20" s="165">
        <f t="shared" si="1"/>
        <v>6</v>
      </c>
    </row>
    <row r="21" spans="1:6" hidden="1">
      <c r="A21" s="185">
        <f>SUBTOTAL(103,B$4:B21)</f>
        <v>6</v>
      </c>
      <c r="B21" s="251"/>
      <c r="C21" s="201"/>
      <c r="D21" s="184">
        <f t="shared" si="0"/>
        <v>0</v>
      </c>
      <c r="E21" s="175">
        <f>SUM($D$3:D21)</f>
        <v>47473</v>
      </c>
      <c r="F21" s="165">
        <f t="shared" si="1"/>
        <v>6</v>
      </c>
    </row>
    <row r="22" spans="1:6" hidden="1">
      <c r="A22" s="185">
        <f>SUBTOTAL(103,B$4:B22)</f>
        <v>6</v>
      </c>
      <c r="B22" s="251"/>
      <c r="C22" s="201"/>
      <c r="D22" s="184">
        <f t="shared" si="0"/>
        <v>0</v>
      </c>
      <c r="E22" s="175">
        <f>SUM($D$3:D22)</f>
        <v>47473</v>
      </c>
      <c r="F22" s="165">
        <f t="shared" si="1"/>
        <v>6</v>
      </c>
    </row>
    <row r="23" spans="1:6" hidden="1">
      <c r="A23" s="185">
        <f>SUBTOTAL(103,B$4:B23)</f>
        <v>6</v>
      </c>
      <c r="B23" s="251"/>
      <c r="C23" s="201"/>
      <c r="D23" s="184">
        <f t="shared" si="0"/>
        <v>0</v>
      </c>
      <c r="E23" s="175">
        <f>SUM($D$3:D23)</f>
        <v>47473</v>
      </c>
      <c r="F23" s="165">
        <f t="shared" si="1"/>
        <v>6</v>
      </c>
    </row>
    <row r="24" spans="1:6">
      <c r="A24" s="185"/>
      <c r="B24" s="167" t="s">
        <v>243</v>
      </c>
      <c r="C24" s="168">
        <f>SUM(C4:C23)</f>
        <v>47473</v>
      </c>
    </row>
    <row r="25" spans="1:6">
      <c r="A25" s="484" t="s">
        <v>532</v>
      </c>
      <c r="B25" s="485"/>
      <c r="C25" s="486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topLeftCell="A13" zoomScaleNormal="100" workbookViewId="0">
      <selection activeCell="A11" sqref="A11:XFD11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80" t="s">
        <v>245</v>
      </c>
      <c r="B1" s="480"/>
      <c r="C1" s="480"/>
      <c r="G1" s="158">
        <f>P!N3</f>
        <v>45857</v>
      </c>
    </row>
    <row r="2" spans="1:7" ht="39.75" customHeight="1">
      <c r="A2" s="487" t="s">
        <v>503</v>
      </c>
      <c r="B2" s="487"/>
      <c r="C2" s="487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f>SUBTOTAL(103,B$4:B4)</f>
        <v>1</v>
      </c>
      <c r="B4" s="317" t="s">
        <v>463</v>
      </c>
      <c r="C4" s="201">
        <v>28264</v>
      </c>
      <c r="D4" s="174">
        <f>C4</f>
        <v>28264</v>
      </c>
      <c r="E4" s="175">
        <f>SUM($D$3:D4)</f>
        <v>28264</v>
      </c>
      <c r="F4" s="187">
        <f>A4</f>
        <v>1</v>
      </c>
      <c r="G4" s="188"/>
    </row>
    <row r="5" spans="1:7" ht="19.5">
      <c r="A5" s="185">
        <f>SUBTOTAL(103,B$4:B5)</f>
        <v>2</v>
      </c>
      <c r="B5" s="317" t="s">
        <v>229</v>
      </c>
      <c r="C5" s="201">
        <v>50696</v>
      </c>
      <c r="D5" s="174">
        <f t="shared" ref="D5:D19" si="0">C5</f>
        <v>50696</v>
      </c>
      <c r="E5" s="175">
        <f>SUM($D$3:D5)</f>
        <v>78960</v>
      </c>
      <c r="F5" s="187">
        <f t="shared" ref="F5:F19" si="1">A5</f>
        <v>2</v>
      </c>
    </row>
    <row r="6" spans="1:7" ht="19.5">
      <c r="A6" s="185">
        <f>SUBTOTAL(103,B$4:B6)</f>
        <v>3</v>
      </c>
      <c r="B6" s="317" t="s">
        <v>467</v>
      </c>
      <c r="C6" s="201">
        <v>16563</v>
      </c>
      <c r="D6" s="174">
        <f t="shared" si="0"/>
        <v>16563</v>
      </c>
      <c r="E6" s="175">
        <f>SUM($D$3:D6)</f>
        <v>95523</v>
      </c>
      <c r="F6" s="187">
        <f t="shared" si="1"/>
        <v>3</v>
      </c>
    </row>
    <row r="7" spans="1:7" ht="19.5">
      <c r="A7" s="185">
        <f>SUBTOTAL(103,B$4:B7)</f>
        <v>4</v>
      </c>
      <c r="B7" s="317" t="s">
        <v>504</v>
      </c>
      <c r="C7" s="201">
        <v>5100</v>
      </c>
      <c r="D7" s="174">
        <f t="shared" si="0"/>
        <v>5100</v>
      </c>
      <c r="E7" s="175">
        <f>SUM($D$3:D7)</f>
        <v>100623</v>
      </c>
      <c r="F7" s="187">
        <f t="shared" si="1"/>
        <v>4</v>
      </c>
    </row>
    <row r="8" spans="1:7" ht="19.5">
      <c r="A8" s="185">
        <f>SUBTOTAL(103,B$4:B8)</f>
        <v>5</v>
      </c>
      <c r="B8" s="317" t="s">
        <v>230</v>
      </c>
      <c r="C8" s="201">
        <v>3800</v>
      </c>
      <c r="D8" s="174">
        <f t="shared" si="0"/>
        <v>3800</v>
      </c>
      <c r="E8" s="175">
        <f>SUM($D$3:D8)</f>
        <v>104423</v>
      </c>
      <c r="F8" s="187">
        <f t="shared" si="1"/>
        <v>5</v>
      </c>
    </row>
    <row r="9" spans="1:7" ht="19.5">
      <c r="A9" s="185">
        <f>SUBTOTAL(103,B$4:B9)</f>
        <v>6</v>
      </c>
      <c r="B9" s="317" t="s">
        <v>512</v>
      </c>
      <c r="C9" s="201">
        <v>2250</v>
      </c>
      <c r="D9" s="174">
        <f t="shared" si="0"/>
        <v>2250</v>
      </c>
      <c r="E9" s="175">
        <f>SUM($D$3:D9)</f>
        <v>106673</v>
      </c>
      <c r="F9" s="187">
        <f t="shared" si="1"/>
        <v>6</v>
      </c>
    </row>
    <row r="10" spans="1:7" ht="19.5">
      <c r="A10" s="185">
        <f>SUBTOTAL(103,B$4:B10)</f>
        <v>7</v>
      </c>
      <c r="B10" s="157" t="s">
        <v>461</v>
      </c>
      <c r="C10" s="201">
        <v>9100</v>
      </c>
      <c r="D10" s="174">
        <f t="shared" si="0"/>
        <v>9100</v>
      </c>
      <c r="E10" s="175">
        <f>SUM($D$3:D10)</f>
        <v>115773</v>
      </c>
      <c r="F10" s="187">
        <f t="shared" si="1"/>
        <v>7</v>
      </c>
    </row>
    <row r="11" spans="1:7" ht="19.5">
      <c r="A11" s="185">
        <f>SUBTOTAL(103,B$4:B11)</f>
        <v>7</v>
      </c>
      <c r="B11" s="157"/>
      <c r="C11" s="201"/>
      <c r="D11" s="174">
        <f t="shared" si="0"/>
        <v>0</v>
      </c>
      <c r="E11" s="175">
        <f>SUM($D$3:D11)</f>
        <v>115773</v>
      </c>
      <c r="F11" s="187">
        <f t="shared" si="1"/>
        <v>7</v>
      </c>
    </row>
    <row r="12" spans="1:7" ht="19.5">
      <c r="A12" s="185">
        <f>SUBTOTAL(103,B$4:B12)</f>
        <v>7</v>
      </c>
      <c r="B12" s="157"/>
      <c r="C12" s="201"/>
      <c r="D12" s="174">
        <f t="shared" si="0"/>
        <v>0</v>
      </c>
      <c r="E12" s="175">
        <f>SUM($D$3:D12)</f>
        <v>115773</v>
      </c>
      <c r="F12" s="187">
        <f t="shared" si="1"/>
        <v>7</v>
      </c>
    </row>
    <row r="13" spans="1:7" ht="19.5">
      <c r="A13" s="185">
        <f>SUBTOTAL(103,B$4:B13)</f>
        <v>7</v>
      </c>
      <c r="B13" s="157"/>
      <c r="C13" s="201"/>
      <c r="D13" s="174">
        <f t="shared" si="0"/>
        <v>0</v>
      </c>
      <c r="E13" s="175">
        <f>SUM($D$3:D13)</f>
        <v>115773</v>
      </c>
      <c r="F13" s="187">
        <f t="shared" si="1"/>
        <v>7</v>
      </c>
    </row>
    <row r="14" spans="1:7" ht="19.5">
      <c r="A14" s="185">
        <f>SUBTOTAL(103,B$4:B14)</f>
        <v>7</v>
      </c>
      <c r="B14" s="157"/>
      <c r="C14" s="201"/>
      <c r="D14" s="174">
        <f t="shared" si="0"/>
        <v>0</v>
      </c>
      <c r="E14" s="175">
        <f>SUM($D$3:D14)</f>
        <v>115773</v>
      </c>
      <c r="F14" s="187">
        <f t="shared" si="1"/>
        <v>7</v>
      </c>
    </row>
    <row r="15" spans="1:7" ht="19.5">
      <c r="A15" s="185">
        <f>SUBTOTAL(103,B$4:B15)</f>
        <v>7</v>
      </c>
      <c r="B15" s="157"/>
      <c r="C15" s="201"/>
      <c r="D15" s="174">
        <f t="shared" si="0"/>
        <v>0</v>
      </c>
      <c r="E15" s="175">
        <f>SUM($D$3:D15)</f>
        <v>115773</v>
      </c>
      <c r="F15" s="187">
        <f t="shared" si="1"/>
        <v>7</v>
      </c>
    </row>
    <row r="16" spans="1:7" ht="19.5">
      <c r="A16" s="185">
        <f>SUBTOTAL(103,B$4:B16)</f>
        <v>7</v>
      </c>
      <c r="B16" s="157"/>
      <c r="C16" s="201"/>
      <c r="D16" s="174">
        <f t="shared" si="0"/>
        <v>0</v>
      </c>
      <c r="E16" s="175">
        <f>SUM($D$3:D16)</f>
        <v>115773</v>
      </c>
      <c r="F16" s="187">
        <f t="shared" si="1"/>
        <v>7</v>
      </c>
    </row>
    <row r="17" spans="1:6" ht="19.5">
      <c r="A17" s="185">
        <f>SUBTOTAL(103,B$4:B17)</f>
        <v>7</v>
      </c>
      <c r="B17" s="157"/>
      <c r="C17" s="201"/>
      <c r="D17" s="174">
        <f t="shared" si="0"/>
        <v>0</v>
      </c>
      <c r="E17" s="175">
        <f>SUM($D$3:D17)</f>
        <v>115773</v>
      </c>
      <c r="F17" s="187">
        <f t="shared" si="1"/>
        <v>7</v>
      </c>
    </row>
    <row r="18" spans="1:6" ht="19.5">
      <c r="A18" s="185">
        <f>SUBTOTAL(103,B$4:B18)</f>
        <v>7</v>
      </c>
      <c r="B18" s="157"/>
      <c r="C18" s="201"/>
      <c r="D18" s="174">
        <f t="shared" si="0"/>
        <v>0</v>
      </c>
      <c r="E18" s="175">
        <f>SUM($D$3:D18)</f>
        <v>115773</v>
      </c>
      <c r="F18" s="187">
        <f t="shared" si="1"/>
        <v>7</v>
      </c>
    </row>
    <row r="19" spans="1:6" ht="19.5">
      <c r="A19" s="185">
        <f>SUBTOTAL(103,B$4:B19)</f>
        <v>7</v>
      </c>
      <c r="B19" s="157"/>
      <c r="C19" s="201"/>
      <c r="D19" s="174">
        <f t="shared" si="0"/>
        <v>0</v>
      </c>
      <c r="E19" s="175">
        <f>SUM($D$3:D19)</f>
        <v>115773</v>
      </c>
      <c r="F19" s="187">
        <f t="shared" si="1"/>
        <v>7</v>
      </c>
    </row>
    <row r="20" spans="1:6" ht="19.5">
      <c r="A20" s="185"/>
      <c r="B20" s="167" t="s">
        <v>243</v>
      </c>
      <c r="C20" s="168">
        <f>SUM(C4:C19)</f>
        <v>115773</v>
      </c>
    </row>
    <row r="21" spans="1:6" ht="19.5">
      <c r="A21" s="484" t="s">
        <v>569</v>
      </c>
      <c r="B21" s="485"/>
      <c r="C21" s="486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80" t="s">
        <v>245</v>
      </c>
      <c r="B1" s="480"/>
      <c r="C1" s="480"/>
      <c r="G1" s="158">
        <f>P!P3</f>
        <v>45858</v>
      </c>
    </row>
    <row r="2" spans="1:7" ht="31.5" customHeight="1">
      <c r="A2" s="487" t="s">
        <v>506</v>
      </c>
      <c r="B2" s="487"/>
      <c r="C2" s="487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1</v>
      </c>
      <c r="B4" s="318" t="s">
        <v>463</v>
      </c>
      <c r="C4" s="201">
        <v>12942</v>
      </c>
      <c r="D4" s="161">
        <f t="shared" ref="D4:D39" si="0">C4</f>
        <v>12942</v>
      </c>
      <c r="E4" s="175">
        <f>SUM($D$3:D4)</f>
        <v>12942</v>
      </c>
      <c r="F4" s="190">
        <f>A4</f>
        <v>1</v>
      </c>
    </row>
    <row r="5" spans="1:7">
      <c r="A5" s="185">
        <f>SUBTOTAL(103,B$4:B5)</f>
        <v>2</v>
      </c>
      <c r="B5" s="318" t="s">
        <v>229</v>
      </c>
      <c r="C5" s="201">
        <v>2580</v>
      </c>
      <c r="D5" s="161">
        <f t="shared" si="0"/>
        <v>2580</v>
      </c>
      <c r="E5" s="175">
        <f>SUM($D$3:D5)</f>
        <v>15522</v>
      </c>
      <c r="F5" s="190">
        <f t="shared" ref="F5:F16" si="1">A5</f>
        <v>2</v>
      </c>
    </row>
    <row r="6" spans="1:7">
      <c r="A6" s="185">
        <f>SUBTOTAL(103,B$4:B6)</f>
        <v>3</v>
      </c>
      <c r="B6" s="318" t="s">
        <v>507</v>
      </c>
      <c r="C6" s="201">
        <v>920</v>
      </c>
      <c r="D6" s="161">
        <f t="shared" si="0"/>
        <v>920</v>
      </c>
      <c r="E6" s="175">
        <f>SUM($D$3:D6)</f>
        <v>16442</v>
      </c>
      <c r="F6" s="190">
        <f t="shared" si="1"/>
        <v>3</v>
      </c>
    </row>
    <row r="7" spans="1:7">
      <c r="A7" s="185">
        <f>SUBTOTAL(103,B$4:B7)</f>
        <v>4</v>
      </c>
      <c r="B7" s="318" t="s">
        <v>464</v>
      </c>
      <c r="C7" s="201">
        <v>2400</v>
      </c>
      <c r="D7" s="161">
        <f t="shared" si="0"/>
        <v>2400</v>
      </c>
      <c r="E7" s="175">
        <f>SUM($D$3:D7)</f>
        <v>18842</v>
      </c>
      <c r="F7" s="190">
        <f t="shared" si="1"/>
        <v>4</v>
      </c>
    </row>
    <row r="8" spans="1:7">
      <c r="A8" s="185">
        <f>SUBTOTAL(103,B$4:B8)</f>
        <v>5</v>
      </c>
      <c r="B8" s="157" t="s">
        <v>508</v>
      </c>
      <c r="C8" s="201">
        <v>5104</v>
      </c>
      <c r="D8" s="161">
        <f t="shared" si="0"/>
        <v>5104</v>
      </c>
      <c r="E8" s="175">
        <f>SUM($D$3:D8)</f>
        <v>23946</v>
      </c>
      <c r="F8" s="190">
        <f t="shared" si="1"/>
        <v>5</v>
      </c>
    </row>
    <row r="9" spans="1:7">
      <c r="A9" s="185">
        <f>SUBTOTAL(103,B$4:B9)</f>
        <v>6</v>
      </c>
      <c r="B9" s="157" t="s">
        <v>457</v>
      </c>
      <c r="C9" s="201">
        <v>5863</v>
      </c>
      <c r="D9" s="161">
        <f t="shared" si="0"/>
        <v>5863</v>
      </c>
      <c r="E9" s="175">
        <f>SUM($D$3:D9)</f>
        <v>29809</v>
      </c>
      <c r="F9" s="190">
        <f t="shared" si="1"/>
        <v>6</v>
      </c>
    </row>
    <row r="10" spans="1:7">
      <c r="A10" s="185">
        <f>SUBTOTAL(103,B$4:B10)</f>
        <v>7</v>
      </c>
      <c r="B10" s="157" t="s">
        <v>291</v>
      </c>
      <c r="C10" s="201">
        <v>1860</v>
      </c>
      <c r="D10" s="161">
        <f t="shared" si="0"/>
        <v>1860</v>
      </c>
      <c r="E10" s="175">
        <f>SUM($D$3:D10)</f>
        <v>31669</v>
      </c>
      <c r="F10" s="190">
        <f t="shared" si="1"/>
        <v>7</v>
      </c>
    </row>
    <row r="11" spans="1:7">
      <c r="A11" s="185">
        <f>SUBTOTAL(103,B$4:B11)</f>
        <v>8</v>
      </c>
      <c r="B11" s="157" t="s">
        <v>509</v>
      </c>
      <c r="C11" s="201">
        <v>1025</v>
      </c>
      <c r="D11" s="161">
        <f t="shared" si="0"/>
        <v>1025</v>
      </c>
      <c r="E11" s="175">
        <f>SUM($D$3:D11)</f>
        <v>32694</v>
      </c>
      <c r="F11" s="190">
        <f t="shared" si="1"/>
        <v>8</v>
      </c>
    </row>
    <row r="12" spans="1:7">
      <c r="A12" s="185">
        <f>SUBTOTAL(103,B$4:B12)</f>
        <v>9</v>
      </c>
      <c r="B12" s="157" t="s">
        <v>510</v>
      </c>
      <c r="C12" s="201">
        <v>3900</v>
      </c>
      <c r="D12" s="161">
        <f t="shared" si="0"/>
        <v>3900</v>
      </c>
      <c r="E12" s="175">
        <f>SUM($D$3:D12)</f>
        <v>36594</v>
      </c>
      <c r="F12" s="190">
        <f t="shared" si="1"/>
        <v>9</v>
      </c>
    </row>
    <row r="13" spans="1:7">
      <c r="A13" s="185">
        <f>SUBTOTAL(103,B$4:B13)</f>
        <v>10</v>
      </c>
      <c r="B13" s="404" t="s">
        <v>505</v>
      </c>
      <c r="C13" s="201">
        <v>2180</v>
      </c>
      <c r="D13" s="161">
        <f t="shared" si="0"/>
        <v>2180</v>
      </c>
      <c r="E13" s="175">
        <f>SUM($D$3:D13)</f>
        <v>38774</v>
      </c>
      <c r="F13" s="190">
        <f t="shared" si="1"/>
        <v>10</v>
      </c>
    </row>
    <row r="14" spans="1:7">
      <c r="A14" s="185">
        <f>SUBTOTAL(103,B$4:B14)</f>
        <v>11</v>
      </c>
      <c r="B14" s="157" t="s">
        <v>511</v>
      </c>
      <c r="C14" s="201">
        <v>24600</v>
      </c>
      <c r="D14" s="161">
        <f t="shared" si="0"/>
        <v>24600</v>
      </c>
      <c r="E14" s="175">
        <f>SUM($D$3:D14)</f>
        <v>63374</v>
      </c>
      <c r="F14" s="190">
        <f t="shared" si="1"/>
        <v>11</v>
      </c>
    </row>
    <row r="15" spans="1:7">
      <c r="A15" s="185">
        <f>SUBTOTAL(103,B$4:B15)</f>
        <v>12</v>
      </c>
      <c r="B15" s="202" t="s">
        <v>512</v>
      </c>
      <c r="C15" s="168">
        <v>250</v>
      </c>
      <c r="D15" s="161">
        <f t="shared" si="0"/>
        <v>250</v>
      </c>
      <c r="E15" s="175">
        <f>SUM($D$3:D15)</f>
        <v>63624</v>
      </c>
      <c r="F15" s="190">
        <f t="shared" si="1"/>
        <v>12</v>
      </c>
    </row>
    <row r="16" spans="1:7">
      <c r="A16" s="185">
        <f>SUBTOTAL(103,B$4:B16)</f>
        <v>13</v>
      </c>
      <c r="B16" s="157" t="s">
        <v>461</v>
      </c>
      <c r="C16" s="201">
        <v>3500</v>
      </c>
      <c r="D16" s="161">
        <f t="shared" si="0"/>
        <v>3500</v>
      </c>
      <c r="E16" s="175">
        <f>SUM($D$3:D16)</f>
        <v>67124</v>
      </c>
      <c r="F16" s="190">
        <f t="shared" si="1"/>
        <v>13</v>
      </c>
    </row>
    <row r="17" spans="1:6">
      <c r="A17" s="185">
        <f>SUBTOTAL(103,B$4:B17)</f>
        <v>13</v>
      </c>
      <c r="B17" s="157"/>
      <c r="C17" s="201"/>
      <c r="D17" s="161">
        <f t="shared" si="0"/>
        <v>0</v>
      </c>
      <c r="E17" s="175">
        <f>SUM($D$3:D17)</f>
        <v>67124</v>
      </c>
      <c r="F17" s="190">
        <f t="shared" ref="F17:F39" si="2">A17</f>
        <v>13</v>
      </c>
    </row>
    <row r="18" spans="1:6">
      <c r="A18" s="185">
        <f>SUBTOTAL(103,B$4:B18)</f>
        <v>13</v>
      </c>
      <c r="B18" s="157"/>
      <c r="C18" s="201"/>
      <c r="D18" s="161">
        <f t="shared" si="0"/>
        <v>0</v>
      </c>
      <c r="E18" s="175">
        <f>SUM($D$3:D18)</f>
        <v>67124</v>
      </c>
      <c r="F18" s="190">
        <f t="shared" si="2"/>
        <v>13</v>
      </c>
    </row>
    <row r="19" spans="1:6">
      <c r="A19" s="185">
        <f>SUBTOTAL(103,B$4:B19)</f>
        <v>13</v>
      </c>
      <c r="B19" s="157"/>
      <c r="C19" s="201"/>
      <c r="D19" s="161">
        <f t="shared" si="0"/>
        <v>0</v>
      </c>
      <c r="E19" s="175">
        <f>SUM($D$3:D19)</f>
        <v>67124</v>
      </c>
      <c r="F19" s="190">
        <f t="shared" si="2"/>
        <v>13</v>
      </c>
    </row>
    <row r="20" spans="1:6">
      <c r="A20" s="185">
        <f>SUBTOTAL(103,B$4:B20)</f>
        <v>13</v>
      </c>
      <c r="B20" s="157"/>
      <c r="C20" s="201"/>
      <c r="D20" s="161">
        <f t="shared" si="0"/>
        <v>0</v>
      </c>
      <c r="E20" s="175">
        <f>SUM($D$3:D20)</f>
        <v>67124</v>
      </c>
      <c r="F20" s="190">
        <f t="shared" si="2"/>
        <v>13</v>
      </c>
    </row>
    <row r="21" spans="1:6">
      <c r="A21" s="185">
        <f>SUBTOTAL(103,B$4:B21)</f>
        <v>13</v>
      </c>
      <c r="B21" s="157"/>
      <c r="C21" s="201"/>
      <c r="D21" s="161">
        <f t="shared" si="0"/>
        <v>0</v>
      </c>
      <c r="E21" s="175">
        <f>SUM($D$3:D21)</f>
        <v>67124</v>
      </c>
      <c r="F21" s="190">
        <f t="shared" si="2"/>
        <v>13</v>
      </c>
    </row>
    <row r="22" spans="1:6">
      <c r="A22" s="185">
        <f>SUBTOTAL(103,B$4:B22)</f>
        <v>13</v>
      </c>
      <c r="B22" s="157"/>
      <c r="C22" s="201"/>
      <c r="D22" s="161">
        <f t="shared" si="0"/>
        <v>0</v>
      </c>
      <c r="E22" s="175">
        <f>SUM($D$3:D22)</f>
        <v>67124</v>
      </c>
      <c r="F22" s="190">
        <f t="shared" si="2"/>
        <v>13</v>
      </c>
    </row>
    <row r="23" spans="1:6">
      <c r="A23" s="185">
        <f>SUBTOTAL(103,B$4:B23)</f>
        <v>13</v>
      </c>
      <c r="B23" s="157"/>
      <c r="C23" s="201"/>
      <c r="D23" s="161">
        <f t="shared" si="0"/>
        <v>0</v>
      </c>
      <c r="E23" s="175">
        <f>SUM($D$3:D23)</f>
        <v>67124</v>
      </c>
      <c r="F23" s="190">
        <f t="shared" si="2"/>
        <v>13</v>
      </c>
    </row>
    <row r="24" spans="1:6">
      <c r="A24" s="185">
        <f>SUBTOTAL(103,B$4:B24)</f>
        <v>13</v>
      </c>
      <c r="B24" s="157"/>
      <c r="C24" s="201"/>
      <c r="D24" s="161">
        <f t="shared" si="0"/>
        <v>0</v>
      </c>
      <c r="E24" s="175">
        <f>SUM($D$3:D24)</f>
        <v>67124</v>
      </c>
      <c r="F24" s="190">
        <f t="shared" si="2"/>
        <v>13</v>
      </c>
    </row>
    <row r="25" spans="1:6">
      <c r="A25" s="185">
        <f>SUBTOTAL(103,B$4:B25)</f>
        <v>13</v>
      </c>
      <c r="B25" s="157"/>
      <c r="C25" s="201"/>
      <c r="D25" s="161">
        <f t="shared" si="0"/>
        <v>0</v>
      </c>
      <c r="E25" s="175">
        <f>SUM($D$3:D25)</f>
        <v>67124</v>
      </c>
      <c r="F25" s="190">
        <f t="shared" si="2"/>
        <v>13</v>
      </c>
    </row>
    <row r="26" spans="1:6">
      <c r="A26" s="185">
        <f>SUBTOTAL(103,B$4:B26)</f>
        <v>13</v>
      </c>
      <c r="B26" s="157"/>
      <c r="C26" s="201"/>
      <c r="D26" s="161">
        <f t="shared" si="0"/>
        <v>0</v>
      </c>
      <c r="E26" s="175">
        <f>SUM($D$3:D26)</f>
        <v>67124</v>
      </c>
      <c r="F26" s="190">
        <f t="shared" si="2"/>
        <v>13</v>
      </c>
    </row>
    <row r="27" spans="1:6">
      <c r="A27" s="185">
        <f>SUBTOTAL(103,B$4:B27)</f>
        <v>13</v>
      </c>
      <c r="B27" s="157"/>
      <c r="C27" s="201"/>
      <c r="D27" s="161">
        <f t="shared" si="0"/>
        <v>0</v>
      </c>
      <c r="E27" s="175">
        <f>SUM($D$3:D27)</f>
        <v>67124</v>
      </c>
      <c r="F27" s="190">
        <f t="shared" si="2"/>
        <v>13</v>
      </c>
    </row>
    <row r="28" spans="1:6">
      <c r="A28" s="185">
        <f>SUBTOTAL(103,B$4:B28)</f>
        <v>13</v>
      </c>
      <c r="B28" s="157"/>
      <c r="C28" s="201"/>
      <c r="D28" s="161">
        <f t="shared" si="0"/>
        <v>0</v>
      </c>
      <c r="E28" s="175">
        <f>SUM($D$3:D28)</f>
        <v>67124</v>
      </c>
      <c r="F28" s="190">
        <f t="shared" si="2"/>
        <v>13</v>
      </c>
    </row>
    <row r="29" spans="1:6">
      <c r="A29" s="185">
        <f>SUBTOTAL(103,B$4:B29)</f>
        <v>13</v>
      </c>
      <c r="B29" s="157"/>
      <c r="C29" s="201"/>
      <c r="D29" s="161">
        <f t="shared" si="0"/>
        <v>0</v>
      </c>
      <c r="E29" s="175">
        <f>SUM($D$3:D29)</f>
        <v>67124</v>
      </c>
      <c r="F29" s="190">
        <f t="shared" si="2"/>
        <v>13</v>
      </c>
    </row>
    <row r="30" spans="1:6">
      <c r="A30" s="185">
        <f>SUBTOTAL(103,B$4:B30)</f>
        <v>13</v>
      </c>
      <c r="B30" s="157"/>
      <c r="C30" s="201"/>
      <c r="D30" s="161">
        <f t="shared" si="0"/>
        <v>0</v>
      </c>
      <c r="E30" s="175">
        <f>SUM($D$3:D30)</f>
        <v>67124</v>
      </c>
      <c r="F30" s="190">
        <f t="shared" si="2"/>
        <v>13</v>
      </c>
    </row>
    <row r="31" spans="1:6">
      <c r="A31" s="185">
        <f>SUBTOTAL(103,B$4:B31)</f>
        <v>13</v>
      </c>
      <c r="B31" s="157"/>
      <c r="C31" s="201"/>
      <c r="D31" s="161">
        <f t="shared" si="0"/>
        <v>0</v>
      </c>
      <c r="E31" s="175">
        <f>SUM($D$3:D31)</f>
        <v>67124</v>
      </c>
      <c r="F31" s="190">
        <f t="shared" si="2"/>
        <v>13</v>
      </c>
    </row>
    <row r="32" spans="1:6">
      <c r="A32" s="185">
        <f>SUBTOTAL(103,B$4:B32)</f>
        <v>13</v>
      </c>
      <c r="B32" s="157"/>
      <c r="C32" s="201"/>
      <c r="D32" s="161">
        <f t="shared" si="0"/>
        <v>0</v>
      </c>
      <c r="E32" s="175">
        <f>SUM($D$3:D32)</f>
        <v>67124</v>
      </c>
      <c r="F32" s="190">
        <f t="shared" si="2"/>
        <v>13</v>
      </c>
    </row>
    <row r="33" spans="1:6">
      <c r="A33" s="185">
        <f>SUBTOTAL(103,B$4:B33)</f>
        <v>13</v>
      </c>
      <c r="B33" s="157"/>
      <c r="C33" s="201"/>
      <c r="D33" s="161">
        <f t="shared" si="0"/>
        <v>0</v>
      </c>
      <c r="E33" s="175">
        <f>SUM($D$3:D33)</f>
        <v>67124</v>
      </c>
      <c r="F33" s="190">
        <f t="shared" si="2"/>
        <v>13</v>
      </c>
    </row>
    <row r="34" spans="1:6">
      <c r="A34" s="185">
        <f>SUBTOTAL(103,B$4:B34)</f>
        <v>13</v>
      </c>
      <c r="B34" s="157"/>
      <c r="C34" s="201"/>
      <c r="D34" s="161">
        <f t="shared" si="0"/>
        <v>0</v>
      </c>
      <c r="E34" s="175">
        <f>SUM($D$3:D34)</f>
        <v>67124</v>
      </c>
      <c r="F34" s="190">
        <f t="shared" si="2"/>
        <v>13</v>
      </c>
    </row>
    <row r="35" spans="1:6">
      <c r="A35" s="185">
        <f>SUBTOTAL(103,B$4:B35)</f>
        <v>13</v>
      </c>
      <c r="B35" s="157"/>
      <c r="C35" s="201"/>
      <c r="D35" s="161">
        <f t="shared" si="0"/>
        <v>0</v>
      </c>
      <c r="E35" s="175">
        <f>SUM($D$3:D35)</f>
        <v>67124</v>
      </c>
      <c r="F35" s="190">
        <f t="shared" si="2"/>
        <v>13</v>
      </c>
    </row>
    <row r="36" spans="1:6">
      <c r="A36" s="185">
        <f>SUBTOTAL(103,B$4:B36)</f>
        <v>13</v>
      </c>
      <c r="B36" s="157"/>
      <c r="C36" s="201"/>
      <c r="D36" s="161">
        <f t="shared" si="0"/>
        <v>0</v>
      </c>
      <c r="E36" s="175">
        <f>SUM($D$3:D36)</f>
        <v>67124</v>
      </c>
      <c r="F36" s="190">
        <f t="shared" si="2"/>
        <v>13</v>
      </c>
    </row>
    <row r="37" spans="1:6">
      <c r="A37" s="185">
        <f>SUBTOTAL(103,B$4:B37)</f>
        <v>13</v>
      </c>
      <c r="B37" s="157"/>
      <c r="C37" s="201"/>
      <c r="D37" s="161">
        <f t="shared" si="0"/>
        <v>0</v>
      </c>
      <c r="E37" s="175">
        <f>SUM($D$3:D37)</f>
        <v>67124</v>
      </c>
      <c r="F37" s="190">
        <f t="shared" si="2"/>
        <v>13</v>
      </c>
    </row>
    <row r="38" spans="1:6">
      <c r="A38" s="185">
        <f>SUBTOTAL(103,B$4:B38)</f>
        <v>13</v>
      </c>
      <c r="B38" s="157"/>
      <c r="C38" s="201"/>
      <c r="D38" s="161">
        <f t="shared" si="0"/>
        <v>0</v>
      </c>
      <c r="E38" s="175">
        <f>SUM($D$3:D38)</f>
        <v>67124</v>
      </c>
      <c r="F38" s="190">
        <f t="shared" si="2"/>
        <v>13</v>
      </c>
    </row>
    <row r="39" spans="1:6">
      <c r="A39" s="185">
        <f>SUBTOTAL(103,B$4:B39)</f>
        <v>13</v>
      </c>
      <c r="B39" s="157"/>
      <c r="C39" s="201"/>
      <c r="D39" s="161">
        <f t="shared" si="0"/>
        <v>0</v>
      </c>
      <c r="E39" s="175">
        <f>SUM($D$3:D39)</f>
        <v>67124</v>
      </c>
      <c r="F39" s="190">
        <f t="shared" si="2"/>
        <v>13</v>
      </c>
    </row>
    <row r="40" spans="1:6">
      <c r="A40" s="185"/>
      <c r="B40" s="167" t="s">
        <v>243</v>
      </c>
      <c r="C40" s="168">
        <f>SUM(C4:C39)</f>
        <v>67124</v>
      </c>
      <c r="D40" s="161"/>
      <c r="E40" s="175"/>
      <c r="F40" s="190"/>
    </row>
    <row r="41" spans="1:6">
      <c r="A41" s="484" t="s">
        <v>533</v>
      </c>
      <c r="B41" s="485"/>
      <c r="C41" s="486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B10" sqref="B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P!R3</f>
        <v>45859</v>
      </c>
    </row>
    <row r="2" spans="1:7" ht="34.5" customHeight="1">
      <c r="A2" s="487" t="s">
        <v>514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157" t="s">
        <v>463</v>
      </c>
      <c r="C4" s="201">
        <v>18348</v>
      </c>
      <c r="D4" s="193">
        <f t="shared" ref="D4:D8" si="0">C4</f>
        <v>18348</v>
      </c>
      <c r="E4" s="195">
        <f>SUM($D$3:D4)</f>
        <v>18348</v>
      </c>
      <c r="F4" s="163">
        <f t="shared" ref="F4:F41" si="1">A4</f>
        <v>1</v>
      </c>
    </row>
    <row r="5" spans="1:7">
      <c r="A5" s="185">
        <f>SUBTOTAL(103,B$4:B5)</f>
        <v>2</v>
      </c>
      <c r="B5" s="157" t="s">
        <v>515</v>
      </c>
      <c r="C5" s="201">
        <v>24128</v>
      </c>
      <c r="D5" s="193">
        <f t="shared" si="0"/>
        <v>24128</v>
      </c>
      <c r="E5" s="195">
        <f>SUM($D$3:D5)</f>
        <v>42476</v>
      </c>
      <c r="F5" s="163">
        <f t="shared" si="1"/>
        <v>2</v>
      </c>
    </row>
    <row r="6" spans="1:7">
      <c r="A6" s="185">
        <f>SUBTOTAL(103,B$4:B6)</f>
        <v>3</v>
      </c>
      <c r="B6" s="157" t="s">
        <v>516</v>
      </c>
      <c r="C6" s="201">
        <v>2925</v>
      </c>
      <c r="D6" s="193">
        <f t="shared" si="0"/>
        <v>2925</v>
      </c>
      <c r="E6" s="195">
        <f>SUM($D$3:D6)</f>
        <v>45401</v>
      </c>
      <c r="F6" s="163">
        <f t="shared" si="1"/>
        <v>3</v>
      </c>
    </row>
    <row r="7" spans="1:7">
      <c r="A7" s="185">
        <f>SUBTOTAL(103,B$4:B7)</f>
        <v>4</v>
      </c>
      <c r="B7" s="157" t="s">
        <v>467</v>
      </c>
      <c r="C7" s="201">
        <v>9272</v>
      </c>
      <c r="D7" s="193">
        <f t="shared" si="0"/>
        <v>9272</v>
      </c>
      <c r="E7" s="195">
        <f>SUM($D$3:D7)</f>
        <v>54673</v>
      </c>
      <c r="F7" s="163">
        <f t="shared" si="1"/>
        <v>4</v>
      </c>
    </row>
    <row r="8" spans="1:7">
      <c r="A8" s="185">
        <f>SUBTOTAL(103,B$4:B8)</f>
        <v>5</v>
      </c>
      <c r="B8" s="319" t="s">
        <v>517</v>
      </c>
      <c r="C8" s="201">
        <v>1680</v>
      </c>
      <c r="D8" s="193">
        <f t="shared" si="0"/>
        <v>1680</v>
      </c>
      <c r="E8" s="195">
        <f>SUM($D$3:D8)</f>
        <v>56353</v>
      </c>
      <c r="F8" s="163">
        <f t="shared" si="1"/>
        <v>5</v>
      </c>
    </row>
    <row r="9" spans="1:7">
      <c r="A9" s="185">
        <f>SUBTOTAL(103,B$4:B9)</f>
        <v>6</v>
      </c>
      <c r="B9" s="319" t="s">
        <v>518</v>
      </c>
      <c r="C9" s="201">
        <v>210</v>
      </c>
      <c r="D9" s="193">
        <f>C9</f>
        <v>210</v>
      </c>
      <c r="E9" s="195">
        <f>SUM($D$3:D9)</f>
        <v>56563</v>
      </c>
      <c r="F9" s="163">
        <f t="shared" si="1"/>
        <v>6</v>
      </c>
    </row>
    <row r="10" spans="1:7">
      <c r="A10" s="185">
        <f>SUBTOTAL(103,B$4:B10)</f>
        <v>7</v>
      </c>
      <c r="B10" s="319" t="s">
        <v>519</v>
      </c>
      <c r="C10" s="201">
        <v>690</v>
      </c>
      <c r="D10" s="193">
        <f>C10</f>
        <v>690</v>
      </c>
      <c r="E10" s="195">
        <f>SUM($D$3:D10)</f>
        <v>57253</v>
      </c>
      <c r="F10" s="163">
        <f t="shared" si="1"/>
        <v>7</v>
      </c>
    </row>
    <row r="11" spans="1:7">
      <c r="A11" s="185">
        <f>SUBTOTAL(103,B$4:B11)</f>
        <v>8</v>
      </c>
      <c r="B11" s="157" t="s">
        <v>520</v>
      </c>
      <c r="C11" s="201">
        <v>7075</v>
      </c>
      <c r="D11" s="193">
        <f>C11</f>
        <v>7075</v>
      </c>
      <c r="E11" s="195">
        <f>SUM($D$3:D11)</f>
        <v>64328</v>
      </c>
      <c r="F11" s="163">
        <f t="shared" si="1"/>
        <v>8</v>
      </c>
    </row>
    <row r="12" spans="1:7">
      <c r="A12" s="185">
        <f>SUBTOTAL(103,B$4:B12)</f>
        <v>9</v>
      </c>
      <c r="B12" s="157" t="s">
        <v>521</v>
      </c>
      <c r="C12" s="201">
        <v>720</v>
      </c>
      <c r="D12" s="193">
        <f>C12</f>
        <v>720</v>
      </c>
      <c r="E12" s="195">
        <f>SUM($D$3:D12)</f>
        <v>65048</v>
      </c>
      <c r="F12" s="163">
        <f t="shared" si="1"/>
        <v>9</v>
      </c>
    </row>
    <row r="13" spans="1:7">
      <c r="A13" s="185">
        <f>SUBTOTAL(103,B$4:B13)</f>
        <v>10</v>
      </c>
      <c r="B13" s="157" t="s">
        <v>522</v>
      </c>
      <c r="C13" s="201">
        <v>2070</v>
      </c>
      <c r="D13" s="193">
        <f t="shared" ref="D13:D41" si="2">C13</f>
        <v>2070</v>
      </c>
      <c r="E13" s="195">
        <f>SUM($D$3:D13)</f>
        <v>67118</v>
      </c>
      <c r="F13" s="163">
        <f t="shared" si="1"/>
        <v>10</v>
      </c>
    </row>
    <row r="14" spans="1:7">
      <c r="A14" s="185">
        <f>SUBTOTAL(103,B$4:B14)</f>
        <v>11</v>
      </c>
      <c r="B14" s="171" t="s">
        <v>482</v>
      </c>
      <c r="C14" s="196">
        <v>1299</v>
      </c>
      <c r="D14" s="193">
        <f t="shared" si="2"/>
        <v>1299</v>
      </c>
      <c r="E14" s="195">
        <f>SUM($D$3:D14)</f>
        <v>68417</v>
      </c>
      <c r="F14" s="163">
        <f t="shared" si="1"/>
        <v>11</v>
      </c>
    </row>
    <row r="15" spans="1:7">
      <c r="A15" s="185">
        <f>SUBTOTAL(103,B$4:B15)</f>
        <v>12</v>
      </c>
      <c r="B15" s="157" t="s">
        <v>461</v>
      </c>
      <c r="C15" s="196">
        <v>5100</v>
      </c>
      <c r="D15" s="193">
        <f t="shared" si="2"/>
        <v>5100</v>
      </c>
      <c r="E15" s="195">
        <f>SUM($D$3:D15)</f>
        <v>73517</v>
      </c>
      <c r="F15" s="163">
        <f t="shared" si="1"/>
        <v>12</v>
      </c>
    </row>
    <row r="16" spans="1:7">
      <c r="A16" s="185">
        <f>SUBTOTAL(103,B$4:B16)</f>
        <v>12</v>
      </c>
      <c r="B16" s="157"/>
      <c r="C16" s="196"/>
      <c r="D16" s="193">
        <f t="shared" si="2"/>
        <v>0</v>
      </c>
      <c r="E16" s="195">
        <f>SUM($D$3:D16)</f>
        <v>73517</v>
      </c>
      <c r="F16" s="163">
        <f t="shared" si="1"/>
        <v>12</v>
      </c>
    </row>
    <row r="17" spans="1:6">
      <c r="A17" s="185">
        <f>SUBTOTAL(103,B$4:B17)</f>
        <v>12</v>
      </c>
      <c r="B17" s="157"/>
      <c r="C17" s="196"/>
      <c r="D17" s="193">
        <f t="shared" si="2"/>
        <v>0</v>
      </c>
      <c r="E17" s="195">
        <f>SUM($D$3:D17)</f>
        <v>73517</v>
      </c>
      <c r="F17" s="163">
        <f t="shared" si="1"/>
        <v>12</v>
      </c>
    </row>
    <row r="18" spans="1:6">
      <c r="A18" s="185">
        <f>SUBTOTAL(103,B$4:B18)</f>
        <v>12</v>
      </c>
      <c r="B18" s="157"/>
      <c r="C18" s="196"/>
      <c r="D18" s="193">
        <f t="shared" si="2"/>
        <v>0</v>
      </c>
      <c r="E18" s="195">
        <f>SUM($D$3:D18)</f>
        <v>73517</v>
      </c>
      <c r="F18" s="163">
        <f t="shared" si="1"/>
        <v>12</v>
      </c>
    </row>
    <row r="19" spans="1:6">
      <c r="A19" s="185">
        <f>SUBTOTAL(103,B$4:B19)</f>
        <v>12</v>
      </c>
      <c r="B19" s="157"/>
      <c r="C19" s="196"/>
      <c r="D19" s="193">
        <f t="shared" si="2"/>
        <v>0</v>
      </c>
      <c r="E19" s="195">
        <f>SUM($D$3:D19)</f>
        <v>73517</v>
      </c>
      <c r="F19" s="163">
        <f t="shared" si="1"/>
        <v>12</v>
      </c>
    </row>
    <row r="20" spans="1:6">
      <c r="A20" s="185">
        <f>SUBTOTAL(103,B$4:B20)</f>
        <v>12</v>
      </c>
      <c r="B20" s="157"/>
      <c r="C20" s="196"/>
      <c r="D20" s="193">
        <f t="shared" si="2"/>
        <v>0</v>
      </c>
      <c r="E20" s="195">
        <f>SUM($D$3:D20)</f>
        <v>73517</v>
      </c>
      <c r="F20" s="163">
        <f t="shared" si="1"/>
        <v>12</v>
      </c>
    </row>
    <row r="21" spans="1:6">
      <c r="A21" s="185">
        <f>SUBTOTAL(103,B$4:B21)</f>
        <v>12</v>
      </c>
      <c r="B21" s="157"/>
      <c r="C21" s="196"/>
      <c r="D21" s="193">
        <f t="shared" si="2"/>
        <v>0</v>
      </c>
      <c r="E21" s="195">
        <f>SUM($D$3:D21)</f>
        <v>73517</v>
      </c>
      <c r="F21" s="163">
        <f t="shared" si="1"/>
        <v>12</v>
      </c>
    </row>
    <row r="22" spans="1:6">
      <c r="A22" s="185">
        <f>SUBTOTAL(103,B$4:B22)</f>
        <v>12</v>
      </c>
      <c r="B22" s="157"/>
      <c r="C22" s="196"/>
      <c r="D22" s="193">
        <f t="shared" si="2"/>
        <v>0</v>
      </c>
      <c r="E22" s="195">
        <f>SUM($D$3:D22)</f>
        <v>73517</v>
      </c>
      <c r="F22" s="163">
        <f t="shared" si="1"/>
        <v>12</v>
      </c>
    </row>
    <row r="23" spans="1:6">
      <c r="A23" s="185">
        <f>SUBTOTAL(103,B$4:B23)</f>
        <v>12</v>
      </c>
      <c r="B23" s="157"/>
      <c r="C23" s="196"/>
      <c r="D23" s="193">
        <f t="shared" si="2"/>
        <v>0</v>
      </c>
      <c r="E23" s="195">
        <f>SUM($D$3:D23)</f>
        <v>73517</v>
      </c>
      <c r="F23" s="163">
        <f t="shared" si="1"/>
        <v>12</v>
      </c>
    </row>
    <row r="24" spans="1:6">
      <c r="A24" s="185">
        <f>SUBTOTAL(103,B$4:B24)</f>
        <v>12</v>
      </c>
      <c r="B24" s="157"/>
      <c r="C24" s="196"/>
      <c r="D24" s="193">
        <f t="shared" si="2"/>
        <v>0</v>
      </c>
      <c r="E24" s="195">
        <f>SUM($D$3:D24)</f>
        <v>73517</v>
      </c>
      <c r="F24" s="163">
        <f t="shared" si="1"/>
        <v>12</v>
      </c>
    </row>
    <row r="25" spans="1:6">
      <c r="A25" s="185">
        <f>SUBTOTAL(103,B$4:B25)</f>
        <v>12</v>
      </c>
      <c r="B25" s="157"/>
      <c r="C25" s="196"/>
      <c r="D25" s="193">
        <f t="shared" si="2"/>
        <v>0</v>
      </c>
      <c r="E25" s="195">
        <f>SUM($D$3:D25)</f>
        <v>73517</v>
      </c>
      <c r="F25" s="163">
        <f t="shared" si="1"/>
        <v>12</v>
      </c>
    </row>
    <row r="26" spans="1:6">
      <c r="A26" s="185">
        <f>SUBTOTAL(103,B$4:B26)</f>
        <v>12</v>
      </c>
      <c r="B26" s="157"/>
      <c r="C26" s="196"/>
      <c r="D26" s="193">
        <f t="shared" si="2"/>
        <v>0</v>
      </c>
      <c r="E26" s="195">
        <f>SUM($D$3:D26)</f>
        <v>73517</v>
      </c>
      <c r="F26" s="163">
        <f t="shared" si="1"/>
        <v>12</v>
      </c>
    </row>
    <row r="27" spans="1:6">
      <c r="A27" s="185">
        <f>SUBTOTAL(103,B$4:B27)</f>
        <v>12</v>
      </c>
      <c r="B27" s="157"/>
      <c r="C27" s="196"/>
      <c r="D27" s="193">
        <f t="shared" si="2"/>
        <v>0</v>
      </c>
      <c r="E27" s="195">
        <f>SUM($D$3:D27)</f>
        <v>73517</v>
      </c>
      <c r="F27" s="163">
        <f t="shared" si="1"/>
        <v>12</v>
      </c>
    </row>
    <row r="28" spans="1:6">
      <c r="A28" s="185">
        <f>SUBTOTAL(103,B$4:B28)</f>
        <v>12</v>
      </c>
      <c r="B28" s="157"/>
      <c r="C28" s="196"/>
      <c r="D28" s="193">
        <f t="shared" si="2"/>
        <v>0</v>
      </c>
      <c r="E28" s="195">
        <f>SUM($D$3:D28)</f>
        <v>73517</v>
      </c>
      <c r="F28" s="163">
        <f t="shared" si="1"/>
        <v>12</v>
      </c>
    </row>
    <row r="29" spans="1:6">
      <c r="A29" s="185">
        <f>SUBTOTAL(103,B$4:B29)</f>
        <v>12</v>
      </c>
      <c r="B29" s="157"/>
      <c r="C29" s="196"/>
      <c r="D29" s="193">
        <f t="shared" si="2"/>
        <v>0</v>
      </c>
      <c r="E29" s="195">
        <f>SUM($D$3:D29)</f>
        <v>73517</v>
      </c>
      <c r="F29" s="163">
        <f t="shared" si="1"/>
        <v>12</v>
      </c>
    </row>
    <row r="30" spans="1:6">
      <c r="A30" s="185">
        <f>SUBTOTAL(103,B$4:B30)</f>
        <v>12</v>
      </c>
      <c r="B30" s="157"/>
      <c r="C30" s="196"/>
      <c r="D30" s="193">
        <f t="shared" si="2"/>
        <v>0</v>
      </c>
      <c r="E30" s="195">
        <f>SUM($D$3:D30)</f>
        <v>73517</v>
      </c>
      <c r="F30" s="163">
        <f t="shared" si="1"/>
        <v>12</v>
      </c>
    </row>
    <row r="31" spans="1:6">
      <c r="A31" s="185">
        <f>SUBTOTAL(103,B$4:B31)</f>
        <v>12</v>
      </c>
      <c r="B31" s="157"/>
      <c r="C31" s="196"/>
      <c r="D31" s="193">
        <f t="shared" si="2"/>
        <v>0</v>
      </c>
      <c r="E31" s="195">
        <f>SUM($D$3:D31)</f>
        <v>73517</v>
      </c>
      <c r="F31" s="163">
        <f t="shared" si="1"/>
        <v>12</v>
      </c>
    </row>
    <row r="32" spans="1:6">
      <c r="A32" s="185">
        <f>SUBTOTAL(103,B$4:B32)</f>
        <v>12</v>
      </c>
      <c r="B32" s="157"/>
      <c r="C32" s="196"/>
      <c r="D32" s="193">
        <f t="shared" si="2"/>
        <v>0</v>
      </c>
      <c r="E32" s="195">
        <f>SUM($D$3:D32)</f>
        <v>73517</v>
      </c>
      <c r="F32" s="163">
        <f t="shared" si="1"/>
        <v>12</v>
      </c>
    </row>
    <row r="33" spans="1:6">
      <c r="A33" s="185">
        <f>SUBTOTAL(103,B$4:B33)</f>
        <v>12</v>
      </c>
      <c r="B33" s="157"/>
      <c r="C33" s="196"/>
      <c r="D33" s="193">
        <f t="shared" si="2"/>
        <v>0</v>
      </c>
      <c r="E33" s="195">
        <f>SUM($D$3:D33)</f>
        <v>73517</v>
      </c>
      <c r="F33" s="163">
        <f t="shared" si="1"/>
        <v>12</v>
      </c>
    </row>
    <row r="34" spans="1:6">
      <c r="A34" s="185">
        <f>SUBTOTAL(103,B$4:B34)</f>
        <v>12</v>
      </c>
      <c r="B34" s="157"/>
      <c r="C34" s="196"/>
      <c r="D34" s="193">
        <f t="shared" si="2"/>
        <v>0</v>
      </c>
      <c r="E34" s="195">
        <f>SUM($D$3:D34)</f>
        <v>73517</v>
      </c>
      <c r="F34" s="163">
        <f t="shared" si="1"/>
        <v>12</v>
      </c>
    </row>
    <row r="35" spans="1:6">
      <c r="A35" s="185">
        <f>SUBTOTAL(103,B$4:B35)</f>
        <v>12</v>
      </c>
      <c r="B35" s="157"/>
      <c r="C35" s="196"/>
      <c r="D35" s="193">
        <f t="shared" si="2"/>
        <v>0</v>
      </c>
      <c r="E35" s="195">
        <f>SUM($D$3:D35)</f>
        <v>73517</v>
      </c>
      <c r="F35" s="163">
        <f t="shared" si="1"/>
        <v>12</v>
      </c>
    </row>
    <row r="36" spans="1:6">
      <c r="A36" s="185">
        <f>SUBTOTAL(103,B$4:B36)</f>
        <v>12</v>
      </c>
      <c r="B36" s="157"/>
      <c r="C36" s="196"/>
      <c r="D36" s="193">
        <f t="shared" si="2"/>
        <v>0</v>
      </c>
      <c r="E36" s="195">
        <f>SUM($D$3:D36)</f>
        <v>73517</v>
      </c>
      <c r="F36" s="163">
        <f t="shared" si="1"/>
        <v>12</v>
      </c>
    </row>
    <row r="37" spans="1:6">
      <c r="A37" s="185">
        <f>SUBTOTAL(103,B$4:B37)</f>
        <v>12</v>
      </c>
      <c r="B37" s="157"/>
      <c r="C37" s="196"/>
      <c r="D37" s="193">
        <f t="shared" si="2"/>
        <v>0</v>
      </c>
      <c r="E37" s="195">
        <f>SUM($D$3:D37)</f>
        <v>73517</v>
      </c>
      <c r="F37" s="163">
        <f t="shared" si="1"/>
        <v>12</v>
      </c>
    </row>
    <row r="38" spans="1:6">
      <c r="A38" s="185">
        <f>SUBTOTAL(103,B$4:B38)</f>
        <v>12</v>
      </c>
      <c r="B38" s="157"/>
      <c r="C38" s="196"/>
      <c r="D38" s="193">
        <f t="shared" si="2"/>
        <v>0</v>
      </c>
      <c r="E38" s="195">
        <f>SUM($D$3:D38)</f>
        <v>73517</v>
      </c>
      <c r="F38" s="163">
        <f t="shared" si="1"/>
        <v>12</v>
      </c>
    </row>
    <row r="39" spans="1:6">
      <c r="A39" s="185">
        <f>SUBTOTAL(103,B$4:B39)</f>
        <v>12</v>
      </c>
      <c r="B39" s="157"/>
      <c r="C39" s="196"/>
      <c r="D39" s="193">
        <f t="shared" si="2"/>
        <v>0</v>
      </c>
      <c r="E39" s="195">
        <f>SUM($D$3:D39)</f>
        <v>73517</v>
      </c>
      <c r="F39" s="163">
        <f t="shared" si="1"/>
        <v>12</v>
      </c>
    </row>
    <row r="40" spans="1:6">
      <c r="A40" s="185">
        <f>SUBTOTAL(103,B$4:B40)</f>
        <v>12</v>
      </c>
      <c r="B40" s="157"/>
      <c r="C40" s="196"/>
      <c r="D40" s="193">
        <f t="shared" si="2"/>
        <v>0</v>
      </c>
      <c r="E40" s="195">
        <f>SUM($D$3:D40)</f>
        <v>73517</v>
      </c>
      <c r="F40" s="163">
        <f t="shared" si="1"/>
        <v>12</v>
      </c>
    </row>
    <row r="41" spans="1:6">
      <c r="A41" s="185">
        <f>SUBTOTAL(103,B$4:B41)</f>
        <v>12</v>
      </c>
      <c r="B41" s="157"/>
      <c r="C41" s="196"/>
      <c r="D41" s="193">
        <f t="shared" si="2"/>
        <v>0</v>
      </c>
      <c r="E41" s="195">
        <f>SUM($D$3:D41)</f>
        <v>73517</v>
      </c>
      <c r="F41" s="163">
        <f t="shared" si="1"/>
        <v>12</v>
      </c>
    </row>
    <row r="42" spans="1:6">
      <c r="A42" s="185"/>
      <c r="B42" s="167" t="s">
        <v>243</v>
      </c>
      <c r="C42" s="168">
        <f>SUM(C4:C41)</f>
        <v>73517</v>
      </c>
    </row>
    <row r="43" spans="1:6">
      <c r="A43" s="484" t="s">
        <v>534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topLeftCell="A1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P!T3</f>
        <v>45860</v>
      </c>
    </row>
    <row r="2" spans="1:7" ht="34.5" customHeight="1">
      <c r="A2" s="487" t="s">
        <v>529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463</v>
      </c>
      <c r="C4" s="201">
        <v>13376</v>
      </c>
      <c r="D4" s="193">
        <f t="shared" ref="D4:D41" si="0">C4</f>
        <v>13376</v>
      </c>
      <c r="E4" s="195">
        <f>SUM($D$3:D4)</f>
        <v>13376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229</v>
      </c>
      <c r="C5" s="201">
        <v>11636</v>
      </c>
      <c r="D5" s="193">
        <f t="shared" si="0"/>
        <v>11636</v>
      </c>
      <c r="E5" s="195">
        <f>SUM($D$3:D5)</f>
        <v>25012</v>
      </c>
      <c r="F5" s="163">
        <f t="shared" si="1"/>
        <v>2</v>
      </c>
    </row>
    <row r="6" spans="1:7">
      <c r="A6" s="185">
        <f>SUBTOTAL(103,B$4:B6)</f>
        <v>3</v>
      </c>
      <c r="B6" s="264" t="s">
        <v>516</v>
      </c>
      <c r="C6" s="201">
        <v>6660</v>
      </c>
      <c r="D6" s="193">
        <f t="shared" si="0"/>
        <v>6660</v>
      </c>
      <c r="E6" s="195">
        <f>SUM($D$3:D6)</f>
        <v>31672</v>
      </c>
      <c r="F6" s="163">
        <f t="shared" si="1"/>
        <v>3</v>
      </c>
    </row>
    <row r="7" spans="1:7">
      <c r="A7" s="185">
        <f>SUBTOTAL(103,B$4:B7)</f>
        <v>4</v>
      </c>
      <c r="B7" s="264" t="s">
        <v>467</v>
      </c>
      <c r="C7" s="201">
        <v>4366</v>
      </c>
      <c r="D7" s="193">
        <f t="shared" si="0"/>
        <v>4366</v>
      </c>
      <c r="E7" s="195">
        <f>SUM($D$3:D7)</f>
        <v>36038</v>
      </c>
      <c r="F7" s="163">
        <f t="shared" si="1"/>
        <v>4</v>
      </c>
    </row>
    <row r="8" spans="1:7">
      <c r="A8" s="185">
        <f>SUBTOTAL(103,B$4:B8)</f>
        <v>5</v>
      </c>
      <c r="B8" s="264" t="s">
        <v>535</v>
      </c>
      <c r="C8" s="201">
        <v>1600</v>
      </c>
      <c r="D8" s="193">
        <f t="shared" si="0"/>
        <v>1600</v>
      </c>
      <c r="E8" s="195">
        <f>SUM($D$3:D8)</f>
        <v>37638</v>
      </c>
      <c r="F8" s="163">
        <f t="shared" si="1"/>
        <v>5</v>
      </c>
    </row>
    <row r="9" spans="1:7">
      <c r="A9" s="185">
        <f>SUBTOTAL(103,B$4:B9)</f>
        <v>6</v>
      </c>
      <c r="B9" s="264" t="s">
        <v>536</v>
      </c>
      <c r="C9" s="201">
        <v>2475</v>
      </c>
      <c r="D9" s="193">
        <f t="shared" si="0"/>
        <v>2475</v>
      </c>
      <c r="E9" s="195">
        <f>SUM($D$3:D9)</f>
        <v>40113</v>
      </c>
      <c r="F9" s="163">
        <f t="shared" si="1"/>
        <v>6</v>
      </c>
    </row>
    <row r="10" spans="1:7">
      <c r="A10" s="185">
        <f>SUBTOTAL(103,B$4:B10)</f>
        <v>7</v>
      </c>
      <c r="B10" s="264" t="s">
        <v>537</v>
      </c>
      <c r="C10" s="201">
        <v>720</v>
      </c>
      <c r="D10" s="193">
        <f t="shared" si="0"/>
        <v>720</v>
      </c>
      <c r="E10" s="195">
        <f>SUM($D$3:D10)</f>
        <v>40833</v>
      </c>
      <c r="F10" s="163">
        <f t="shared" si="1"/>
        <v>7</v>
      </c>
    </row>
    <row r="11" spans="1:7">
      <c r="A11" s="185">
        <f>SUBTOTAL(103,B$4:B11)</f>
        <v>8</v>
      </c>
      <c r="B11" s="264" t="s">
        <v>538</v>
      </c>
      <c r="C11" s="201">
        <v>380</v>
      </c>
      <c r="D11" s="193">
        <f t="shared" si="0"/>
        <v>380</v>
      </c>
      <c r="E11" s="195">
        <f>SUM($D$3:D11)</f>
        <v>41213</v>
      </c>
      <c r="F11" s="163">
        <f t="shared" si="1"/>
        <v>8</v>
      </c>
    </row>
    <row r="12" spans="1:7">
      <c r="A12" s="185">
        <f>SUBTOTAL(103,B$4:B12)</f>
        <v>9</v>
      </c>
      <c r="B12" s="264" t="s">
        <v>539</v>
      </c>
      <c r="C12" s="201">
        <v>1810</v>
      </c>
      <c r="D12" s="193">
        <f t="shared" si="0"/>
        <v>1810</v>
      </c>
      <c r="E12" s="195">
        <f>SUM($D$3:D12)</f>
        <v>43023</v>
      </c>
      <c r="F12" s="163">
        <f t="shared" si="1"/>
        <v>9</v>
      </c>
    </row>
    <row r="13" spans="1:7">
      <c r="A13" s="185">
        <f>SUBTOTAL(103,B$4:B13)</f>
        <v>10</v>
      </c>
      <c r="B13" s="264" t="s">
        <v>540</v>
      </c>
      <c r="C13" s="201">
        <v>800</v>
      </c>
      <c r="D13" s="193">
        <f t="shared" si="0"/>
        <v>800</v>
      </c>
      <c r="E13" s="195">
        <f>SUM($D$3:D13)</f>
        <v>43823</v>
      </c>
      <c r="F13" s="163">
        <f t="shared" si="1"/>
        <v>10</v>
      </c>
    </row>
    <row r="14" spans="1:7">
      <c r="A14" s="185">
        <f>SUBTOTAL(103,B$4:B14)</f>
        <v>11</v>
      </c>
      <c r="B14" s="171" t="s">
        <v>541</v>
      </c>
      <c r="C14" s="196">
        <v>1560</v>
      </c>
      <c r="D14" s="193">
        <f t="shared" si="0"/>
        <v>1560</v>
      </c>
      <c r="E14" s="195">
        <f>SUM($D$3:D14)</f>
        <v>45383</v>
      </c>
      <c r="F14" s="163">
        <f t="shared" si="1"/>
        <v>11</v>
      </c>
    </row>
    <row r="15" spans="1:7">
      <c r="A15" s="185">
        <f>SUBTOTAL(103,B$4:B15)</f>
        <v>12</v>
      </c>
      <c r="B15" s="264" t="s">
        <v>542</v>
      </c>
      <c r="C15" s="196">
        <v>480</v>
      </c>
      <c r="D15" s="193">
        <f t="shared" si="0"/>
        <v>480</v>
      </c>
      <c r="E15" s="195">
        <f>SUM($D$3:D15)</f>
        <v>45863</v>
      </c>
      <c r="F15" s="163">
        <f t="shared" si="1"/>
        <v>12</v>
      </c>
    </row>
    <row r="16" spans="1:7">
      <c r="A16" s="185">
        <f>SUBTOTAL(103,B$4:B16)</f>
        <v>13</v>
      </c>
      <c r="B16" s="264" t="s">
        <v>482</v>
      </c>
      <c r="C16" s="196">
        <v>1180</v>
      </c>
      <c r="D16" s="193">
        <f t="shared" si="0"/>
        <v>1180</v>
      </c>
      <c r="E16" s="195">
        <f>SUM($D$3:D16)</f>
        <v>47043</v>
      </c>
      <c r="F16" s="163">
        <f t="shared" si="1"/>
        <v>13</v>
      </c>
    </row>
    <row r="17" spans="1:6">
      <c r="A17" s="185">
        <f>SUBTOTAL(103,B$4:B17)</f>
        <v>14</v>
      </c>
      <c r="B17" s="264" t="s">
        <v>461</v>
      </c>
      <c r="C17" s="196">
        <v>3800</v>
      </c>
      <c r="D17" s="193">
        <f t="shared" si="0"/>
        <v>3800</v>
      </c>
      <c r="E17" s="195">
        <f>SUM($D$3:D17)</f>
        <v>50843</v>
      </c>
      <c r="F17" s="163">
        <f t="shared" si="1"/>
        <v>14</v>
      </c>
    </row>
    <row r="18" spans="1:6">
      <c r="A18" s="185">
        <f>SUBTOTAL(103,B$4:B18)</f>
        <v>14</v>
      </c>
      <c r="B18" s="264"/>
      <c r="C18" s="196"/>
      <c r="D18" s="193">
        <f t="shared" si="0"/>
        <v>0</v>
      </c>
      <c r="E18" s="195">
        <f>SUM($D$3:D18)</f>
        <v>50843</v>
      </c>
      <c r="F18" s="163">
        <f t="shared" si="1"/>
        <v>14</v>
      </c>
    </row>
    <row r="19" spans="1:6">
      <c r="A19" s="185">
        <f>SUBTOTAL(103,B$4:B19)</f>
        <v>14</v>
      </c>
      <c r="B19" s="264"/>
      <c r="C19" s="196"/>
      <c r="D19" s="193">
        <f t="shared" si="0"/>
        <v>0</v>
      </c>
      <c r="E19" s="195">
        <f>SUM($D$3:D19)</f>
        <v>50843</v>
      </c>
      <c r="F19" s="163">
        <f t="shared" si="1"/>
        <v>14</v>
      </c>
    </row>
    <row r="20" spans="1:6">
      <c r="A20" s="185">
        <f>SUBTOTAL(103,B$4:B20)</f>
        <v>14</v>
      </c>
      <c r="B20" s="264"/>
      <c r="C20" s="196"/>
      <c r="D20" s="193">
        <f t="shared" si="0"/>
        <v>0</v>
      </c>
      <c r="E20" s="195">
        <f>SUM($D$3:D20)</f>
        <v>50843</v>
      </c>
      <c r="F20" s="163">
        <f t="shared" si="1"/>
        <v>14</v>
      </c>
    </row>
    <row r="21" spans="1:6">
      <c r="A21" s="185">
        <f>SUBTOTAL(103,B$4:B21)</f>
        <v>14</v>
      </c>
      <c r="B21" s="264"/>
      <c r="C21" s="196"/>
      <c r="D21" s="193">
        <f t="shared" si="0"/>
        <v>0</v>
      </c>
      <c r="E21" s="195">
        <f>SUM($D$3:D21)</f>
        <v>50843</v>
      </c>
      <c r="F21" s="163">
        <f t="shared" si="1"/>
        <v>14</v>
      </c>
    </row>
    <row r="22" spans="1:6">
      <c r="A22" s="185">
        <f>SUBTOTAL(103,B$4:B22)</f>
        <v>14</v>
      </c>
      <c r="B22" s="264"/>
      <c r="C22" s="196"/>
      <c r="D22" s="193">
        <f t="shared" si="0"/>
        <v>0</v>
      </c>
      <c r="E22" s="195">
        <f>SUM($D$3:D22)</f>
        <v>50843</v>
      </c>
      <c r="F22" s="163">
        <f t="shared" si="1"/>
        <v>14</v>
      </c>
    </row>
    <row r="23" spans="1:6">
      <c r="A23" s="185">
        <f>SUBTOTAL(103,B$4:B23)</f>
        <v>14</v>
      </c>
      <c r="B23" s="264"/>
      <c r="C23" s="196"/>
      <c r="D23" s="193">
        <f t="shared" si="0"/>
        <v>0</v>
      </c>
      <c r="E23" s="195">
        <f>SUM($D$3:D23)</f>
        <v>50843</v>
      </c>
      <c r="F23" s="163">
        <f t="shared" si="1"/>
        <v>14</v>
      </c>
    </row>
    <row r="24" spans="1:6">
      <c r="A24" s="185">
        <f>SUBTOTAL(103,B$4:B24)</f>
        <v>14</v>
      </c>
      <c r="B24" s="264"/>
      <c r="C24" s="196"/>
      <c r="D24" s="193">
        <f t="shared" si="0"/>
        <v>0</v>
      </c>
      <c r="E24" s="195">
        <f>SUM($D$3:D24)</f>
        <v>50843</v>
      </c>
      <c r="F24" s="163">
        <f t="shared" si="1"/>
        <v>14</v>
      </c>
    </row>
    <row r="25" spans="1:6">
      <c r="A25" s="185">
        <f>SUBTOTAL(103,B$4:B25)</f>
        <v>14</v>
      </c>
      <c r="B25" s="264"/>
      <c r="C25" s="196"/>
      <c r="D25" s="193">
        <f t="shared" si="0"/>
        <v>0</v>
      </c>
      <c r="E25" s="195">
        <f>SUM($D$3:D25)</f>
        <v>50843</v>
      </c>
      <c r="F25" s="163">
        <f t="shared" si="1"/>
        <v>14</v>
      </c>
    </row>
    <row r="26" spans="1:6">
      <c r="A26" s="185">
        <f>SUBTOTAL(103,B$4:B26)</f>
        <v>14</v>
      </c>
      <c r="B26" s="264"/>
      <c r="C26" s="196"/>
      <c r="D26" s="193">
        <f t="shared" si="0"/>
        <v>0</v>
      </c>
      <c r="E26" s="195">
        <f>SUM($D$3:D26)</f>
        <v>50843</v>
      </c>
      <c r="F26" s="163">
        <f t="shared" si="1"/>
        <v>14</v>
      </c>
    </row>
    <row r="27" spans="1:6">
      <c r="A27" s="185">
        <f>SUBTOTAL(103,B$4:B27)</f>
        <v>14</v>
      </c>
      <c r="B27" s="264"/>
      <c r="C27" s="196"/>
      <c r="D27" s="193">
        <f t="shared" si="0"/>
        <v>0</v>
      </c>
      <c r="E27" s="195">
        <f>SUM($D$3:D27)</f>
        <v>50843</v>
      </c>
      <c r="F27" s="163">
        <f t="shared" si="1"/>
        <v>14</v>
      </c>
    </row>
    <row r="28" spans="1:6">
      <c r="A28" s="185">
        <f>SUBTOTAL(103,B$4:B28)</f>
        <v>14</v>
      </c>
      <c r="B28" s="264"/>
      <c r="C28" s="196"/>
      <c r="D28" s="193">
        <f t="shared" si="0"/>
        <v>0</v>
      </c>
      <c r="E28" s="195">
        <f>SUM($D$3:D28)</f>
        <v>50843</v>
      </c>
      <c r="F28" s="163">
        <f t="shared" si="1"/>
        <v>14</v>
      </c>
    </row>
    <row r="29" spans="1:6">
      <c r="A29" s="185">
        <f>SUBTOTAL(103,B$4:B29)</f>
        <v>14</v>
      </c>
      <c r="B29" s="264"/>
      <c r="C29" s="196"/>
      <c r="D29" s="193">
        <f t="shared" si="0"/>
        <v>0</v>
      </c>
      <c r="E29" s="195">
        <f>SUM($D$3:D29)</f>
        <v>50843</v>
      </c>
      <c r="F29" s="163">
        <f t="shared" si="1"/>
        <v>14</v>
      </c>
    </row>
    <row r="30" spans="1:6">
      <c r="A30" s="185">
        <f>SUBTOTAL(103,B$4:B30)</f>
        <v>14</v>
      </c>
      <c r="B30" s="264"/>
      <c r="C30" s="196"/>
      <c r="D30" s="193">
        <f t="shared" si="0"/>
        <v>0</v>
      </c>
      <c r="E30" s="195">
        <f>SUM($D$3:D30)</f>
        <v>50843</v>
      </c>
      <c r="F30" s="163">
        <f t="shared" si="1"/>
        <v>14</v>
      </c>
    </row>
    <row r="31" spans="1:6">
      <c r="A31" s="185">
        <f>SUBTOTAL(103,B$4:B31)</f>
        <v>14</v>
      </c>
      <c r="B31" s="264"/>
      <c r="C31" s="196"/>
      <c r="D31" s="193">
        <f t="shared" si="0"/>
        <v>0</v>
      </c>
      <c r="E31" s="195">
        <f>SUM($D$3:D31)</f>
        <v>50843</v>
      </c>
      <c r="F31" s="163">
        <f t="shared" si="1"/>
        <v>14</v>
      </c>
    </row>
    <row r="32" spans="1:6">
      <c r="A32" s="185">
        <f>SUBTOTAL(103,B$4:B32)</f>
        <v>14</v>
      </c>
      <c r="B32" s="264"/>
      <c r="C32" s="196"/>
      <c r="D32" s="193">
        <f t="shared" si="0"/>
        <v>0</v>
      </c>
      <c r="E32" s="195">
        <f>SUM($D$3:D32)</f>
        <v>50843</v>
      </c>
      <c r="F32" s="163">
        <f t="shared" si="1"/>
        <v>14</v>
      </c>
    </row>
    <row r="33" spans="1:6">
      <c r="A33" s="185">
        <f>SUBTOTAL(103,B$4:B33)</f>
        <v>14</v>
      </c>
      <c r="B33" s="264"/>
      <c r="C33" s="196"/>
      <c r="D33" s="193">
        <f t="shared" si="0"/>
        <v>0</v>
      </c>
      <c r="E33" s="195">
        <f>SUM($D$3:D33)</f>
        <v>50843</v>
      </c>
      <c r="F33" s="163">
        <f t="shared" si="1"/>
        <v>14</v>
      </c>
    </row>
    <row r="34" spans="1:6">
      <c r="A34" s="185">
        <f>SUBTOTAL(103,B$4:B34)</f>
        <v>14</v>
      </c>
      <c r="B34" s="264"/>
      <c r="C34" s="196"/>
      <c r="D34" s="193">
        <f t="shared" si="0"/>
        <v>0</v>
      </c>
      <c r="E34" s="195">
        <f>SUM($D$3:D34)</f>
        <v>50843</v>
      </c>
      <c r="F34" s="163">
        <f t="shared" si="1"/>
        <v>14</v>
      </c>
    </row>
    <row r="35" spans="1:6">
      <c r="A35" s="185">
        <f>SUBTOTAL(103,B$4:B35)</f>
        <v>14</v>
      </c>
      <c r="B35" s="264"/>
      <c r="C35" s="196"/>
      <c r="D35" s="193">
        <f t="shared" si="0"/>
        <v>0</v>
      </c>
      <c r="E35" s="195">
        <f>SUM($D$3:D35)</f>
        <v>50843</v>
      </c>
      <c r="F35" s="163">
        <f t="shared" si="1"/>
        <v>14</v>
      </c>
    </row>
    <row r="36" spans="1:6">
      <c r="A36" s="185">
        <f>SUBTOTAL(103,B$4:B36)</f>
        <v>14</v>
      </c>
      <c r="B36" s="264"/>
      <c r="C36" s="196"/>
      <c r="D36" s="193">
        <f t="shared" si="0"/>
        <v>0</v>
      </c>
      <c r="E36" s="195">
        <f>SUM($D$3:D36)</f>
        <v>50843</v>
      </c>
      <c r="F36" s="163">
        <f t="shared" si="1"/>
        <v>14</v>
      </c>
    </row>
    <row r="37" spans="1:6">
      <c r="A37" s="185">
        <f>SUBTOTAL(103,B$4:B37)</f>
        <v>14</v>
      </c>
      <c r="B37" s="264"/>
      <c r="C37" s="196"/>
      <c r="D37" s="193">
        <f t="shared" si="0"/>
        <v>0</v>
      </c>
      <c r="E37" s="195">
        <f>SUM($D$3:D37)</f>
        <v>50843</v>
      </c>
      <c r="F37" s="163">
        <f t="shared" si="1"/>
        <v>14</v>
      </c>
    </row>
    <row r="38" spans="1:6">
      <c r="A38" s="185">
        <f>SUBTOTAL(103,B$4:B38)</f>
        <v>14</v>
      </c>
      <c r="B38" s="264"/>
      <c r="C38" s="196"/>
      <c r="D38" s="193">
        <f t="shared" si="0"/>
        <v>0</v>
      </c>
      <c r="E38" s="195">
        <f>SUM($D$3:D38)</f>
        <v>50843</v>
      </c>
      <c r="F38" s="163">
        <f t="shared" si="1"/>
        <v>14</v>
      </c>
    </row>
    <row r="39" spans="1:6">
      <c r="A39" s="185">
        <f>SUBTOTAL(103,B$4:B39)</f>
        <v>14</v>
      </c>
      <c r="B39" s="264"/>
      <c r="C39" s="196"/>
      <c r="D39" s="193">
        <f t="shared" si="0"/>
        <v>0</v>
      </c>
      <c r="E39" s="195">
        <f>SUM($D$3:D39)</f>
        <v>50843</v>
      </c>
      <c r="F39" s="163">
        <f t="shared" si="1"/>
        <v>14</v>
      </c>
    </row>
    <row r="40" spans="1:6">
      <c r="A40" s="185">
        <f>SUBTOTAL(103,B$4:B40)</f>
        <v>14</v>
      </c>
      <c r="B40" s="264"/>
      <c r="C40" s="196"/>
      <c r="D40" s="193">
        <f t="shared" si="0"/>
        <v>0</v>
      </c>
      <c r="E40" s="195">
        <f>SUM($D$3:D40)</f>
        <v>50843</v>
      </c>
      <c r="F40" s="163">
        <f t="shared" si="1"/>
        <v>14</v>
      </c>
    </row>
    <row r="41" spans="1:6">
      <c r="A41" s="185">
        <f>SUBTOTAL(103,B$4:B41)</f>
        <v>14</v>
      </c>
      <c r="B41" s="264"/>
      <c r="C41" s="196"/>
      <c r="D41" s="193">
        <f t="shared" si="0"/>
        <v>0</v>
      </c>
      <c r="E41" s="195">
        <f>SUM($D$3:D41)</f>
        <v>50843</v>
      </c>
      <c r="F41" s="163">
        <f t="shared" si="1"/>
        <v>14</v>
      </c>
    </row>
    <row r="42" spans="1:6">
      <c r="A42" s="185"/>
      <c r="B42" s="167" t="s">
        <v>243</v>
      </c>
      <c r="C42" s="168">
        <f>SUM(C4:C41)</f>
        <v>50843</v>
      </c>
    </row>
    <row r="43" spans="1:6">
      <c r="A43" s="484" t="s">
        <v>562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P!V3</f>
        <v>45861</v>
      </c>
    </row>
    <row r="2" spans="1:7" ht="34.5" customHeight="1">
      <c r="A2" s="487" t="s">
        <v>530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1</v>
      </c>
      <c r="B4" s="264" t="s">
        <v>463</v>
      </c>
      <c r="C4" s="201">
        <v>4915</v>
      </c>
      <c r="D4" s="193">
        <f t="shared" ref="D4:D41" si="0">C4</f>
        <v>4915</v>
      </c>
      <c r="E4" s="195">
        <f>SUM($D$3:D4)</f>
        <v>4915</v>
      </c>
      <c r="F4" s="163">
        <f t="shared" ref="F4:F41" si="1">A4</f>
        <v>1</v>
      </c>
    </row>
    <row r="5" spans="1:7">
      <c r="A5" s="185">
        <f>SUBTOTAL(103,B$4:B5)</f>
        <v>2</v>
      </c>
      <c r="B5" s="264" t="s">
        <v>543</v>
      </c>
      <c r="C5" s="201">
        <v>400</v>
      </c>
      <c r="D5" s="193">
        <f t="shared" si="0"/>
        <v>400</v>
      </c>
      <c r="E5" s="195">
        <f>SUM($D$3:D5)</f>
        <v>5315</v>
      </c>
      <c r="F5" s="163">
        <f t="shared" si="1"/>
        <v>2</v>
      </c>
    </row>
    <row r="6" spans="1:7">
      <c r="A6" s="185">
        <f>SUBTOTAL(103,B$4:B6)</f>
        <v>3</v>
      </c>
      <c r="B6" s="264" t="s">
        <v>467</v>
      </c>
      <c r="C6" s="201">
        <v>1950</v>
      </c>
      <c r="D6" s="193">
        <f t="shared" si="0"/>
        <v>1950</v>
      </c>
      <c r="E6" s="195">
        <f>SUM($D$3:D6)</f>
        <v>7265</v>
      </c>
      <c r="F6" s="163">
        <f t="shared" si="1"/>
        <v>3</v>
      </c>
    </row>
    <row r="7" spans="1:7">
      <c r="A7" s="185">
        <f>SUBTOTAL(103,B$4:B7)</f>
        <v>4</v>
      </c>
      <c r="B7" s="264" t="s">
        <v>456</v>
      </c>
      <c r="C7" s="201">
        <v>450</v>
      </c>
      <c r="D7" s="193">
        <f t="shared" si="0"/>
        <v>450</v>
      </c>
      <c r="E7" s="195">
        <f>SUM($D$3:D7)</f>
        <v>7715</v>
      </c>
      <c r="F7" s="163">
        <f t="shared" si="1"/>
        <v>4</v>
      </c>
    </row>
    <row r="8" spans="1:7">
      <c r="A8" s="185">
        <f>SUBTOTAL(103,B$4:B8)</f>
        <v>5</v>
      </c>
      <c r="B8" s="264" t="s">
        <v>545</v>
      </c>
      <c r="C8" s="201">
        <v>360</v>
      </c>
      <c r="D8" s="193">
        <f t="shared" si="0"/>
        <v>360</v>
      </c>
      <c r="E8" s="195">
        <f>SUM($D$3:D8)</f>
        <v>8075</v>
      </c>
      <c r="F8" s="163">
        <f t="shared" si="1"/>
        <v>5</v>
      </c>
    </row>
    <row r="9" spans="1:7">
      <c r="A9" s="185">
        <f>SUBTOTAL(103,B$4:B9)</f>
        <v>6</v>
      </c>
      <c r="B9" s="264" t="s">
        <v>544</v>
      </c>
      <c r="C9" s="201">
        <v>1110</v>
      </c>
      <c r="D9" s="193">
        <f t="shared" si="0"/>
        <v>1110</v>
      </c>
      <c r="E9" s="195">
        <f>SUM($D$3:D9)</f>
        <v>9185</v>
      </c>
      <c r="F9" s="163">
        <f t="shared" si="1"/>
        <v>6</v>
      </c>
    </row>
    <row r="10" spans="1:7">
      <c r="A10" s="185">
        <f>SUBTOTAL(103,B$4:B10)</f>
        <v>7</v>
      </c>
      <c r="B10" s="264" t="s">
        <v>546</v>
      </c>
      <c r="C10" s="201">
        <v>300</v>
      </c>
      <c r="D10" s="193">
        <f t="shared" si="0"/>
        <v>300</v>
      </c>
      <c r="E10" s="195">
        <f>SUM($D$3:D10)</f>
        <v>9485</v>
      </c>
      <c r="F10" s="163">
        <f t="shared" si="1"/>
        <v>7</v>
      </c>
    </row>
    <row r="11" spans="1:7">
      <c r="A11" s="185">
        <f>SUBTOTAL(103,B$4:B11)</f>
        <v>8</v>
      </c>
      <c r="B11" s="264" t="s">
        <v>482</v>
      </c>
      <c r="C11" s="201">
        <v>621</v>
      </c>
      <c r="D11" s="193">
        <f t="shared" si="0"/>
        <v>621</v>
      </c>
      <c r="E11" s="195">
        <f>SUM($D$3:D11)</f>
        <v>10106</v>
      </c>
      <c r="F11" s="163">
        <f t="shared" si="1"/>
        <v>8</v>
      </c>
    </row>
    <row r="12" spans="1:7">
      <c r="A12" s="185">
        <f>SUBTOTAL(103,B$4:B12)</f>
        <v>9</v>
      </c>
      <c r="B12" s="264" t="s">
        <v>461</v>
      </c>
      <c r="C12" s="201">
        <v>2600</v>
      </c>
      <c r="D12" s="193">
        <f t="shared" si="0"/>
        <v>2600</v>
      </c>
      <c r="E12" s="195">
        <f>SUM($D$3:D12)</f>
        <v>12706</v>
      </c>
      <c r="F12" s="163">
        <f t="shared" si="1"/>
        <v>9</v>
      </c>
    </row>
    <row r="13" spans="1:7">
      <c r="A13" s="185">
        <f>SUBTOTAL(103,B$4:B13)</f>
        <v>9</v>
      </c>
      <c r="B13" s="264"/>
      <c r="C13" s="201"/>
      <c r="D13" s="193">
        <f t="shared" si="0"/>
        <v>0</v>
      </c>
      <c r="E13" s="195">
        <f>SUM($D$3:D13)</f>
        <v>12706</v>
      </c>
      <c r="F13" s="163">
        <f t="shared" si="1"/>
        <v>9</v>
      </c>
    </row>
    <row r="14" spans="1:7">
      <c r="A14" s="185">
        <f>SUBTOTAL(103,B$4:B14)</f>
        <v>9</v>
      </c>
      <c r="B14" s="171"/>
      <c r="C14" s="196"/>
      <c r="D14" s="193">
        <f t="shared" si="0"/>
        <v>0</v>
      </c>
      <c r="E14" s="195">
        <f>SUM($D$3:D14)</f>
        <v>12706</v>
      </c>
      <c r="F14" s="163">
        <f t="shared" si="1"/>
        <v>9</v>
      </c>
    </row>
    <row r="15" spans="1:7">
      <c r="A15" s="185">
        <f>SUBTOTAL(103,B$4:B15)</f>
        <v>9</v>
      </c>
      <c r="B15" s="264"/>
      <c r="C15" s="196"/>
      <c r="D15" s="193">
        <f t="shared" si="0"/>
        <v>0</v>
      </c>
      <c r="E15" s="195">
        <f>SUM($D$3:D15)</f>
        <v>12706</v>
      </c>
      <c r="F15" s="163">
        <f t="shared" si="1"/>
        <v>9</v>
      </c>
    </row>
    <row r="16" spans="1:7">
      <c r="A16" s="185">
        <f>SUBTOTAL(103,B$4:B16)</f>
        <v>9</v>
      </c>
      <c r="B16" s="264"/>
      <c r="C16" s="196"/>
      <c r="D16" s="193">
        <f t="shared" si="0"/>
        <v>0</v>
      </c>
      <c r="E16" s="195">
        <f>SUM($D$3:D16)</f>
        <v>12706</v>
      </c>
      <c r="F16" s="163">
        <f t="shared" si="1"/>
        <v>9</v>
      </c>
    </row>
    <row r="17" spans="1:6">
      <c r="A17" s="185">
        <f>SUBTOTAL(103,B$4:B17)</f>
        <v>9</v>
      </c>
      <c r="B17" s="264"/>
      <c r="C17" s="196"/>
      <c r="D17" s="193">
        <f t="shared" si="0"/>
        <v>0</v>
      </c>
      <c r="E17" s="195">
        <f>SUM($D$3:D17)</f>
        <v>12706</v>
      </c>
      <c r="F17" s="163">
        <f t="shared" si="1"/>
        <v>9</v>
      </c>
    </row>
    <row r="18" spans="1:6">
      <c r="A18" s="185">
        <f>SUBTOTAL(103,B$4:B18)</f>
        <v>9</v>
      </c>
      <c r="B18" s="264"/>
      <c r="C18" s="196"/>
      <c r="D18" s="193">
        <f t="shared" si="0"/>
        <v>0</v>
      </c>
      <c r="E18" s="195">
        <f>SUM($D$3:D18)</f>
        <v>12706</v>
      </c>
      <c r="F18" s="163">
        <f t="shared" si="1"/>
        <v>9</v>
      </c>
    </row>
    <row r="19" spans="1:6">
      <c r="A19" s="185">
        <f>SUBTOTAL(103,B$4:B19)</f>
        <v>9</v>
      </c>
      <c r="B19" s="264"/>
      <c r="C19" s="196"/>
      <c r="D19" s="193">
        <f t="shared" si="0"/>
        <v>0</v>
      </c>
      <c r="E19" s="195">
        <f>SUM($D$3:D19)</f>
        <v>12706</v>
      </c>
      <c r="F19" s="163">
        <f t="shared" si="1"/>
        <v>9</v>
      </c>
    </row>
    <row r="20" spans="1:6">
      <c r="A20" s="185">
        <f>SUBTOTAL(103,B$4:B20)</f>
        <v>9</v>
      </c>
      <c r="B20" s="264"/>
      <c r="C20" s="196"/>
      <c r="D20" s="193">
        <f t="shared" si="0"/>
        <v>0</v>
      </c>
      <c r="E20" s="195">
        <f>SUM($D$3:D20)</f>
        <v>12706</v>
      </c>
      <c r="F20" s="163">
        <f t="shared" si="1"/>
        <v>9</v>
      </c>
    </row>
    <row r="21" spans="1:6">
      <c r="A21" s="185">
        <f>SUBTOTAL(103,B$4:B21)</f>
        <v>9</v>
      </c>
      <c r="B21" s="264"/>
      <c r="C21" s="196"/>
      <c r="D21" s="193">
        <f t="shared" si="0"/>
        <v>0</v>
      </c>
      <c r="E21" s="195">
        <f>SUM($D$3:D21)</f>
        <v>12706</v>
      </c>
      <c r="F21" s="163">
        <f t="shared" si="1"/>
        <v>9</v>
      </c>
    </row>
    <row r="22" spans="1:6">
      <c r="A22" s="185">
        <f>SUBTOTAL(103,B$4:B22)</f>
        <v>9</v>
      </c>
      <c r="B22" s="264"/>
      <c r="C22" s="196"/>
      <c r="D22" s="193">
        <f t="shared" si="0"/>
        <v>0</v>
      </c>
      <c r="E22" s="195">
        <f>SUM($D$3:D22)</f>
        <v>12706</v>
      </c>
      <c r="F22" s="163">
        <f t="shared" si="1"/>
        <v>9</v>
      </c>
    </row>
    <row r="23" spans="1:6">
      <c r="A23" s="185">
        <f>SUBTOTAL(103,B$4:B23)</f>
        <v>9</v>
      </c>
      <c r="B23" s="264"/>
      <c r="C23" s="196"/>
      <c r="D23" s="193">
        <f t="shared" si="0"/>
        <v>0</v>
      </c>
      <c r="E23" s="195">
        <f>SUM($D$3:D23)</f>
        <v>12706</v>
      </c>
      <c r="F23" s="163">
        <f t="shared" si="1"/>
        <v>9</v>
      </c>
    </row>
    <row r="24" spans="1:6">
      <c r="A24" s="185">
        <f>SUBTOTAL(103,B$4:B24)</f>
        <v>9</v>
      </c>
      <c r="B24" s="264"/>
      <c r="C24" s="196"/>
      <c r="D24" s="193">
        <f t="shared" si="0"/>
        <v>0</v>
      </c>
      <c r="E24" s="195">
        <f>SUM($D$3:D24)</f>
        <v>12706</v>
      </c>
      <c r="F24" s="163">
        <f t="shared" si="1"/>
        <v>9</v>
      </c>
    </row>
    <row r="25" spans="1:6">
      <c r="A25" s="185">
        <f>SUBTOTAL(103,B$4:B25)</f>
        <v>9</v>
      </c>
      <c r="B25" s="264"/>
      <c r="C25" s="196"/>
      <c r="D25" s="193">
        <f t="shared" si="0"/>
        <v>0</v>
      </c>
      <c r="E25" s="195">
        <f>SUM($D$3:D25)</f>
        <v>12706</v>
      </c>
      <c r="F25" s="163">
        <f t="shared" si="1"/>
        <v>9</v>
      </c>
    </row>
    <row r="26" spans="1:6">
      <c r="A26" s="185">
        <f>SUBTOTAL(103,B$4:B26)</f>
        <v>9</v>
      </c>
      <c r="B26" s="264"/>
      <c r="C26" s="196"/>
      <c r="D26" s="193">
        <f t="shared" si="0"/>
        <v>0</v>
      </c>
      <c r="E26" s="195">
        <f>SUM($D$3:D26)</f>
        <v>12706</v>
      </c>
      <c r="F26" s="163">
        <f t="shared" si="1"/>
        <v>9</v>
      </c>
    </row>
    <row r="27" spans="1:6">
      <c r="A27" s="185">
        <f>SUBTOTAL(103,B$4:B27)</f>
        <v>9</v>
      </c>
      <c r="B27" s="264"/>
      <c r="C27" s="196"/>
      <c r="D27" s="193">
        <f t="shared" si="0"/>
        <v>0</v>
      </c>
      <c r="E27" s="195">
        <f>SUM($D$3:D27)</f>
        <v>12706</v>
      </c>
      <c r="F27" s="163">
        <f t="shared" si="1"/>
        <v>9</v>
      </c>
    </row>
    <row r="28" spans="1:6">
      <c r="A28" s="185">
        <f>SUBTOTAL(103,B$4:B28)</f>
        <v>9</v>
      </c>
      <c r="B28" s="264"/>
      <c r="C28" s="196"/>
      <c r="D28" s="193">
        <f t="shared" si="0"/>
        <v>0</v>
      </c>
      <c r="E28" s="195">
        <f>SUM($D$3:D28)</f>
        <v>12706</v>
      </c>
      <c r="F28" s="163">
        <f t="shared" si="1"/>
        <v>9</v>
      </c>
    </row>
    <row r="29" spans="1:6">
      <c r="A29" s="185">
        <f>SUBTOTAL(103,B$4:B29)</f>
        <v>9</v>
      </c>
      <c r="B29" s="264"/>
      <c r="C29" s="196"/>
      <c r="D29" s="193">
        <f t="shared" si="0"/>
        <v>0</v>
      </c>
      <c r="E29" s="195">
        <f>SUM($D$3:D29)</f>
        <v>12706</v>
      </c>
      <c r="F29" s="163">
        <f t="shared" si="1"/>
        <v>9</v>
      </c>
    </row>
    <row r="30" spans="1:6">
      <c r="A30" s="185">
        <f>SUBTOTAL(103,B$4:B30)</f>
        <v>9</v>
      </c>
      <c r="B30" s="264"/>
      <c r="C30" s="196"/>
      <c r="D30" s="193">
        <f t="shared" si="0"/>
        <v>0</v>
      </c>
      <c r="E30" s="195">
        <f>SUM($D$3:D30)</f>
        <v>12706</v>
      </c>
      <c r="F30" s="163">
        <f t="shared" si="1"/>
        <v>9</v>
      </c>
    </row>
    <row r="31" spans="1:6">
      <c r="A31" s="185">
        <f>SUBTOTAL(103,B$4:B31)</f>
        <v>9</v>
      </c>
      <c r="B31" s="264"/>
      <c r="C31" s="196"/>
      <c r="D31" s="193">
        <f t="shared" si="0"/>
        <v>0</v>
      </c>
      <c r="E31" s="195">
        <f>SUM($D$3:D31)</f>
        <v>12706</v>
      </c>
      <c r="F31" s="163">
        <f t="shared" si="1"/>
        <v>9</v>
      </c>
    </row>
    <row r="32" spans="1:6">
      <c r="A32" s="185">
        <f>SUBTOTAL(103,B$4:B32)</f>
        <v>9</v>
      </c>
      <c r="B32" s="264"/>
      <c r="C32" s="196"/>
      <c r="D32" s="193">
        <f t="shared" si="0"/>
        <v>0</v>
      </c>
      <c r="E32" s="195">
        <f>SUM($D$3:D32)</f>
        <v>12706</v>
      </c>
      <c r="F32" s="163">
        <f t="shared" si="1"/>
        <v>9</v>
      </c>
    </row>
    <row r="33" spans="1:6">
      <c r="A33" s="185">
        <f>SUBTOTAL(103,B$4:B33)</f>
        <v>9</v>
      </c>
      <c r="B33" s="264"/>
      <c r="C33" s="196"/>
      <c r="D33" s="193">
        <f t="shared" si="0"/>
        <v>0</v>
      </c>
      <c r="E33" s="195">
        <f>SUM($D$3:D33)</f>
        <v>12706</v>
      </c>
      <c r="F33" s="163">
        <f t="shared" si="1"/>
        <v>9</v>
      </c>
    </row>
    <row r="34" spans="1:6">
      <c r="A34" s="185">
        <f>SUBTOTAL(103,B$4:B34)</f>
        <v>9</v>
      </c>
      <c r="B34" s="264"/>
      <c r="C34" s="196"/>
      <c r="D34" s="193">
        <f t="shared" si="0"/>
        <v>0</v>
      </c>
      <c r="E34" s="195">
        <f>SUM($D$3:D34)</f>
        <v>12706</v>
      </c>
      <c r="F34" s="163">
        <f t="shared" si="1"/>
        <v>9</v>
      </c>
    </row>
    <row r="35" spans="1:6">
      <c r="A35" s="185">
        <f>SUBTOTAL(103,B$4:B35)</f>
        <v>9</v>
      </c>
      <c r="B35" s="264"/>
      <c r="C35" s="196"/>
      <c r="D35" s="193">
        <f t="shared" si="0"/>
        <v>0</v>
      </c>
      <c r="E35" s="195">
        <f>SUM($D$3:D35)</f>
        <v>12706</v>
      </c>
      <c r="F35" s="163">
        <f t="shared" si="1"/>
        <v>9</v>
      </c>
    </row>
    <row r="36" spans="1:6">
      <c r="A36" s="185">
        <f>SUBTOTAL(103,B$4:B36)</f>
        <v>9</v>
      </c>
      <c r="B36" s="264"/>
      <c r="C36" s="196"/>
      <c r="D36" s="193">
        <f t="shared" si="0"/>
        <v>0</v>
      </c>
      <c r="E36" s="195">
        <f>SUM($D$3:D36)</f>
        <v>12706</v>
      </c>
      <c r="F36" s="163">
        <f t="shared" si="1"/>
        <v>9</v>
      </c>
    </row>
    <row r="37" spans="1:6">
      <c r="A37" s="185">
        <f>SUBTOTAL(103,B$4:B37)</f>
        <v>9</v>
      </c>
      <c r="B37" s="264"/>
      <c r="C37" s="196"/>
      <c r="D37" s="193">
        <f t="shared" si="0"/>
        <v>0</v>
      </c>
      <c r="E37" s="195">
        <f>SUM($D$3:D37)</f>
        <v>12706</v>
      </c>
      <c r="F37" s="163">
        <f t="shared" si="1"/>
        <v>9</v>
      </c>
    </row>
    <row r="38" spans="1:6">
      <c r="A38" s="185">
        <f>SUBTOTAL(103,B$4:B38)</f>
        <v>9</v>
      </c>
      <c r="B38" s="264"/>
      <c r="C38" s="196"/>
      <c r="D38" s="193">
        <f t="shared" si="0"/>
        <v>0</v>
      </c>
      <c r="E38" s="195">
        <f>SUM($D$3:D38)</f>
        <v>12706</v>
      </c>
      <c r="F38" s="163">
        <f t="shared" si="1"/>
        <v>9</v>
      </c>
    </row>
    <row r="39" spans="1:6">
      <c r="A39" s="185">
        <f>SUBTOTAL(103,B$4:B39)</f>
        <v>9</v>
      </c>
      <c r="B39" s="264"/>
      <c r="C39" s="196"/>
      <c r="D39" s="193">
        <f t="shared" si="0"/>
        <v>0</v>
      </c>
      <c r="E39" s="195">
        <f>SUM($D$3:D39)</f>
        <v>12706</v>
      </c>
      <c r="F39" s="163">
        <f t="shared" si="1"/>
        <v>9</v>
      </c>
    </row>
    <row r="40" spans="1:6" ht="20.25" customHeight="1">
      <c r="A40" s="185">
        <f>SUBTOTAL(103,B$4:B40)</f>
        <v>9</v>
      </c>
      <c r="B40" s="264"/>
      <c r="C40" s="196"/>
      <c r="D40" s="193">
        <f t="shared" si="0"/>
        <v>0</v>
      </c>
      <c r="E40" s="195">
        <f>SUM($D$3:D40)</f>
        <v>12706</v>
      </c>
      <c r="F40" s="163">
        <f t="shared" si="1"/>
        <v>9</v>
      </c>
    </row>
    <row r="41" spans="1:6">
      <c r="A41" s="185">
        <f>SUBTOTAL(103,B$4:B41)</f>
        <v>9</v>
      </c>
      <c r="B41" s="264"/>
      <c r="C41" s="196"/>
      <c r="D41" s="193">
        <f t="shared" si="0"/>
        <v>0</v>
      </c>
      <c r="E41" s="195">
        <f>SUM($D$3:D41)</f>
        <v>12706</v>
      </c>
      <c r="F41" s="163">
        <f t="shared" si="1"/>
        <v>9</v>
      </c>
    </row>
    <row r="42" spans="1:6">
      <c r="A42" s="185"/>
      <c r="B42" s="167" t="s">
        <v>243</v>
      </c>
      <c r="C42" s="168">
        <f>SUM(C4:C41)</f>
        <v>12706</v>
      </c>
    </row>
    <row r="43" spans="1:6">
      <c r="A43" s="484" t="s">
        <v>563</v>
      </c>
      <c r="B43" s="485"/>
      <c r="C43" s="486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</f>
        <v>45862</v>
      </c>
    </row>
    <row r="2" spans="1:7" ht="34.5" customHeight="1">
      <c r="A2" s="487" t="s">
        <v>571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405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P!X3+1</f>
        <v>45863</v>
      </c>
    </row>
    <row r="2" spans="1:7" ht="34.5" customHeight="1">
      <c r="A2" s="487" t="s">
        <v>572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C2D-FAE0-4334-A760-48467785BD73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P!AB3</f>
        <v>45864</v>
      </c>
    </row>
    <row r="2" spans="1:7" ht="34.5" customHeight="1">
      <c r="A2" s="487" t="s">
        <v>438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F4B-9F58-4C1E-B5F8-A8725BDBB342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P!AD3</f>
        <v>45865</v>
      </c>
    </row>
    <row r="2" spans="1:7" ht="34.5" customHeight="1">
      <c r="A2" s="487" t="s">
        <v>437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157-8602-41A8-9CC2-EFE66FBC98FD}">
  <dimension ref="A1:G43"/>
  <sheetViews>
    <sheetView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439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3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3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3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3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3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3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3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3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3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3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3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3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3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3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3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3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3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3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3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3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3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3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3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3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3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3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3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3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3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3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3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3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3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3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3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3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3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08F-EC35-4D9A-B82E-900DD6F0C208}">
  <dimension ref="A1:G43"/>
  <sheetViews>
    <sheetView workbookViewId="0">
      <selection activeCell="B7" sqref="B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7" t="s">
        <v>245</v>
      </c>
      <c r="B1" s="407"/>
      <c r="C1" s="407"/>
      <c r="G1" s="191">
        <f>P!AH3</f>
        <v>45867</v>
      </c>
    </row>
    <row r="2" spans="1:7" ht="34.5" customHeight="1">
      <c r="A2" s="487" t="s">
        <v>552</v>
      </c>
      <c r="B2" s="487"/>
      <c r="C2" s="487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9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9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9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9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9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9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9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9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9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9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9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9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9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9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9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9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9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9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9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9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9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9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9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9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9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9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9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9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9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9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9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9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9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9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9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9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4" t="s">
        <v>385</v>
      </c>
      <c r="B43" s="485"/>
      <c r="C43" s="486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>
    <tabColor rgb="FF7030A0"/>
  </sheetPr>
  <dimension ref="A1:F21"/>
  <sheetViews>
    <sheetView showGridLines="0" topLeftCell="A4" zoomScaleNormal="100" workbookViewId="0">
      <selection activeCell="F23" sqref="F23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80" t="s">
        <v>245</v>
      </c>
      <c r="B1" s="480"/>
      <c r="C1" s="480"/>
      <c r="D1" s="480"/>
      <c r="E1" s="480"/>
    </row>
    <row r="2" spans="1:6" ht="51" customHeight="1">
      <c r="A2" s="487" t="s">
        <v>561</v>
      </c>
      <c r="B2" s="487"/>
      <c r="C2" s="487"/>
      <c r="D2" s="487"/>
      <c r="E2" s="487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45852</v>
      </c>
      <c r="C4" s="286" t="str">
        <f>'1'!A2</f>
        <v>14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161048</v>
      </c>
      <c r="E4" s="11" t="s">
        <v>411</v>
      </c>
      <c r="F4" s="24">
        <f>'1'!F18</f>
        <v>15</v>
      </c>
    </row>
    <row r="5" spans="1:6" ht="36">
      <c r="A5" s="21">
        <v>2</v>
      </c>
      <c r="B5" s="205">
        <f>P!F3</f>
        <v>45853</v>
      </c>
      <c r="C5" s="286" t="str">
        <f>'2'!A2</f>
        <v xml:space="preserve">15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122970</v>
      </c>
      <c r="E5" s="11" t="s">
        <v>553</v>
      </c>
      <c r="F5" s="24">
        <f>'2'!F15</f>
        <v>12</v>
      </c>
    </row>
    <row r="6" spans="1:6" ht="36">
      <c r="A6" s="21">
        <v>3</v>
      </c>
      <c r="B6" s="205">
        <f>P!H3</f>
        <v>45854</v>
      </c>
      <c r="C6" s="286" t="str">
        <f>'3'!A2</f>
        <v>16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'3'!C30</f>
        <v>194548</v>
      </c>
      <c r="E6" s="11" t="s">
        <v>570</v>
      </c>
      <c r="F6" s="24">
        <f>'3'!F29</f>
        <v>26</v>
      </c>
    </row>
    <row r="7" spans="1:6" ht="36">
      <c r="A7" s="21">
        <v>4</v>
      </c>
      <c r="B7" s="205">
        <f>P!J3</f>
        <v>45855</v>
      </c>
      <c r="C7" s="286" t="str">
        <f>'4'!A2</f>
        <v>17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42567</v>
      </c>
      <c r="E7" s="11" t="s">
        <v>554</v>
      </c>
      <c r="F7" s="24">
        <f>'4'!F17</f>
        <v>14</v>
      </c>
    </row>
    <row r="8" spans="1:6" ht="36">
      <c r="A8" s="21">
        <v>5</v>
      </c>
      <c r="B8" s="205">
        <f>P!L3</f>
        <v>45856</v>
      </c>
      <c r="C8" s="286" t="str">
        <f>'5'!A2</f>
        <v>18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47473</v>
      </c>
      <c r="E8" s="11" t="s">
        <v>555</v>
      </c>
      <c r="F8" s="24">
        <f>'5'!F9</f>
        <v>6</v>
      </c>
    </row>
    <row r="9" spans="1:6" ht="36">
      <c r="A9" s="21">
        <v>6</v>
      </c>
      <c r="B9" s="205">
        <f>P!N3</f>
        <v>45857</v>
      </c>
      <c r="C9" s="286" t="str">
        <f>'6'!A2</f>
        <v>19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115773</v>
      </c>
      <c r="E9" s="11" t="s">
        <v>556</v>
      </c>
      <c r="F9" s="24">
        <f>'6'!F9</f>
        <v>6</v>
      </c>
    </row>
    <row r="10" spans="1:6" ht="36">
      <c r="A10" s="21">
        <v>7</v>
      </c>
      <c r="B10" s="205">
        <f>P!P3</f>
        <v>45858</v>
      </c>
      <c r="C10" s="286" t="str">
        <f>'7'!A2</f>
        <v>20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67124</v>
      </c>
      <c r="E10" s="11" t="s">
        <v>557</v>
      </c>
      <c r="F10" s="24">
        <f>'7'!F16</f>
        <v>13</v>
      </c>
    </row>
    <row r="11" spans="1:6" ht="36">
      <c r="A11" s="21">
        <v>8</v>
      </c>
      <c r="B11" s="205">
        <f>P!R3</f>
        <v>45859</v>
      </c>
      <c r="C11" s="286" t="str">
        <f>'8'!A2</f>
        <v>21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73517</v>
      </c>
      <c r="E11" s="11" t="s">
        <v>558</v>
      </c>
      <c r="F11" s="24">
        <f>'8'!F15</f>
        <v>12</v>
      </c>
    </row>
    <row r="12" spans="1:6" ht="36">
      <c r="A12" s="21">
        <v>9</v>
      </c>
      <c r="B12" s="205">
        <f>P!T3</f>
        <v>45860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50843</v>
      </c>
      <c r="E12" s="11" t="s">
        <v>559</v>
      </c>
      <c r="F12" s="24">
        <f>'9'!F41</f>
        <v>14</v>
      </c>
    </row>
    <row r="13" spans="1:6" ht="36">
      <c r="A13" s="21">
        <v>10</v>
      </c>
      <c r="B13" s="205">
        <f>P!V3</f>
        <v>45861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12706</v>
      </c>
      <c r="E13" s="11" t="s">
        <v>560</v>
      </c>
      <c r="F13" s="24">
        <f>'10'!F41</f>
        <v>9</v>
      </c>
    </row>
    <row r="14" spans="1:6" ht="41.25" hidden="1" customHeight="1">
      <c r="A14" s="21">
        <v>11</v>
      </c>
      <c r="B14" s="205">
        <f>P!X3</f>
        <v>45862</v>
      </c>
      <c r="C14" s="293" t="str">
        <f>'11'!A2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hidden="1" customHeight="1">
      <c r="A15" s="21">
        <v>11</v>
      </c>
      <c r="B15" s="205">
        <f>P!Z3</f>
        <v>45863</v>
      </c>
      <c r="C15" s="286" t="str">
        <f>'12'!A2</f>
        <v>25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433</v>
      </c>
      <c r="F15" s="24">
        <f>'12'!F41</f>
        <v>0</v>
      </c>
    </row>
    <row r="16" spans="1:6" ht="41.25" hidden="1" customHeight="1">
      <c r="A16" s="21">
        <v>11</v>
      </c>
      <c r="B16" s="205">
        <f>P!AB3</f>
        <v>45864</v>
      </c>
      <c r="C16" s="361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434</v>
      </c>
      <c r="F16" s="24">
        <f>'13'!F41</f>
        <v>0</v>
      </c>
    </row>
    <row r="17" spans="1:6" ht="41.25" hidden="1" customHeight="1">
      <c r="A17" s="21">
        <v>11</v>
      </c>
      <c r="B17" s="205">
        <f>P!AD3</f>
        <v>45865</v>
      </c>
      <c r="C17" s="361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435</v>
      </c>
      <c r="F17" s="24">
        <f>'14'!F41</f>
        <v>0</v>
      </c>
    </row>
    <row r="18" spans="1:6" ht="41.25" hidden="1" customHeight="1">
      <c r="A18" s="21">
        <v>11</v>
      </c>
      <c r="B18" s="205">
        <f>P!AF3</f>
        <v>45866</v>
      </c>
      <c r="C18" s="385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435</v>
      </c>
      <c r="F18" s="24">
        <f>'15'!F41</f>
        <v>0</v>
      </c>
    </row>
    <row r="19" spans="1:6" ht="41.25" hidden="1" customHeight="1">
      <c r="A19" s="21">
        <v>11</v>
      </c>
      <c r="B19" s="205">
        <f>P!AH3</f>
        <v>45867</v>
      </c>
      <c r="C19" s="361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436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90">
        <f>SUM(D4:D19)</f>
        <v>888569</v>
      </c>
      <c r="E20" s="491"/>
      <c r="F20" s="171"/>
    </row>
    <row r="21" spans="1:6" ht="19.5">
      <c r="C21" s="489" t="s">
        <v>574</v>
      </c>
      <c r="D21" s="489"/>
      <c r="E21" s="489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52"/>
  <sheetViews>
    <sheetView showGridLines="0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2"/>
      <c r="B1" s="493"/>
      <c r="C1" s="494"/>
      <c r="D1" s="495">
        <f>P!D3</f>
        <v>45852</v>
      </c>
      <c r="E1" s="495"/>
      <c r="F1" s="495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42</v>
      </c>
      <c r="E5" s="203">
        <f>P!D7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7</v>
      </c>
      <c r="E6" s="203">
        <f>P!D8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7</v>
      </c>
      <c r="E8" s="203">
        <f>P!D10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3</v>
      </c>
      <c r="E10" s="203">
        <f>P!D12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1</v>
      </c>
      <c r="E12" s="203">
        <f>P!D14</f>
        <v>2</v>
      </c>
      <c r="F12" s="301" t="str">
        <f t="shared" si="0"/>
        <v>হ্যা</v>
      </c>
      <c r="G12" s="323" t="str">
        <f t="shared" si="1"/>
        <v>++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30</v>
      </c>
      <c r="E13" s="203">
        <f>P!D15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2</v>
      </c>
      <c r="E14" s="203">
        <f>P!D16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5</v>
      </c>
      <c r="E15" s="203">
        <f>P!D17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0.2</v>
      </c>
      <c r="E17" s="203">
        <f>P!D19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20</v>
      </c>
      <c r="E19" s="203">
        <f>P!D21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1</v>
      </c>
      <c r="E20" s="203">
        <f>P!D22</f>
        <v>1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1</v>
      </c>
      <c r="E21" s="203">
        <f>P!D23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324</v>
      </c>
      <c r="E22" s="203">
        <f>P!D24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5.0000000000000001E-4</v>
      </c>
      <c r="E29" s="203">
        <f>P!D31</f>
        <v>1E-3</v>
      </c>
      <c r="F29" s="301" t="str">
        <f t="shared" si="0"/>
        <v>হ্যা</v>
      </c>
      <c r="G29" s="323" t="str">
        <f t="shared" si="1"/>
        <v>++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5</v>
      </c>
      <c r="E34" s="203">
        <f>P!D36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0</v>
      </c>
      <c r="E38" s="203">
        <f>P!D40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0.5</v>
      </c>
      <c r="E39" s="203">
        <f>P!D41</f>
        <v>0</v>
      </c>
      <c r="F39" s="301" t="str">
        <f t="shared" si="0"/>
        <v>হ্যা</v>
      </c>
      <c r="G39" s="323" t="str">
        <f t="shared" si="1"/>
        <v>--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30</v>
      </c>
      <c r="E41" s="203">
        <f>P!D43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30</v>
      </c>
      <c r="E45" s="203">
        <f>P!D47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4</v>
      </c>
      <c r="E50" s="203">
        <f>P!D52</f>
        <v>4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2</v>
      </c>
      <c r="E51" s="203">
        <f>P!D53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10</v>
      </c>
      <c r="E56" s="203">
        <f>P!D58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0.5</v>
      </c>
      <c r="E57" s="203">
        <f>P!D59</f>
        <v>0</v>
      </c>
      <c r="F57" s="301" t="str">
        <f t="shared" si="0"/>
        <v>হ্যা</v>
      </c>
      <c r="G57" s="323" t="str">
        <f t="shared" si="1"/>
        <v>--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5</v>
      </c>
      <c r="E58" s="203">
        <f>P!D60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1</v>
      </c>
      <c r="E59" s="203">
        <f>P!D61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3</v>
      </c>
      <c r="E60" s="203">
        <f>P!D62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0.5</v>
      </c>
      <c r="E61" s="203">
        <f>P!D63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1</v>
      </c>
      <c r="E62" s="203">
        <f>P!D64</f>
        <v>0.5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0.1</v>
      </c>
      <c r="E63" s="203">
        <f>P!D65</f>
        <v>0.1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0.5</v>
      </c>
      <c r="E65" s="203">
        <f>P!D67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1</v>
      </c>
      <c r="E66" s="203">
        <f>P!D68</f>
        <v>1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1</v>
      </c>
      <c r="E67" s="203">
        <f>P!D69</f>
        <v>1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0.1</v>
      </c>
      <c r="E68" s="203">
        <f>P!D70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0.3</v>
      </c>
      <c r="E69" s="203">
        <f>P!D71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0.2</v>
      </c>
      <c r="E70" s="203">
        <f>P!D72</f>
        <v>0.2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5</v>
      </c>
      <c r="E71" s="203">
        <f>P!D73</f>
        <v>5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0.2</v>
      </c>
      <c r="E72" s="203">
        <f>P!D74</f>
        <v>0.2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0.2</v>
      </c>
      <c r="E73" s="203">
        <f>P!D75</f>
        <v>0.18</v>
      </c>
      <c r="F73" s="301" t="str">
        <f t="shared" si="2"/>
        <v>হ্যা</v>
      </c>
      <c r="G73" s="323" t="str">
        <f t="shared" si="3"/>
        <v>--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0.5</v>
      </c>
      <c r="E75" s="203">
        <f>P!D77</f>
        <v>0.4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0.1</v>
      </c>
      <c r="E77" s="203">
        <f>P!D79</f>
        <v>0.1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0.1</v>
      </c>
      <c r="E78" s="203">
        <f>P!D80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0.05</v>
      </c>
      <c r="E79" s="203">
        <f>P!D81</f>
        <v>0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1</v>
      </c>
      <c r="E80" s="203">
        <f>P!D82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0.1</v>
      </c>
      <c r="E86" s="203">
        <f>P!D88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15</v>
      </c>
      <c r="E87" s="203">
        <f>P!D89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2</v>
      </c>
      <c r="E88" s="203">
        <f>P!D90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240</v>
      </c>
      <c r="E89" s="203">
        <f>P!D91</f>
        <v>240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4</v>
      </c>
      <c r="E95" s="203">
        <f>P!D97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1</v>
      </c>
      <c r="E98" s="203">
        <f>P!D100</f>
        <v>1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1</v>
      </c>
      <c r="E99" s="203">
        <f>P!D101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1</v>
      </c>
      <c r="E106" s="203">
        <f>P!D108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1</v>
      </c>
      <c r="E109" s="203">
        <f>P!D111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50</v>
      </c>
      <c r="E124" s="203">
        <f>P!D126</f>
        <v>38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4</v>
      </c>
      <c r="E126" s="203">
        <f>P!D128</f>
        <v>0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163</v>
      </c>
      <c r="E127" s="203">
        <f>P!D129</f>
        <v>16.7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2</v>
      </c>
      <c r="E128" s="203">
        <f>P!D130</f>
        <v>2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0</v>
      </c>
      <c r="E130" s="203">
        <f>P!D132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30</v>
      </c>
      <c r="E132" s="203">
        <f>P!D134</f>
        <v>32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4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1.2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30</v>
      </c>
      <c r="E141" s="203">
        <f>P!D143</f>
        <v>30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30</v>
      </c>
      <c r="E143" s="203">
        <f>P!D145</f>
        <v>30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10</v>
      </c>
      <c r="F146" s="301" t="str">
        <f t="shared" si="4"/>
        <v>নাই</v>
      </c>
      <c r="G146" s="323" t="str">
        <f t="shared" si="5"/>
        <v>++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14</v>
      </c>
      <c r="E150" s="203">
        <f>P!D152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6</v>
      </c>
      <c r="E152" s="203">
        <f>P!D154</f>
        <v>6.6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0</v>
      </c>
      <c r="E153" s="203">
        <f>P!D155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9</v>
      </c>
      <c r="E154" s="203">
        <f>P!D156</f>
        <v>6.3</v>
      </c>
      <c r="F154" s="301" t="str">
        <f t="shared" si="4"/>
        <v>হ্যা</v>
      </c>
      <c r="G154" s="323" t="str">
        <f t="shared" si="5"/>
        <v>--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28</v>
      </c>
      <c r="E156" s="203">
        <f>P!D158</f>
        <v>26.3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20</v>
      </c>
      <c r="E177" s="203">
        <f>P!D179</f>
        <v>20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230</v>
      </c>
      <c r="E178" s="203">
        <f>P!D180</f>
        <v>20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3</v>
      </c>
      <c r="E179" s="203">
        <f>P!D181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2</v>
      </c>
      <c r="E180" s="203">
        <f>P!D182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3</v>
      </c>
      <c r="E181" s="203">
        <f>P!D183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40</v>
      </c>
      <c r="E182" s="203">
        <f>P!D184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10</v>
      </c>
      <c r="E183" s="203">
        <f>P!D185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5</v>
      </c>
      <c r="E184" s="203">
        <f>P!D186</f>
        <v>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2</v>
      </c>
      <c r="E185" s="203">
        <f>P!D187</f>
        <v>2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30</v>
      </c>
      <c r="E188" s="203">
        <f>P!D190</f>
        <v>30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8</v>
      </c>
      <c r="E193" s="203">
        <f>P!D195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8</v>
      </c>
      <c r="E194" s="203">
        <f>P!D196</f>
        <v>8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15</v>
      </c>
      <c r="E195" s="203">
        <f>P!D197</f>
        <v>15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3</v>
      </c>
      <c r="E197" s="203">
        <f>P!D199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1</v>
      </c>
      <c r="E198" s="203">
        <f>P!D200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1</v>
      </c>
      <c r="F199" s="301" t="str">
        <f t="shared" si="6"/>
        <v>নাই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0.1</v>
      </c>
      <c r="E200" s="203">
        <f>P!D202</f>
        <v>1</v>
      </c>
      <c r="F200" s="301" t="str">
        <f t="shared" si="6"/>
        <v>হ্যা</v>
      </c>
      <c r="G200" s="323" t="str">
        <f t="shared" si="7"/>
        <v>++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7</v>
      </c>
      <c r="E203" s="203">
        <f>P!D205</f>
        <v>7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10</v>
      </c>
      <c r="E204" s="203">
        <f>P!D206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4</v>
      </c>
      <c r="E205" s="203">
        <f>P!D207</f>
        <v>4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10</v>
      </c>
      <c r="E206" s="203">
        <f>P!D208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0</v>
      </c>
      <c r="E207" s="203">
        <f>P!D209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3</v>
      </c>
      <c r="E214" s="203">
        <f>P!D216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0</v>
      </c>
      <c r="E227" s="203">
        <f>P!D229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150</v>
      </c>
      <c r="E229" s="203">
        <f>P!D231</f>
        <v>11.5</v>
      </c>
      <c r="F229" s="301" t="str">
        <f t="shared" si="6"/>
        <v>হ্যা</v>
      </c>
      <c r="G229" s="323" t="str">
        <f t="shared" si="7"/>
        <v>--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7</v>
      </c>
      <c r="E230" s="203">
        <f>P!D232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374</v>
      </c>
      <c r="E231" s="203">
        <f>P!D233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187</v>
      </c>
      <c r="E232" s="203">
        <f>P!D234</f>
        <v>180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22</v>
      </c>
      <c r="E233" s="203">
        <f>P!D235</f>
        <v>1.3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128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165</v>
      </c>
      <c r="F246" s="301" t="str">
        <f t="shared" si="6"/>
        <v>নাই</v>
      </c>
      <c r="G246" s="323" t="str">
        <f t="shared" si="7"/>
        <v>++</v>
      </c>
      <c r="H246" s="162"/>
    </row>
    <row r="247" spans="1:9" s="253" customFormat="1">
      <c r="A247" s="336">
        <f>P!A249</f>
        <v>245</v>
      </c>
      <c r="B247" s="343" t="str">
        <f>P!B249</f>
        <v xml:space="preserve">বিবিধ  </v>
      </c>
      <c r="C247" s="336" t="str">
        <f>P!C249</f>
        <v>টাকা</v>
      </c>
      <c r="D247" s="336">
        <f>S!H247</f>
        <v>0</v>
      </c>
      <c r="E247" s="336">
        <f>P!D249</f>
        <v>5165</v>
      </c>
      <c r="F247" s="347"/>
      <c r="G247" s="323" t="str">
        <f t="shared" si="7"/>
        <v>++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2000</v>
      </c>
      <c r="F249" s="347"/>
      <c r="G249" s="323" t="str">
        <f t="shared" si="7"/>
        <v>++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360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450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7900</v>
      </c>
      <c r="F252" s="347"/>
      <c r="G252" s="323" t="str">
        <f t="shared" si="7"/>
        <v>++</v>
      </c>
      <c r="H252" s="162"/>
    </row>
  </sheetData>
  <autoFilter ref="G1:G252" xr:uid="{00000000-0009-0000-0000-000016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P!F3</f>
        <v>45853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17</v>
      </c>
      <c r="E5" s="203">
        <f>P!F7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28</v>
      </c>
      <c r="E6" s="203">
        <f>P!F8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3</v>
      </c>
      <c r="E8" s="203">
        <f>P!F10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0</v>
      </c>
      <c r="E10" s="203">
        <f>P!F12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30</v>
      </c>
      <c r="E13" s="203">
        <f>P!F15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1</v>
      </c>
      <c r="E14" s="203">
        <f>P!F16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4</v>
      </c>
      <c r="E15" s="203">
        <f>P!F17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0.2</v>
      </c>
      <c r="E17" s="203">
        <f>P!F19</f>
        <v>0.2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17</v>
      </c>
      <c r="E19" s="203">
        <f>P!F21</f>
        <v>22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4</v>
      </c>
      <c r="E20" s="203">
        <f>P!F22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4</v>
      </c>
      <c r="E21" s="203">
        <f>P!F23</f>
        <v>5</v>
      </c>
      <c r="F21" s="301" t="str">
        <f t="shared" si="0"/>
        <v>হ্যা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244</v>
      </c>
      <c r="E22" s="203">
        <f>P!F24</f>
        <v>380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10</v>
      </c>
      <c r="E23" s="203">
        <f>P!F25</f>
        <v>10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1</v>
      </c>
      <c r="E25" s="203">
        <f>P!F27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1E-3</v>
      </c>
      <c r="E29" s="203">
        <f>P!F31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5</v>
      </c>
      <c r="E31" s="203">
        <f>P!F33</f>
        <v>5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4</v>
      </c>
      <c r="E34" s="203">
        <f>P!F36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30</v>
      </c>
      <c r="E41" s="203">
        <f>P!F43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30</v>
      </c>
      <c r="E45" s="203">
        <f>P!F47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100</v>
      </c>
      <c r="E46" s="203">
        <f>P!F48</f>
        <v>100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3</v>
      </c>
      <c r="E50" s="203">
        <f>P!F52</f>
        <v>3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200</v>
      </c>
      <c r="E54" s="203">
        <f>P!F56</f>
        <v>50</v>
      </c>
      <c r="F54" s="301" t="str">
        <f t="shared" si="0"/>
        <v>হ্যা</v>
      </c>
      <c r="G54" s="323" t="str">
        <f t="shared" si="1"/>
        <v>--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200</v>
      </c>
      <c r="E55" s="203">
        <f>P!F57</f>
        <v>100</v>
      </c>
      <c r="F55" s="301" t="str">
        <f t="shared" si="0"/>
        <v>হ্যা</v>
      </c>
      <c r="G55" s="323" t="str">
        <f t="shared" si="1"/>
        <v>--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10</v>
      </c>
      <c r="E56" s="203">
        <f>P!F58</f>
        <v>10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4</v>
      </c>
      <c r="E58" s="203">
        <f>P!F60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1</v>
      </c>
      <c r="E59" s="203">
        <f>P!F61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5</v>
      </c>
      <c r="E60" s="203">
        <f>P!F62</f>
        <v>5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0.5</v>
      </c>
      <c r="E61" s="203">
        <f>P!F63</f>
        <v>0.5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1</v>
      </c>
      <c r="E62" s="203">
        <f>P!F64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0.1</v>
      </c>
      <c r="E65" s="203">
        <f>P!F67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3</v>
      </c>
      <c r="E66" s="203">
        <f>P!F68</f>
        <v>3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3</v>
      </c>
      <c r="E67" s="203">
        <f>P!F69</f>
        <v>3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0.1</v>
      </c>
      <c r="E68" s="203">
        <f>P!F70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0.3</v>
      </c>
      <c r="E69" s="203">
        <f>P!F71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0.1</v>
      </c>
      <c r="E70" s="203">
        <f>P!F72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1</v>
      </c>
      <c r="F72" s="301" t="str">
        <f t="shared" si="2"/>
        <v>নাই</v>
      </c>
      <c r="G72" s="323" t="str">
        <f t="shared" si="3"/>
        <v>++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1</v>
      </c>
      <c r="E75" s="203">
        <f>P!F77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1.5</v>
      </c>
      <c r="E76" s="203">
        <f>P!F78</f>
        <v>1.3</v>
      </c>
      <c r="F76" s="301" t="str">
        <f t="shared" si="2"/>
        <v>হ্যা</v>
      </c>
      <c r="G76" s="323" t="str">
        <f t="shared" si="3"/>
        <v>--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0.1</v>
      </c>
      <c r="E78" s="203">
        <f>P!F80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1</v>
      </c>
      <c r="E80" s="203">
        <f>P!F82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0.2</v>
      </c>
      <c r="E86" s="203">
        <f>P!F88</f>
        <v>0.2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14</v>
      </c>
      <c r="E87" s="203">
        <f>P!F89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8</v>
      </c>
      <c r="E88" s="203">
        <f>P!F90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150</v>
      </c>
      <c r="E89" s="203">
        <f>P!F91</f>
        <v>150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30</v>
      </c>
      <c r="E90" s="203">
        <f>P!F92</f>
        <v>30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4</v>
      </c>
      <c r="E94" s="203">
        <f>P!F96</f>
        <v>5</v>
      </c>
      <c r="F94" s="301" t="str">
        <f t="shared" si="2"/>
        <v>হ্যা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4</v>
      </c>
      <c r="E95" s="203">
        <f>P!F97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1</v>
      </c>
      <c r="E96" s="203">
        <f>P!F98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3</v>
      </c>
      <c r="E98" s="203">
        <f>P!F100</f>
        <v>3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2</v>
      </c>
      <c r="E106" s="203">
        <f>P!F108</f>
        <v>2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1</v>
      </c>
      <c r="E107" s="203">
        <f>P!F109</f>
        <v>1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2</v>
      </c>
      <c r="E109" s="203">
        <f>P!F111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0.5</v>
      </c>
      <c r="E110" s="203">
        <f>P!F112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1</v>
      </c>
      <c r="E111" s="203">
        <f>P!F113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0.4</v>
      </c>
      <c r="E112" s="203">
        <f>P!F114</f>
        <v>0.8</v>
      </c>
      <c r="F112" s="301" t="str">
        <f t="shared" si="2"/>
        <v>হ্যা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0.2</v>
      </c>
      <c r="E113" s="203">
        <f>P!F115</f>
        <v>0.2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0.5</v>
      </c>
      <c r="E114" s="203">
        <f>P!F116</f>
        <v>0.5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1.5</v>
      </c>
      <c r="E115" s="203">
        <f>P!F117</f>
        <v>1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50</v>
      </c>
      <c r="E124" s="203">
        <f>P!F126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20</v>
      </c>
      <c r="E126" s="203">
        <f>P!F128</f>
        <v>20.7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5</v>
      </c>
      <c r="E134" s="203">
        <f>P!F136</f>
        <v>0</v>
      </c>
      <c r="F134" s="301" t="str">
        <f t="shared" si="4"/>
        <v>হ্যা</v>
      </c>
      <c r="G134" s="323" t="str">
        <f t="shared" si="5"/>
        <v>--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1.5</v>
      </c>
      <c r="E135" s="203">
        <f>P!F137</f>
        <v>3</v>
      </c>
      <c r="F135" s="301" t="str">
        <f t="shared" si="4"/>
        <v>হ্যা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30</v>
      </c>
      <c r="E141" s="203">
        <f>P!F143</f>
        <v>54</v>
      </c>
      <c r="F141" s="301" t="str">
        <f t="shared" si="4"/>
        <v>হ্যা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3</v>
      </c>
      <c r="E145" s="203">
        <f>P!F147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13</v>
      </c>
      <c r="E150" s="203">
        <f>P!F152</f>
        <v>13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40</v>
      </c>
      <c r="E152" s="203">
        <f>P!F154</f>
        <v>51.4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21</v>
      </c>
      <c r="E153" s="203">
        <f>P!F155</f>
        <v>21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25</v>
      </c>
      <c r="E162" s="203">
        <f>P!F164</f>
        <v>25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0</v>
      </c>
      <c r="E168" s="203">
        <f>P!F170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10</v>
      </c>
      <c r="E177" s="203">
        <f>P!F179</f>
        <v>10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15</v>
      </c>
      <c r="E178" s="203">
        <f>P!F180</f>
        <v>15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2</v>
      </c>
      <c r="E179" s="203">
        <f>P!F181</f>
        <v>2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1</v>
      </c>
      <c r="E180" s="203">
        <f>P!F182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3</v>
      </c>
      <c r="E181" s="203">
        <f>P!F183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40</v>
      </c>
      <c r="E182" s="203">
        <f>P!F184</f>
        <v>40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10</v>
      </c>
      <c r="E183" s="203">
        <f>P!F185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10</v>
      </c>
      <c r="E184" s="203">
        <f>P!F186</f>
        <v>10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4</v>
      </c>
      <c r="E185" s="203">
        <f>P!F187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0</v>
      </c>
      <c r="E186" s="203">
        <f>P!F188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5</v>
      </c>
      <c r="E187" s="203">
        <f>P!F189</f>
        <v>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0</v>
      </c>
      <c r="E188" s="203">
        <f>P!F190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0</v>
      </c>
      <c r="E190" s="203">
        <f>P!F192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4</v>
      </c>
      <c r="E193" s="203">
        <f>P!F195</f>
        <v>4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4</v>
      </c>
      <c r="E194" s="203">
        <f>P!F196</f>
        <v>4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20</v>
      </c>
      <c r="E195" s="203">
        <f>P!F197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4</v>
      </c>
      <c r="E197" s="203">
        <f>P!F199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0.5</v>
      </c>
      <c r="E198" s="203">
        <f>P!F200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1</v>
      </c>
      <c r="E201" s="203">
        <f>P!F203</f>
        <v>1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5</v>
      </c>
      <c r="E203" s="203">
        <f>P!F205</f>
        <v>5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14</v>
      </c>
      <c r="E204" s="203">
        <f>P!F206</f>
        <v>14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10</v>
      </c>
      <c r="E205" s="203">
        <f>P!F207</f>
        <v>10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10</v>
      </c>
      <c r="E206" s="203">
        <f>P!F208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10</v>
      </c>
      <c r="E207" s="203">
        <f>P!F209</f>
        <v>10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2</v>
      </c>
      <c r="E212" s="203">
        <f>P!F214</f>
        <v>2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8</v>
      </c>
      <c r="E214" s="203">
        <f>P!F216</f>
        <v>8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6</v>
      </c>
      <c r="E230" s="203">
        <f>P!F232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300</v>
      </c>
      <c r="E231" s="203">
        <f>P!F233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0</v>
      </c>
      <c r="E232" s="203">
        <f>P!F234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100</v>
      </c>
      <c r="E233" s="203">
        <f>P!F235</f>
        <v>6.3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145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2</v>
      </c>
      <c r="E245" s="203">
        <f>P!F247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152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8">
        <f>P!F249</f>
        <v>3300</v>
      </c>
      <c r="F247" s="347"/>
      <c r="G247" s="349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1300</v>
      </c>
      <c r="F249" s="347"/>
      <c r="G249" s="349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700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1110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7700</v>
      </c>
      <c r="F252" s="347"/>
      <c r="G252" s="349" t="str">
        <f t="shared" si="7"/>
        <v>++</v>
      </c>
      <c r="H252" s="162"/>
    </row>
    <row r="253" spans="1:8">
      <c r="F253" s="337"/>
    </row>
  </sheetData>
  <autoFilter ref="F1:F252" xr:uid="{00000000-0009-0000-0000-000017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2"/>
      <c r="B1" s="493"/>
      <c r="C1" s="494"/>
      <c r="D1" s="495">
        <f>P!D3+2</f>
        <v>45854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17</v>
      </c>
      <c r="E5" s="203">
        <f>P!H7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37</v>
      </c>
      <c r="E6" s="203">
        <f>P!H8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3</v>
      </c>
      <c r="E8" s="203">
        <f>P!H10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10</v>
      </c>
      <c r="E9" s="203">
        <f>P!H11</f>
        <v>25</v>
      </c>
      <c r="F9" s="301" t="str">
        <f t="shared" si="0"/>
        <v>হ্যা</v>
      </c>
      <c r="G9" s="323" t="str">
        <f t="shared" si="1"/>
        <v>++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0</v>
      </c>
      <c r="E10" s="203">
        <f>P!H12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0.5</v>
      </c>
      <c r="E11" s="203">
        <f>P!H13</f>
        <v>0.5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0</v>
      </c>
      <c r="E12" s="203">
        <f>P!H14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35</v>
      </c>
      <c r="E13" s="203">
        <f>P!H15</f>
        <v>40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2</v>
      </c>
      <c r="E14" s="203">
        <f>P!H16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6</v>
      </c>
      <c r="E15" s="203">
        <f>P!H17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0.5</v>
      </c>
      <c r="E17" s="203">
        <f>P!H19</f>
        <v>0.45</v>
      </c>
      <c r="F17" s="301" t="str">
        <f t="shared" si="0"/>
        <v>হ্যা</v>
      </c>
      <c r="G17" s="323" t="str">
        <f t="shared" si="1"/>
        <v>--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19</v>
      </c>
      <c r="E19" s="203">
        <f>P!H21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3.5</v>
      </c>
      <c r="E20" s="203">
        <f>P!H22</f>
        <v>2.5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2</v>
      </c>
      <c r="E21" s="203">
        <f>P!H23</f>
        <v>2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160</v>
      </c>
      <c r="E22" s="203">
        <f>P!H24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0</v>
      </c>
      <c r="E23" s="203">
        <f>P!H25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1</v>
      </c>
      <c r="E25" s="203">
        <f>P!H27</f>
        <v>0</v>
      </c>
      <c r="F25" s="301" t="str">
        <f t="shared" si="0"/>
        <v>হ্যা</v>
      </c>
      <c r="G25" s="323" t="str">
        <f t="shared" si="1"/>
        <v>--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0</v>
      </c>
      <c r="E28" s="203">
        <f>P!H30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1E-3</v>
      </c>
      <c r="E29" s="203">
        <f>P!H31</f>
        <v>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0.1</v>
      </c>
      <c r="E30" s="203">
        <f>P!H32</f>
        <v>0.1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2</v>
      </c>
      <c r="E31" s="203">
        <f>P!H33</f>
        <v>2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7</v>
      </c>
      <c r="E34" s="203">
        <f>P!H36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2</v>
      </c>
      <c r="E35" s="203">
        <f>P!H37</f>
        <v>2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0.5</v>
      </c>
      <c r="E36" s="203">
        <f>P!H38</f>
        <v>0.5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2</v>
      </c>
      <c r="E39" s="203">
        <f>P!H41</f>
        <v>2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2</v>
      </c>
      <c r="E40" s="203">
        <f>P!H42</f>
        <v>121</v>
      </c>
      <c r="F40" s="301" t="str">
        <f t="shared" si="0"/>
        <v>হ্যা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30</v>
      </c>
      <c r="E41" s="203">
        <f>P!H43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30</v>
      </c>
      <c r="E45" s="203">
        <f>P!H47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0</v>
      </c>
      <c r="E48" s="203">
        <f>P!H50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2</v>
      </c>
      <c r="E50" s="203">
        <f>P!H52</f>
        <v>2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1</v>
      </c>
      <c r="E51" s="203">
        <f>P!H53</f>
        <v>1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16</v>
      </c>
      <c r="E56" s="203">
        <f>P!H58</f>
        <v>16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0</v>
      </c>
      <c r="E57" s="203">
        <f>P!H59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6</v>
      </c>
      <c r="E58" s="203">
        <f>P!H60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1</v>
      </c>
      <c r="E59" s="203">
        <f>P!H61</f>
        <v>2</v>
      </c>
      <c r="F59" s="301" t="str">
        <f t="shared" si="0"/>
        <v>হ্যা</v>
      </c>
      <c r="G59" s="323" t="str">
        <f t="shared" si="1"/>
        <v>++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3</v>
      </c>
      <c r="E60" s="203">
        <f>P!H62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1.5</v>
      </c>
      <c r="E61" s="203">
        <f>P!H63</f>
        <v>1.5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1.5</v>
      </c>
      <c r="E62" s="203">
        <f>P!H64</f>
        <v>1.5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0.1</v>
      </c>
      <c r="E63" s="203">
        <f>P!H65</f>
        <v>0.5</v>
      </c>
      <c r="F63" s="301" t="str">
        <f t="shared" si="0"/>
        <v>হ্যা</v>
      </c>
      <c r="G63" s="323" t="str">
        <f t="shared" si="1"/>
        <v>++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0.7</v>
      </c>
      <c r="E65" s="203">
        <f>P!H67</f>
        <v>0.5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6</v>
      </c>
      <c r="E66" s="203">
        <f>P!H68</f>
        <v>2</v>
      </c>
      <c r="F66" s="301" t="str">
        <f t="shared" si="0"/>
        <v>হ্যা</v>
      </c>
      <c r="G66" s="323" t="str">
        <f t="shared" si="1"/>
        <v>--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6</v>
      </c>
      <c r="E67" s="203">
        <f>P!H69</f>
        <v>2</v>
      </c>
      <c r="F67" s="301" t="str">
        <f t="shared" si="0"/>
        <v>হ্যা</v>
      </c>
      <c r="G67" s="323" t="str">
        <f t="shared" si="1"/>
        <v>--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0.1</v>
      </c>
      <c r="E68" s="203">
        <f>P!H70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0.5</v>
      </c>
      <c r="E69" s="203">
        <f>P!H71</f>
        <v>0.2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0.1</v>
      </c>
      <c r="E70" s="203">
        <f>P!H72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8</v>
      </c>
      <c r="E71" s="203">
        <f>P!H73</f>
        <v>8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1</v>
      </c>
      <c r="E72" s="203">
        <f>P!H74</f>
        <v>1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1</v>
      </c>
      <c r="E73" s="203">
        <f>P!H75</f>
        <v>1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2.5</v>
      </c>
      <c r="E75" s="203">
        <f>P!H77</f>
        <v>2.2000000000000002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0.2</v>
      </c>
      <c r="E77" s="203">
        <f>P!H79</f>
        <v>0.5</v>
      </c>
      <c r="F77" s="301" t="str">
        <f t="shared" si="2"/>
        <v>হ্যা</v>
      </c>
      <c r="G77" s="323" t="str">
        <f t="shared" si="3"/>
        <v>++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0.1</v>
      </c>
      <c r="E78" s="203">
        <f>P!H80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0.05</v>
      </c>
      <c r="E79" s="203">
        <f>P!H81</f>
        <v>0.05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3.5</v>
      </c>
      <c r="E80" s="203">
        <f>P!H82</f>
        <v>3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</v>
      </c>
      <c r="E84" s="203">
        <f>P!H86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6.1</v>
      </c>
      <c r="E86" s="203">
        <f>P!H88</f>
        <v>0.2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4.5</v>
      </c>
      <c r="E87" s="203">
        <f>P!H89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4.5</v>
      </c>
      <c r="E88" s="203">
        <f>P!H90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140</v>
      </c>
      <c r="E89" s="203">
        <f>P!H91</f>
        <v>230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1</v>
      </c>
      <c r="E92" s="203">
        <f>P!H94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4</v>
      </c>
      <c r="E95" s="203">
        <f>P!H97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2</v>
      </c>
      <c r="E98" s="203">
        <f>P!H100</f>
        <v>2</v>
      </c>
      <c r="F98" s="301" t="str">
        <f t="shared" si="2"/>
        <v>হ্যা</v>
      </c>
      <c r="G98" s="323" t="str">
        <f t="shared" si="3"/>
        <v>OK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4</v>
      </c>
      <c r="E103" s="203">
        <f>P!H105</f>
        <v>4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7</v>
      </c>
      <c r="E104" s="203">
        <f>P!H106</f>
        <v>2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4</v>
      </c>
      <c r="E109" s="203">
        <f>P!H111</f>
        <v>3</v>
      </c>
      <c r="F109" s="301" t="str">
        <f t="shared" si="2"/>
        <v>হ্যা</v>
      </c>
      <c r="G109" s="323" t="str">
        <f t="shared" si="3"/>
        <v>--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1</v>
      </c>
      <c r="E112" s="203">
        <f>P!H114</f>
        <v>1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144</v>
      </c>
      <c r="E116" s="203">
        <f>P!H118</f>
        <v>144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S!L123</f>
        <v>52</v>
      </c>
      <c r="E123" s="203">
        <f>P!H125</f>
        <v>1.56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53</v>
      </c>
      <c r="E124" s="203">
        <f>P!H126</f>
        <v>47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115</v>
      </c>
      <c r="E127" s="203">
        <f>P!H129</f>
        <v>14.12</v>
      </c>
      <c r="F127" s="301" t="str">
        <f t="shared" si="2"/>
        <v>হ্যা</v>
      </c>
      <c r="G127" s="323" t="str">
        <f t="shared" si="3"/>
        <v>--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20</v>
      </c>
      <c r="E129" s="203">
        <f>P!H131</f>
        <v>4.12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12</v>
      </c>
      <c r="E132" s="203">
        <f>P!H134</f>
        <v>12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4</v>
      </c>
      <c r="E133" s="203">
        <f>P!H135</f>
        <v>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10</v>
      </c>
      <c r="E134" s="203">
        <f>P!H136</f>
        <v>12</v>
      </c>
      <c r="F134" s="301" t="str">
        <f t="shared" si="4"/>
        <v>হ্যা</v>
      </c>
      <c r="G134" s="323" t="str">
        <f t="shared" si="5"/>
        <v>++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165</v>
      </c>
      <c r="E141" s="203">
        <f>P!H143</f>
        <v>165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23</v>
      </c>
      <c r="E143" s="203">
        <f>P!H145</f>
        <v>23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0</v>
      </c>
      <c r="E144" s="203">
        <f>P!H146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1</v>
      </c>
      <c r="E145" s="203">
        <f>P!H147</f>
        <v>1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2.5</v>
      </c>
      <c r="E146" s="203">
        <f>P!H148</f>
        <v>2.5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26</v>
      </c>
      <c r="E149" s="203">
        <f>P!H151</f>
        <v>26.2</v>
      </c>
      <c r="F149" s="301" t="str">
        <f t="shared" si="4"/>
        <v>হ্যা</v>
      </c>
      <c r="G149" s="323" t="str">
        <f t="shared" si="5"/>
        <v>++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54</v>
      </c>
      <c r="E150" s="203">
        <f>P!H152</f>
        <v>50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8</v>
      </c>
      <c r="E152" s="203">
        <f>P!H154</f>
        <v>8.6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0</v>
      </c>
      <c r="E153" s="203">
        <f>P!H155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4</v>
      </c>
      <c r="E155" s="203">
        <f>P!H157</f>
        <v>4.0999999999999996</v>
      </c>
      <c r="F155" s="301" t="str">
        <f t="shared" si="4"/>
        <v>হ্যা</v>
      </c>
      <c r="G155" s="323" t="str">
        <f t="shared" si="5"/>
        <v>++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1</v>
      </c>
      <c r="E156" s="203">
        <f>P!H158</f>
        <v>0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4.5</v>
      </c>
      <c r="E160" s="203">
        <f>P!H162</f>
        <v>0</v>
      </c>
      <c r="F160" s="301" t="str">
        <f t="shared" si="4"/>
        <v>হ্যা</v>
      </c>
      <c r="G160" s="323" t="str">
        <f t="shared" si="5"/>
        <v>--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0</v>
      </c>
      <c r="E162" s="203">
        <f>P!H164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18</v>
      </c>
      <c r="E163" s="203">
        <f>P!H165</f>
        <v>18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0</v>
      </c>
      <c r="E167" s="203">
        <f>P!H169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5</v>
      </c>
      <c r="E168" s="203">
        <f>P!H170</f>
        <v>0</v>
      </c>
      <c r="F168" s="301" t="str">
        <f t="shared" si="4"/>
        <v>হ্যা</v>
      </c>
      <c r="G168" s="323" t="str">
        <f t="shared" si="5"/>
        <v>--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0</v>
      </c>
      <c r="E173" s="203">
        <f>P!H175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0</v>
      </c>
      <c r="E175" s="203">
        <f>P!H177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10</v>
      </c>
      <c r="E177" s="203">
        <f>P!H179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22</v>
      </c>
      <c r="E178" s="203">
        <f>P!H180</f>
        <v>22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3</v>
      </c>
      <c r="E179" s="203">
        <f>P!H181</f>
        <v>3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1.5</v>
      </c>
      <c r="E180" s="203">
        <f>P!H182</f>
        <v>1.5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2</v>
      </c>
      <c r="E181" s="203">
        <f>P!H183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65</v>
      </c>
      <c r="E182" s="203">
        <f>P!H184</f>
        <v>65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15</v>
      </c>
      <c r="E183" s="203">
        <f>P!H185</f>
        <v>15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6</v>
      </c>
      <c r="E184" s="203">
        <f>P!H186</f>
        <v>6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10</v>
      </c>
      <c r="E185" s="203">
        <f>P!H187</f>
        <v>10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50</v>
      </c>
      <c r="E186" s="203">
        <f>P!H188</f>
        <v>0</v>
      </c>
      <c r="F186" s="301" t="str">
        <f t="shared" si="4"/>
        <v>হ্যা</v>
      </c>
      <c r="G186" s="323" t="str">
        <f t="shared" si="5"/>
        <v>--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0</v>
      </c>
      <c r="E188" s="203">
        <f>P!H190</f>
        <v>50</v>
      </c>
      <c r="F188" s="301" t="str">
        <f t="shared" si="4"/>
        <v>নাই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10</v>
      </c>
      <c r="E194" s="203">
        <f>P!H196</f>
        <v>0</v>
      </c>
      <c r="F194" s="301" t="str">
        <f t="shared" si="4"/>
        <v>হ্যা</v>
      </c>
      <c r="G194" s="323" t="str">
        <f t="shared" si="5"/>
        <v>--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14</v>
      </c>
      <c r="E195" s="203">
        <f>P!H197</f>
        <v>15</v>
      </c>
      <c r="F195" s="301" t="str">
        <f t="shared" si="4"/>
        <v>হ্যা</v>
      </c>
      <c r="G195" s="323" t="str">
        <f t="shared" si="5"/>
        <v>++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3</v>
      </c>
      <c r="E197" s="203">
        <f>P!H199</f>
        <v>3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1</v>
      </c>
      <c r="E198" s="203">
        <f>P!H200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0.5</v>
      </c>
      <c r="E199" s="203">
        <f>P!H201</f>
        <v>0.5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0.5</v>
      </c>
      <c r="E200" s="203">
        <f>P!H202</f>
        <v>0.5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10</v>
      </c>
      <c r="E204" s="203">
        <f>P!H206</f>
        <v>10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10</v>
      </c>
      <c r="E206" s="203">
        <f>P!H208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5</v>
      </c>
      <c r="E211" s="203">
        <f>P!H213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1</v>
      </c>
      <c r="E212" s="203">
        <f>P!H214</f>
        <v>1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5</v>
      </c>
      <c r="E214" s="203">
        <f>P!H216</f>
        <v>5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0</v>
      </c>
      <c r="E226" s="203">
        <f>P!H228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0</v>
      </c>
      <c r="E227" s="203">
        <f>P!H229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1.8</v>
      </c>
      <c r="E229" s="203">
        <f>P!H231</f>
        <v>1.8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1.5</v>
      </c>
      <c r="E230" s="203">
        <f>P!H232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85</v>
      </c>
      <c r="E231" s="203">
        <f>P!H233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340</v>
      </c>
      <c r="E232" s="203">
        <f>P!H234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30</v>
      </c>
      <c r="E233" s="203">
        <f>P!H235</f>
        <v>0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2</v>
      </c>
      <c r="E234" s="203">
        <f>P!H236</f>
        <v>2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115</v>
      </c>
      <c r="E235" s="203">
        <f>P!H237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13</v>
      </c>
      <c r="F237" s="301" t="str">
        <f t="shared" si="6"/>
        <v>নাই</v>
      </c>
      <c r="G237" s="323" t="str">
        <f t="shared" si="7"/>
        <v>++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0</v>
      </c>
      <c r="E238" s="203">
        <f>P!H240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0</v>
      </c>
      <c r="E239" s="203">
        <f>P!H241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2</v>
      </c>
      <c r="F243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3</v>
      </c>
      <c r="E245" s="203">
        <f>P!H247</f>
        <v>20</v>
      </c>
      <c r="F245" s="301" t="str">
        <f t="shared" si="6"/>
        <v>হ্যা</v>
      </c>
      <c r="G245" s="323" t="str">
        <f t="shared" si="7"/>
        <v>++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220</v>
      </c>
      <c r="F246" s="347"/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15450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120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3000</v>
      </c>
      <c r="F249" s="347"/>
      <c r="G249" s="323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440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1310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9300</v>
      </c>
      <c r="F252" s="347"/>
      <c r="G252" s="323" t="str">
        <f t="shared" si="7"/>
        <v>++</v>
      </c>
      <c r="H252" s="162"/>
    </row>
  </sheetData>
  <autoFilter ref="F1:F252" xr:uid="{00000000-0009-0000-0000-000018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P!D3+3</f>
        <v>45855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18</v>
      </c>
      <c r="E5" s="203">
        <f>P!J7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3</v>
      </c>
      <c r="E8" s="203">
        <f>P!J10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3</v>
      </c>
      <c r="E10" s="203">
        <f>P!J12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10</v>
      </c>
      <c r="E13" s="203">
        <f>P!J15</f>
        <v>10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0.5</v>
      </c>
      <c r="E14" s="203">
        <f>P!J16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2</v>
      </c>
      <c r="E15" s="203">
        <f>P!J17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8</v>
      </c>
      <c r="E19" s="203">
        <f>P!J21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0.5</v>
      </c>
      <c r="E20" s="203">
        <f>P!J22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2</v>
      </c>
      <c r="F21" s="301" t="str">
        <f t="shared" si="0"/>
        <v>নাই</v>
      </c>
      <c r="G21" s="323" t="str">
        <f t="shared" si="1"/>
        <v>++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20</v>
      </c>
      <c r="E22" s="203">
        <f>P!J24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23</v>
      </c>
      <c r="E23" s="203">
        <f>P!J25</f>
        <v>0</v>
      </c>
      <c r="F23" s="301" t="str">
        <f t="shared" si="0"/>
        <v>হ্যা</v>
      </c>
      <c r="G23" s="323" t="str">
        <f t="shared" si="1"/>
        <v>--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2</v>
      </c>
      <c r="E34" s="203">
        <f>P!J36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8</v>
      </c>
      <c r="E56" s="203">
        <f>P!J58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2</v>
      </c>
      <c r="E58" s="203">
        <f>P!J60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2</v>
      </c>
      <c r="E60" s="203">
        <f>P!J62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0.3</v>
      </c>
      <c r="E61" s="203">
        <f>P!J63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0.5</v>
      </c>
      <c r="E62" s="203">
        <f>P!J64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0.1</v>
      </c>
      <c r="E65" s="203">
        <f>P!J67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0.02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0.05</v>
      </c>
      <c r="E69" s="203">
        <f>P!J71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2</v>
      </c>
      <c r="E72" s="203">
        <f>P!J74</f>
        <v>0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0.1</v>
      </c>
      <c r="E78" s="203">
        <f>P!J80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1</v>
      </c>
      <c r="E80" s="203">
        <f>P!J82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4</v>
      </c>
      <c r="E87" s="203">
        <f>P!J89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1</v>
      </c>
      <c r="E88" s="203">
        <f>P!J90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80</v>
      </c>
      <c r="E89" s="203">
        <f>P!J91</f>
        <v>77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3</v>
      </c>
      <c r="E94" s="203">
        <f>P!J96</f>
        <v>2</v>
      </c>
      <c r="F94" s="301" t="str">
        <f t="shared" si="2"/>
        <v>হ্যা</v>
      </c>
      <c r="G94" s="323" t="str">
        <f t="shared" si="3"/>
        <v>--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2</v>
      </c>
      <c r="E95" s="203">
        <f>P!J97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1</v>
      </c>
      <c r="E96" s="203">
        <f>P!J98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2</v>
      </c>
      <c r="E98" s="203">
        <f>P!J100</f>
        <v>2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0.5</v>
      </c>
      <c r="E110" s="203">
        <f>P!J112</f>
        <v>0.5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0.5</v>
      </c>
      <c r="E113" s="203">
        <f>P!J115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S!N123</f>
        <v>1</v>
      </c>
      <c r="E123" s="203">
        <f>P!J125</f>
        <v>0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53</v>
      </c>
      <c r="E124" s="203">
        <f>P!J126</f>
        <v>65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4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5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4.1749999999999998</v>
      </c>
      <c r="F136" s="301" t="str">
        <f t="shared" si="4"/>
        <v>নাই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1</v>
      </c>
      <c r="E146" s="203">
        <f>P!J148</f>
        <v>1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19</v>
      </c>
      <c r="E150" s="203">
        <f>P!J152</f>
        <v>19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24</v>
      </c>
      <c r="E151" s="203">
        <f>P!J153</f>
        <v>24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1</v>
      </c>
      <c r="E152" s="203">
        <f>P!J154</f>
        <v>1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5</v>
      </c>
      <c r="E153" s="203">
        <f>P!J155</f>
        <v>4.8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2</v>
      </c>
      <c r="E158" s="203">
        <f>P!J160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2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8</v>
      </c>
      <c r="E178" s="203">
        <f>P!J180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1</v>
      </c>
      <c r="E179" s="203">
        <f>P!J181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1</v>
      </c>
      <c r="E180" s="203">
        <f>P!J182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1</v>
      </c>
      <c r="E181" s="203">
        <f>P!J183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20</v>
      </c>
      <c r="E182" s="203">
        <f>P!J184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5</v>
      </c>
      <c r="E183" s="203">
        <f>P!J185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2</v>
      </c>
      <c r="E184" s="203">
        <f>P!J186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10</v>
      </c>
      <c r="E191" s="203">
        <f>P!J193</f>
        <v>10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12</v>
      </c>
      <c r="E194" s="203">
        <f>P!J196</f>
        <v>12.6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7</v>
      </c>
      <c r="E195" s="203">
        <f>P!J197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2</v>
      </c>
      <c r="E197" s="203">
        <f>P!J199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0.52</v>
      </c>
      <c r="E198" s="203">
        <f>P!J200</f>
        <v>0.5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5</v>
      </c>
      <c r="E206" s="203">
        <f>P!J208</f>
        <v>10</v>
      </c>
      <c r="F206" s="301" t="str">
        <f t="shared" si="6"/>
        <v>হ্যা</v>
      </c>
      <c r="G206" s="323" t="str">
        <f t="shared" si="7"/>
        <v>++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1</v>
      </c>
      <c r="F221" s="301" t="str">
        <f t="shared" si="6"/>
        <v>নাই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1</v>
      </c>
      <c r="E229" s="203">
        <f>P!J231</f>
        <v>1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2</v>
      </c>
      <c r="E230" s="203">
        <f>P!J232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100</v>
      </c>
      <c r="E231" s="203">
        <f>P!J233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53</v>
      </c>
      <c r="E232" s="203">
        <f>P!J234</f>
        <v>90</v>
      </c>
      <c r="F232" s="301" t="str">
        <f t="shared" si="6"/>
        <v>হ্যা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3</v>
      </c>
      <c r="E238" s="203">
        <f>P!J240</f>
        <v>3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168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5030</v>
      </c>
      <c r="F247" s="301"/>
      <c r="G247" s="323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50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500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5400</v>
      </c>
      <c r="F252" s="301"/>
      <c r="G252" s="323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9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P!D3+4</f>
        <v>45856</v>
      </c>
      <c r="E1" s="495"/>
      <c r="F1" s="495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18</v>
      </c>
      <c r="E5" s="203">
        <f>P!L7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5</v>
      </c>
      <c r="E6" s="203">
        <f>P!L8</f>
        <v>50</v>
      </c>
      <c r="F6" s="301" t="str">
        <f t="shared" si="0"/>
        <v>হ্যা</v>
      </c>
      <c r="G6" s="323" t="str">
        <f t="shared" si="1"/>
        <v>++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3</v>
      </c>
      <c r="E8" s="203">
        <f>P!L10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2</v>
      </c>
      <c r="E9" s="203">
        <f>P!L11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12</v>
      </c>
      <c r="E13" s="203">
        <f>P!L15</f>
        <v>10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0.2</v>
      </c>
      <c r="E14" s="203">
        <f>P!L16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2</v>
      </c>
      <c r="E15" s="203">
        <f>P!L17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10</v>
      </c>
      <c r="E19" s="203">
        <f>P!L21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0.5</v>
      </c>
      <c r="E20" s="203">
        <f>P!L22</f>
        <v>0.5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1</v>
      </c>
      <c r="E21" s="203">
        <f>P!L23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90</v>
      </c>
      <c r="E22" s="203">
        <f>P!L24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2</v>
      </c>
      <c r="E34" s="203">
        <f>P!L36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8</v>
      </c>
      <c r="E56" s="203">
        <f>P!L58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2</v>
      </c>
      <c r="E58" s="203">
        <f>P!L60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2</v>
      </c>
      <c r="E60" s="203">
        <f>P!L62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0.3</v>
      </c>
      <c r="E61" s="203">
        <f>P!L63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0.4</v>
      </c>
      <c r="E62" s="203">
        <f>P!L64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0.1</v>
      </c>
      <c r="E63" s="203">
        <f>P!L65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0.1</v>
      </c>
      <c r="E65" s="203">
        <f>P!L67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0.05</v>
      </c>
      <c r="E68" s="203">
        <f>P!L70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0.1</v>
      </c>
      <c r="E69" s="203">
        <f>P!L71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0.02</v>
      </c>
      <c r="E70" s="203">
        <f>P!L72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0.4</v>
      </c>
      <c r="E75" s="203">
        <f>P!L77</f>
        <v>0.4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0.1</v>
      </c>
      <c r="E78" s="203">
        <f>P!L80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1</v>
      </c>
      <c r="E80" s="203">
        <f>P!L82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0.05</v>
      </c>
      <c r="E86" s="203">
        <f>P!L88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4</v>
      </c>
      <c r="E87" s="203">
        <f>P!L89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2</v>
      </c>
      <c r="E88" s="203">
        <f>P!L90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170</v>
      </c>
      <c r="E89" s="203">
        <f>P!L91</f>
        <v>170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1</v>
      </c>
      <c r="E92" s="203">
        <f>P!L94</f>
        <v>0</v>
      </c>
      <c r="F92" s="301" t="str">
        <f t="shared" si="2"/>
        <v>হ্যা</v>
      </c>
      <c r="G92" s="323" t="str">
        <f t="shared" si="3"/>
        <v>--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2</v>
      </c>
      <c r="E95" s="203">
        <f>P!L97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1</v>
      </c>
      <c r="E99" s="203">
        <f>P!L101</f>
        <v>0.45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2</v>
      </c>
      <c r="E100" s="203">
        <f>P!L102</f>
        <v>2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4</v>
      </c>
      <c r="E104" s="203">
        <f>P!L106</f>
        <v>4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144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75</v>
      </c>
      <c r="E124" s="203">
        <f>P!L126</f>
        <v>97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9.1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8</v>
      </c>
      <c r="E150" s="203">
        <f>P!L152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2</v>
      </c>
      <c r="E152" s="203">
        <f>P!L154</f>
        <v>2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2</v>
      </c>
      <c r="E161" s="203">
        <f>P!L163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8</v>
      </c>
      <c r="E169" s="203">
        <f>P!L171</f>
        <v>11</v>
      </c>
      <c r="F169" s="301" t="str">
        <f t="shared" si="4"/>
        <v>হ্যা</v>
      </c>
      <c r="G169" s="323" t="str">
        <f t="shared" si="5"/>
        <v>++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5</v>
      </c>
      <c r="E177" s="203">
        <f>P!L179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5</v>
      </c>
      <c r="E178" s="203">
        <f>P!L180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1</v>
      </c>
      <c r="E179" s="203">
        <f>P!L181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1</v>
      </c>
      <c r="E180" s="203">
        <f>P!L182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1</v>
      </c>
      <c r="E181" s="203">
        <f>P!L183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30</v>
      </c>
      <c r="E182" s="203">
        <f>P!L184</f>
        <v>44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5</v>
      </c>
      <c r="E183" s="203">
        <f>P!L185</f>
        <v>8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3</v>
      </c>
      <c r="E184" s="203">
        <f>P!L186</f>
        <v>3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3</v>
      </c>
      <c r="E186" s="203">
        <f>P!L188</f>
        <v>6</v>
      </c>
      <c r="F186" s="301" t="str">
        <f t="shared" si="4"/>
        <v>হ্যা</v>
      </c>
      <c r="G186" s="323" t="str">
        <f t="shared" si="5"/>
        <v>++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30</v>
      </c>
      <c r="E188" s="203">
        <f>P!L190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7</v>
      </c>
      <c r="E193" s="203">
        <f>P!L195</f>
        <v>12</v>
      </c>
      <c r="F193" s="301" t="str">
        <f t="shared" si="4"/>
        <v>হ্যা</v>
      </c>
      <c r="G193" s="323" t="str">
        <f t="shared" si="5"/>
        <v>++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22</v>
      </c>
      <c r="E194" s="203">
        <f>P!L196</f>
        <v>27.5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7</v>
      </c>
      <c r="E195" s="203">
        <f>P!L197</f>
        <v>7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2</v>
      </c>
      <c r="E197" s="203">
        <f>P!L199</f>
        <v>2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0.5</v>
      </c>
      <c r="E198" s="203">
        <f>P!L200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5</v>
      </c>
      <c r="E204" s="203">
        <f>P!L206</f>
        <v>0</v>
      </c>
      <c r="F204" s="301" t="str">
        <f t="shared" si="6"/>
        <v>হ্যা</v>
      </c>
      <c r="G204" s="323" t="str">
        <f t="shared" si="7"/>
        <v>--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5</v>
      </c>
      <c r="E206" s="203">
        <f>P!L208</f>
        <v>5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2</v>
      </c>
      <c r="E214" s="203">
        <f>P!L216</f>
        <v>2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3</v>
      </c>
      <c r="E230" s="203">
        <f>P!L232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165</v>
      </c>
      <c r="E231" s="203">
        <f>P!L233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75</v>
      </c>
      <c r="E233" s="203">
        <f>P!L235</f>
        <v>4.8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245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1</v>
      </c>
      <c r="E245" s="203">
        <f>P!L247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11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720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5000</v>
      </c>
      <c r="F252" s="301"/>
      <c r="G252" s="323" t="str">
        <f t="shared" si="7"/>
        <v>++</v>
      </c>
      <c r="H252" s="162"/>
    </row>
  </sheetData>
  <autoFilter ref="F1:F252" xr:uid="{00000000-0009-0000-0000-00001A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P!D3+5</f>
        <v>45857</v>
      </c>
      <c r="E1" s="495"/>
      <c r="F1" s="495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50</v>
      </c>
      <c r="E5" s="203">
        <f>P!N7</f>
        <v>50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8</v>
      </c>
      <c r="E6" s="203">
        <f>P!N8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8</v>
      </c>
      <c r="E8" s="203">
        <f>P!N10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2</v>
      </c>
      <c r="E9" s="203">
        <f>P!N11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4</v>
      </c>
      <c r="E10" s="203">
        <f>P!N12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30</v>
      </c>
      <c r="E13" s="203">
        <f>P!N15</f>
        <v>30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5</v>
      </c>
      <c r="E14" s="203">
        <f>P!N16</f>
        <v>0.4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5</v>
      </c>
      <c r="E15" s="203">
        <f>P!N17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0</v>
      </c>
      <c r="E16" s="203">
        <f>P!N18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0.4</v>
      </c>
      <c r="E17" s="203">
        <f>P!N19</f>
        <v>0.4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20</v>
      </c>
      <c r="E19" s="203">
        <f>P!N21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4</v>
      </c>
      <c r="E20" s="203">
        <f>P!N22</f>
        <v>4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1</v>
      </c>
      <c r="E21" s="203">
        <f>P!N23</f>
        <v>1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235</v>
      </c>
      <c r="E22" s="203">
        <f>P!N24</f>
        <v>1440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3.0000000000000001E-3</v>
      </c>
      <c r="E29" s="203">
        <f>P!N31</f>
        <v>3.0000000000000001E-3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0</v>
      </c>
      <c r="E33" s="203">
        <f>P!N35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5</v>
      </c>
      <c r="E34" s="203">
        <f>P!N36</f>
        <v>32</v>
      </c>
      <c r="F34" s="301" t="str">
        <f t="shared" si="0"/>
        <v>হ্যা</v>
      </c>
      <c r="G34" s="323" t="str">
        <f t="shared" si="1"/>
        <v>++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4</v>
      </c>
      <c r="E50" s="203">
        <f>P!N52</f>
        <v>2</v>
      </c>
      <c r="F50" s="301" t="str">
        <f t="shared" si="0"/>
        <v>হ্যা</v>
      </c>
      <c r="G50" s="323" t="str">
        <f t="shared" si="1"/>
        <v>--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2</v>
      </c>
      <c r="E51" s="203">
        <f>P!N53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300</v>
      </c>
      <c r="E54" s="203">
        <f>P!N56</f>
        <v>300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300</v>
      </c>
      <c r="E55" s="203">
        <f>P!N57</f>
        <v>300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14</v>
      </c>
      <c r="E56" s="203">
        <f>P!N58</f>
        <v>14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6</v>
      </c>
      <c r="E58" s="203">
        <f>P!N60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1</v>
      </c>
      <c r="E59" s="203">
        <f>P!N61</f>
        <v>1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2</v>
      </c>
      <c r="E60" s="203">
        <f>P!N62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0.7</v>
      </c>
      <c r="E61" s="203">
        <f>P!N63</f>
        <v>1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1</v>
      </c>
      <c r="E62" s="203">
        <f>P!N64</f>
        <v>1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0.1</v>
      </c>
      <c r="E63" s="203">
        <f>P!N65</f>
        <v>0</v>
      </c>
      <c r="F63" s="301" t="str">
        <f t="shared" si="0"/>
        <v>হ্যা</v>
      </c>
      <c r="G63" s="323" t="str">
        <f t="shared" si="1"/>
        <v>--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0.5</v>
      </c>
      <c r="E65" s="203">
        <f>P!N67</f>
        <v>0.5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0.1</v>
      </c>
      <c r="E68" s="203">
        <f>P!N70</f>
        <v>0.1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0.3</v>
      </c>
      <c r="E69" s="203">
        <f>P!N71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0.1</v>
      </c>
      <c r="E70" s="203">
        <f>P!N72</f>
        <v>0.1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0</v>
      </c>
      <c r="E71" s="203">
        <f>P!N73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0.4</v>
      </c>
      <c r="E72" s="203">
        <f>P!N74</f>
        <v>0.4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2</v>
      </c>
      <c r="E75" s="203">
        <f>P!N77</f>
        <v>1.8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0.05</v>
      </c>
      <c r="E77" s="203">
        <f>P!N79</f>
        <v>0.05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0.2</v>
      </c>
      <c r="E78" s="203">
        <f>P!N80</f>
        <v>0.2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5.1999999999999998E-2</v>
      </c>
      <c r="E79" s="203">
        <f>P!N81</f>
        <v>0.05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2</v>
      </c>
      <c r="E80" s="203">
        <f>P!N82</f>
        <v>2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0.1</v>
      </c>
      <c r="E86" s="203">
        <f>P!N88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15</v>
      </c>
      <c r="E87" s="203">
        <f>P!N89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13</v>
      </c>
      <c r="E88" s="203">
        <f>P!N90</f>
        <v>20</v>
      </c>
      <c r="F88" s="301" t="str">
        <f t="shared" si="2"/>
        <v>হ্যা</v>
      </c>
      <c r="G88" s="323" t="str">
        <f t="shared" si="3"/>
        <v>++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260</v>
      </c>
      <c r="E89" s="203">
        <f>P!N91</f>
        <v>260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3</v>
      </c>
      <c r="E92" s="203">
        <f>P!N94</f>
        <v>3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4</v>
      </c>
      <c r="E95" s="203">
        <f>P!N97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0</v>
      </c>
      <c r="E98" s="203">
        <f>P!N100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5</v>
      </c>
      <c r="E104" s="203">
        <f>P!N106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1</v>
      </c>
      <c r="E106" s="203">
        <f>P!N108</f>
        <v>1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2</v>
      </c>
      <c r="E107" s="203">
        <f>P!N109</f>
        <v>0.9</v>
      </c>
      <c r="F107" s="301" t="str">
        <f t="shared" si="2"/>
        <v>হ্যা</v>
      </c>
      <c r="G107" s="323" t="str">
        <f t="shared" si="3"/>
        <v>--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0</v>
      </c>
      <c r="E109" s="203">
        <f>P!N111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S!R123</f>
        <v>0</v>
      </c>
      <c r="E123" s="203">
        <f>P!N125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75</v>
      </c>
      <c r="E124" s="203">
        <f>P!N126</f>
        <v>90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0</v>
      </c>
      <c r="E126" s="203">
        <f>P!N128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0</v>
      </c>
      <c r="E128" s="203">
        <f>P!N130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0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</v>
      </c>
      <c r="E135" s="203">
        <f>P!N137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0</v>
      </c>
      <c r="E136" s="203">
        <f>P!N138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0</v>
      </c>
      <c r="E143" s="203">
        <f>P!N145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0</v>
      </c>
      <c r="E145" s="203">
        <f>P!N147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8</v>
      </c>
      <c r="E147" s="203">
        <f>P!N149</f>
        <v>8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58</v>
      </c>
      <c r="E150" s="203">
        <f>P!N152</f>
        <v>58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8</v>
      </c>
      <c r="E152" s="203">
        <f>P!N154</f>
        <v>8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33</v>
      </c>
      <c r="E153" s="203">
        <f>P!N155</f>
        <v>32.9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0</v>
      </c>
      <c r="E161" s="203">
        <f>P!N163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0</v>
      </c>
      <c r="E172" s="203">
        <f>P!N174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14</v>
      </c>
      <c r="E177" s="203">
        <f>P!N179</f>
        <v>14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20</v>
      </c>
      <c r="E178" s="203">
        <f>P!N180</f>
        <v>20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4</v>
      </c>
      <c r="E179" s="203">
        <f>P!N181</f>
        <v>4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2</v>
      </c>
      <c r="E180" s="203">
        <f>P!N182</f>
        <v>2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3</v>
      </c>
      <c r="E181" s="203">
        <f>P!N183</f>
        <v>3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60</v>
      </c>
      <c r="E182" s="203">
        <f>P!N184</f>
        <v>70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15</v>
      </c>
      <c r="E183" s="203">
        <f>P!N185</f>
        <v>17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5</v>
      </c>
      <c r="E184" s="203">
        <f>P!N186</f>
        <v>6</v>
      </c>
      <c r="F184" s="301" t="str">
        <f t="shared" si="4"/>
        <v>হ্যা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4</v>
      </c>
      <c r="E185" s="203">
        <f>P!N187</f>
        <v>4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12</v>
      </c>
      <c r="E187" s="203">
        <f>P!N189</f>
        <v>13</v>
      </c>
      <c r="F187" s="301" t="str">
        <f t="shared" si="4"/>
        <v>হ্যা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10</v>
      </c>
      <c r="E194" s="203">
        <f>P!N196</f>
        <v>10.8</v>
      </c>
      <c r="F194" s="301" t="str">
        <f t="shared" si="4"/>
        <v>হ্যা</v>
      </c>
      <c r="G194" s="323" t="str">
        <f t="shared" si="5"/>
        <v>++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20</v>
      </c>
      <c r="E195" s="203">
        <f>P!N197</f>
        <v>20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4</v>
      </c>
      <c r="E197" s="203">
        <f>P!N199</f>
        <v>4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1</v>
      </c>
      <c r="E198" s="203">
        <f>P!N200</f>
        <v>1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0</v>
      </c>
      <c r="E203" s="203">
        <f>P!N205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10</v>
      </c>
      <c r="E206" s="203">
        <f>P!N208</f>
        <v>10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5</v>
      </c>
      <c r="E211" s="203">
        <f>P!N213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7</v>
      </c>
      <c r="E214" s="203">
        <f>P!N216</f>
        <v>7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0</v>
      </c>
      <c r="E215" s="203">
        <f>P!N217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0</v>
      </c>
      <c r="E227" s="203">
        <f>P!N229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0</v>
      </c>
      <c r="E229" s="203">
        <f>P!N231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10</v>
      </c>
      <c r="E230" s="203">
        <f>P!N232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545</v>
      </c>
      <c r="E231" s="203">
        <f>P!N233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0</v>
      </c>
      <c r="E234" s="203">
        <f>P!N236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0</v>
      </c>
      <c r="E237" s="203">
        <f>P!N239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225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5</v>
      </c>
      <c r="E245" s="203">
        <f>P!N247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190</v>
      </c>
      <c r="F246" s="301" t="str">
        <f t="shared" si="6"/>
        <v>নাই</v>
      </c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5100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160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330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1180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9100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P!D3+6</f>
        <v>45858</v>
      </c>
      <c r="E1" s="495"/>
      <c r="F1" s="495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18</v>
      </c>
      <c r="E5" s="203">
        <f>P!P7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5</v>
      </c>
      <c r="E6" s="203">
        <f>P!P8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4</v>
      </c>
      <c r="E8" s="203">
        <f>P!P10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2</v>
      </c>
      <c r="E9" s="203">
        <f>P!P11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1</v>
      </c>
      <c r="E10" s="203">
        <f>P!P12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10</v>
      </c>
      <c r="E13" s="203">
        <f>P!P15</f>
        <v>5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0.5</v>
      </c>
      <c r="E14" s="203">
        <f>P!P16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2</v>
      </c>
      <c r="E15" s="203">
        <f>P!P17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8</v>
      </c>
      <c r="E19" s="203">
        <f>P!P21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0.5</v>
      </c>
      <c r="E20" s="203">
        <f>P!P22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2</v>
      </c>
      <c r="E21" s="203">
        <f>P!P23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0</v>
      </c>
      <c r="E23" s="203">
        <f>P!P25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0</v>
      </c>
      <c r="E31" s="203">
        <f>P!P33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2</v>
      </c>
      <c r="E34" s="203">
        <f>P!P36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4</v>
      </c>
      <c r="E38" s="203">
        <f>P!P40</f>
        <v>8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8</v>
      </c>
      <c r="E56" s="203">
        <f>P!P58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2</v>
      </c>
      <c r="E58" s="203">
        <f>P!P60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2</v>
      </c>
      <c r="E60" s="203">
        <f>P!P62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0.3</v>
      </c>
      <c r="E61" s="203">
        <f>P!P63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0.4</v>
      </c>
      <c r="E62" s="203">
        <f>P!P64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0.1</v>
      </c>
      <c r="E65" s="203">
        <f>P!P67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0.05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0.1</v>
      </c>
      <c r="E69" s="203">
        <f>P!P71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0.02</v>
      </c>
      <c r="E70" s="203">
        <f>P!P72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2</v>
      </c>
      <c r="E71" s="203">
        <f>P!P73</f>
        <v>0</v>
      </c>
      <c r="F71" s="301" t="str">
        <f t="shared" si="2"/>
        <v>হ্যা</v>
      </c>
      <c r="G71" s="323" t="str">
        <f t="shared" si="3"/>
        <v>--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0.4</v>
      </c>
      <c r="E75" s="203">
        <f>P!P77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</v>
      </c>
      <c r="E77" s="203">
        <f>P!P79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0.1</v>
      </c>
      <c r="E78" s="203">
        <f>P!P80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0.5</v>
      </c>
      <c r="E80" s="203">
        <f>P!P82</f>
        <v>0.5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0.1</v>
      </c>
      <c r="E86" s="203">
        <f>P!P88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2</v>
      </c>
      <c r="E87" s="203">
        <f>P!P89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2</v>
      </c>
      <c r="E88" s="203">
        <f>P!P90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90</v>
      </c>
      <c r="E89" s="203">
        <f>P!P91</f>
        <v>90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2</v>
      </c>
      <c r="E95" s="203">
        <f>P!P97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1</v>
      </c>
      <c r="E98" s="203">
        <f>P!P100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1</v>
      </c>
      <c r="F101" s="301" t="str">
        <f t="shared" si="2"/>
        <v>নাই</v>
      </c>
      <c r="G101" s="323" t="str">
        <f t="shared" si="3"/>
        <v>++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5</v>
      </c>
      <c r="E104" s="203">
        <f>P!P106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6</v>
      </c>
      <c r="F105" s="301" t="str">
        <f t="shared" si="2"/>
        <v>নাই</v>
      </c>
      <c r="G105" s="323" t="str">
        <f t="shared" si="3"/>
        <v>++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2</v>
      </c>
      <c r="E109" s="203">
        <f>P!P111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0</v>
      </c>
      <c r="E112" s="203">
        <f>P!P114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0.5</v>
      </c>
      <c r="E118" s="203">
        <f>P!P120</f>
        <v>0.5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S!T123</f>
        <v>0</v>
      </c>
      <c r="E123" s="203">
        <f>P!P125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50</v>
      </c>
      <c r="E124" s="203">
        <f>P!P126</f>
        <v>55</v>
      </c>
      <c r="F124" s="301" t="str">
        <f t="shared" si="2"/>
        <v>হ্যা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5</v>
      </c>
      <c r="E126" s="203">
        <f>P!P128</f>
        <v>5.5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22</v>
      </c>
      <c r="E129" s="203">
        <f>P!P131</f>
        <v>4.8899999999999997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5</v>
      </c>
      <c r="E132" s="203">
        <f>P!P134</f>
        <v>6.66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0</v>
      </c>
      <c r="E133" s="203">
        <f>P!P135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3</v>
      </c>
      <c r="E136" s="203">
        <f>P!P138</f>
        <v>3.5</v>
      </c>
      <c r="F136" s="301" t="str">
        <f t="shared" si="4"/>
        <v>হ্যা</v>
      </c>
      <c r="G136" s="323" t="str">
        <f t="shared" si="5"/>
        <v>++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0</v>
      </c>
      <c r="E141" s="203">
        <f>P!P143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3</v>
      </c>
      <c r="E145" s="203">
        <f>P!P147</f>
        <v>3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0</v>
      </c>
      <c r="E149" s="203">
        <f>P!P151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20</v>
      </c>
      <c r="E150" s="203">
        <f>P!P152</f>
        <v>20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1</v>
      </c>
      <c r="E152" s="203">
        <f>P!P154</f>
        <v>0</v>
      </c>
      <c r="F152" s="301" t="str">
        <f t="shared" si="4"/>
        <v>হ্যা</v>
      </c>
      <c r="G152" s="323" t="str">
        <f t="shared" si="5"/>
        <v>--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5</v>
      </c>
      <c r="E154" s="203">
        <f>P!P156</f>
        <v>5.5</v>
      </c>
      <c r="F154" s="301" t="str">
        <f t="shared" si="4"/>
        <v>হ্যা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0</v>
      </c>
      <c r="E155" s="203">
        <f>P!P157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2</v>
      </c>
      <c r="E161" s="203">
        <f>P!P163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0</v>
      </c>
      <c r="E169" s="203">
        <f>P!P171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5</v>
      </c>
      <c r="E172" s="203">
        <f>P!P174</f>
        <v>5.5</v>
      </c>
      <c r="F172" s="301" t="str">
        <f t="shared" si="4"/>
        <v>হ্যা</v>
      </c>
      <c r="G172" s="323" t="str">
        <f t="shared" si="5"/>
        <v>++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5</v>
      </c>
      <c r="E177" s="203">
        <f>P!P179</f>
        <v>5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8</v>
      </c>
      <c r="E178" s="203">
        <f>P!P180</f>
        <v>8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1</v>
      </c>
      <c r="E179" s="203">
        <f>P!P181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5</v>
      </c>
      <c r="E180" s="203">
        <f>P!P182</f>
        <v>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1</v>
      </c>
      <c r="E181" s="203">
        <f>P!P183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20</v>
      </c>
      <c r="E182" s="203">
        <f>P!P184</f>
        <v>20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5</v>
      </c>
      <c r="E183" s="203">
        <f>P!P185</f>
        <v>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2</v>
      </c>
      <c r="E184" s="203">
        <f>P!P186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0</v>
      </c>
      <c r="E186" s="203">
        <f>P!P188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0</v>
      </c>
      <c r="E188" s="203">
        <f>P!P190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0</v>
      </c>
      <c r="E197" s="203">
        <f>P!P199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0.5</v>
      </c>
      <c r="E198" s="203">
        <f>P!P200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</v>
      </c>
      <c r="E200" s="203">
        <f>P!P202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3</v>
      </c>
      <c r="E203" s="203">
        <f>P!P205</f>
        <v>3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15</v>
      </c>
      <c r="E207" s="203">
        <f>P!P209</f>
        <v>15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0</v>
      </c>
      <c r="E211" s="203">
        <f>P!P213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0</v>
      </c>
      <c r="E212" s="203">
        <f>P!P214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0</v>
      </c>
      <c r="E214" s="203">
        <f>P!P216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0</v>
      </c>
      <c r="E215" s="203">
        <f>P!P217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0</v>
      </c>
      <c r="E227" s="203">
        <f>P!P229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2</v>
      </c>
      <c r="E230" s="203">
        <f>P!P232</f>
        <v>28</v>
      </c>
      <c r="F230" s="301" t="str">
        <f t="shared" si="6"/>
        <v>হ্যা</v>
      </c>
      <c r="G230" s="323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100</v>
      </c>
      <c r="E231" s="203">
        <f>P!P233</f>
        <v>2000</v>
      </c>
      <c r="F231" s="301" t="str">
        <f t="shared" si="6"/>
        <v>হ্যা</v>
      </c>
      <c r="G231" s="323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30</v>
      </c>
      <c r="E232" s="203">
        <f>P!P234</f>
        <v>0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3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0</v>
      </c>
      <c r="E237" s="203">
        <f>P!P239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25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0.5</v>
      </c>
      <c r="E245" s="203">
        <f>P!P247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7080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270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300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3500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P!D3+7</f>
        <v>45859</v>
      </c>
      <c r="E1" s="495"/>
      <c r="F1" s="495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18</v>
      </c>
      <c r="E5" s="203">
        <f>P!R7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12</v>
      </c>
      <c r="E6" s="203">
        <f>P!R8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3</v>
      </c>
      <c r="E8" s="203">
        <f>P!R10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3</v>
      </c>
      <c r="E10" s="203">
        <f>P!R12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14</v>
      </c>
      <c r="E13" s="203">
        <f>P!R15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0.3</v>
      </c>
      <c r="E14" s="203">
        <f>P!R16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3</v>
      </c>
      <c r="E15" s="203">
        <f>P!R17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0.1</v>
      </c>
      <c r="E17" s="203">
        <f>P!R19</f>
        <v>0.1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12</v>
      </c>
      <c r="E19" s="203">
        <f>P!R21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3</v>
      </c>
      <c r="E20" s="203">
        <f>P!R22</f>
        <v>3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1</v>
      </c>
      <c r="E21" s="203">
        <f>P!R23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23</v>
      </c>
      <c r="E22" s="203">
        <f>P!R24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2E-3</v>
      </c>
      <c r="E29" s="203">
        <f>P!R31</f>
        <v>2E-3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5.0000000000000001E-3</v>
      </c>
      <c r="E30" s="203">
        <f>P!R32</f>
        <v>0</v>
      </c>
      <c r="F30" s="301" t="str">
        <f t="shared" si="0"/>
        <v>হ্যা</v>
      </c>
      <c r="G30" s="323" t="str">
        <f t="shared" si="1"/>
        <v>--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4</v>
      </c>
      <c r="E34" s="203">
        <f>P!R36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1</v>
      </c>
      <c r="E35" s="203">
        <f>P!R37</f>
        <v>0</v>
      </c>
      <c r="F35" s="301" t="str">
        <f t="shared" si="0"/>
        <v>হ্যা</v>
      </c>
      <c r="G35" s="323" t="str">
        <f t="shared" si="1"/>
        <v>--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0.5</v>
      </c>
      <c r="E36" s="203">
        <f>P!R38</f>
        <v>1</v>
      </c>
      <c r="F36" s="301" t="str">
        <f t="shared" si="0"/>
        <v>হ্যা</v>
      </c>
      <c r="G36" s="323" t="str">
        <f t="shared" si="1"/>
        <v>++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3</v>
      </c>
      <c r="E38" s="203">
        <f>P!R40</f>
        <v>6</v>
      </c>
      <c r="F38" s="301" t="str">
        <f t="shared" si="0"/>
        <v>হ্যা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1</v>
      </c>
      <c r="E39" s="203">
        <f>P!R41</f>
        <v>1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1</v>
      </c>
      <c r="E40" s="203">
        <f>P!R42</f>
        <v>1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20</v>
      </c>
      <c r="E41" s="203">
        <f>P!R43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20</v>
      </c>
      <c r="E45" s="203">
        <f>P!R47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200</v>
      </c>
      <c r="E54" s="203">
        <f>P!R56</f>
        <v>200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200</v>
      </c>
      <c r="E55" s="203">
        <f>P!R57</f>
        <v>200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8</v>
      </c>
      <c r="E56" s="203">
        <f>P!R58</f>
        <v>8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3</v>
      </c>
      <c r="E58" s="203">
        <f>P!R60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3</v>
      </c>
      <c r="E60" s="203">
        <f>P!R62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0.3</v>
      </c>
      <c r="E61" s="203">
        <f>P!R63</f>
        <v>0.5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0.5</v>
      </c>
      <c r="E62" s="203">
        <f>P!R64</f>
        <v>0.5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0.2</v>
      </c>
      <c r="E65" s="203">
        <f>P!R67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2</v>
      </c>
      <c r="E66" s="203">
        <f>P!R68</f>
        <v>2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2</v>
      </c>
      <c r="E67" s="203">
        <f>P!R69</f>
        <v>2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0.05</v>
      </c>
      <c r="E68" s="203">
        <f>P!R70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0.1</v>
      </c>
      <c r="E69" s="203">
        <f>P!R71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0.05</v>
      </c>
      <c r="E70" s="203">
        <f>P!R72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2</v>
      </c>
      <c r="E71" s="203">
        <f>P!R73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0.52</v>
      </c>
      <c r="E72" s="203">
        <f>P!R74</f>
        <v>0.5</v>
      </c>
      <c r="F72" s="301" t="str">
        <f t="shared" si="2"/>
        <v>হ্যা</v>
      </c>
      <c r="G72" s="323" t="str">
        <f t="shared" si="3"/>
        <v>--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0.5</v>
      </c>
      <c r="E73" s="203">
        <f>P!R75</f>
        <v>0.5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1</v>
      </c>
      <c r="E75" s="203">
        <f>P!R77</f>
        <v>0.9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0.05</v>
      </c>
      <c r="E77" s="203">
        <f>P!R79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0.1</v>
      </c>
      <c r="E78" s="203">
        <f>P!R80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1</v>
      </c>
      <c r="E80" s="203">
        <f>P!R82</f>
        <v>1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0.1</v>
      </c>
      <c r="E86" s="203">
        <f>P!R88</f>
        <v>0.1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9</v>
      </c>
      <c r="E87" s="203">
        <f>P!R89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4</v>
      </c>
      <c r="E88" s="203">
        <f>P!R90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250</v>
      </c>
      <c r="E89" s="203">
        <f>P!R91</f>
        <v>250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1</v>
      </c>
      <c r="E92" s="203">
        <f>P!R94</f>
        <v>1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2</v>
      </c>
      <c r="E95" s="203">
        <f>P!R97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1</v>
      </c>
      <c r="E98" s="203">
        <f>P!R100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1</v>
      </c>
      <c r="E99" s="203">
        <f>P!R101</f>
        <v>0</v>
      </c>
      <c r="F99" s="301" t="str">
        <f t="shared" si="2"/>
        <v>হ্যা</v>
      </c>
      <c r="G99" s="323" t="str">
        <f t="shared" si="3"/>
        <v>--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1</v>
      </c>
      <c r="E109" s="203">
        <f>P!R111</f>
        <v>1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0.2</v>
      </c>
      <c r="E111" s="203">
        <f>P!R113</f>
        <v>0</v>
      </c>
      <c r="F111" s="301" t="str">
        <f t="shared" si="2"/>
        <v>হ্যা</v>
      </c>
      <c r="G111" s="323" t="str">
        <f t="shared" si="3"/>
        <v>--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0.1</v>
      </c>
      <c r="E112" s="203">
        <f>P!R114</f>
        <v>0</v>
      </c>
      <c r="F112" s="301" t="str">
        <f t="shared" si="2"/>
        <v>হ্যা</v>
      </c>
      <c r="G112" s="323" t="str">
        <f t="shared" si="3"/>
        <v>--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0.05</v>
      </c>
      <c r="E113" s="203">
        <f>P!R115</f>
        <v>0</v>
      </c>
      <c r="F113" s="301" t="str">
        <f t="shared" si="2"/>
        <v>হ্যা</v>
      </c>
      <c r="G113" s="323" t="str">
        <f t="shared" si="3"/>
        <v>--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0.2</v>
      </c>
      <c r="E114" s="203">
        <f>P!R116</f>
        <v>0</v>
      </c>
      <c r="F114" s="301" t="str">
        <f t="shared" si="2"/>
        <v>হ্যা</v>
      </c>
      <c r="G114" s="323" t="str">
        <f t="shared" si="3"/>
        <v>--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0.5</v>
      </c>
      <c r="E115" s="203">
        <f>P!R117</f>
        <v>0</v>
      </c>
      <c r="F115" s="301" t="str">
        <f t="shared" si="2"/>
        <v>হ্যা</v>
      </c>
      <c r="G115" s="323" t="str">
        <f t="shared" si="3"/>
        <v>--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S!V123</f>
        <v>55</v>
      </c>
      <c r="E123" s="203">
        <f>P!R125</f>
        <v>0.6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50</v>
      </c>
      <c r="E124" s="203">
        <f>P!R126</f>
        <v>50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3</v>
      </c>
      <c r="E126" s="203">
        <f>P!R128</f>
        <v>2.99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2</v>
      </c>
      <c r="E130" s="203">
        <f>P!R132</f>
        <v>2.2000000000000002</v>
      </c>
      <c r="F130" s="301" t="str">
        <f t="shared" si="2"/>
        <v>হ্যা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10</v>
      </c>
      <c r="E132" s="203">
        <f>P!R134</f>
        <v>13.48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14</v>
      </c>
      <c r="E133" s="203">
        <f>P!R135</f>
        <v>14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2</v>
      </c>
      <c r="E135" s="203">
        <f>P!R137</f>
        <v>2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28</v>
      </c>
      <c r="E136" s="203">
        <f>P!R138</f>
        <v>4.75</v>
      </c>
      <c r="F136" s="301" t="str">
        <f t="shared" si="4"/>
        <v>হ্যা</v>
      </c>
      <c r="G136" s="323" t="str">
        <f t="shared" si="5"/>
        <v>--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60</v>
      </c>
      <c r="E141" s="203">
        <f>P!R143</f>
        <v>60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1.5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1.5</v>
      </c>
      <c r="E145" s="203">
        <f>P!R147</f>
        <v>1.5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1.5</v>
      </c>
      <c r="E146" s="203">
        <f>P!R148</f>
        <v>0</v>
      </c>
      <c r="F146" s="301" t="str">
        <f t="shared" si="4"/>
        <v>হ্যা</v>
      </c>
      <c r="G146" s="323" t="str">
        <f t="shared" si="5"/>
        <v>--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30</v>
      </c>
      <c r="E150" s="203">
        <f>P!R152</f>
        <v>30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28</v>
      </c>
      <c r="E151" s="203">
        <f>P!R153</f>
        <v>28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6</v>
      </c>
      <c r="E152" s="203">
        <f>P!R154</f>
        <v>10.7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7</v>
      </c>
      <c r="E153" s="203">
        <f>P!R155</f>
        <v>6.8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27</v>
      </c>
      <c r="E156" s="203">
        <f>P!R158</f>
        <v>3.7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2</v>
      </c>
      <c r="E161" s="203">
        <f>P!R163</f>
        <v>2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5</v>
      </c>
      <c r="E168" s="203">
        <f>P!R170</f>
        <v>5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0</v>
      </c>
      <c r="E177" s="203">
        <f>P!R179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10</v>
      </c>
      <c r="E178" s="203">
        <f>P!R180</f>
        <v>15</v>
      </c>
      <c r="F178" s="301" t="str">
        <f t="shared" si="4"/>
        <v>হ্যা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1.5</v>
      </c>
      <c r="E179" s="203">
        <f>P!R181</f>
        <v>1.5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1</v>
      </c>
      <c r="E180" s="203">
        <f>P!R182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2</v>
      </c>
      <c r="E181" s="203">
        <f>P!R183</f>
        <v>2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30</v>
      </c>
      <c r="E182" s="203">
        <f>P!R184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10</v>
      </c>
      <c r="E183" s="203">
        <f>P!R185</f>
        <v>10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2</v>
      </c>
      <c r="E184" s="203">
        <f>P!R186</f>
        <v>2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30</v>
      </c>
      <c r="E188" s="203">
        <f>P!R190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28</v>
      </c>
      <c r="F190" s="301" t="str">
        <f t="shared" si="4"/>
        <v>নাই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25</v>
      </c>
      <c r="E191" s="203">
        <f>P!R193</f>
        <v>0</v>
      </c>
      <c r="F191" s="301" t="str">
        <f t="shared" si="4"/>
        <v>হ্যা</v>
      </c>
      <c r="G191" s="323" t="str">
        <f t="shared" si="5"/>
        <v>--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8</v>
      </c>
      <c r="E193" s="203">
        <f>P!R195</f>
        <v>8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0</v>
      </c>
      <c r="E195" s="203">
        <f>P!R197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1</v>
      </c>
      <c r="E197" s="203">
        <f>P!R199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0.5</v>
      </c>
      <c r="E198" s="203">
        <f>P!R200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0.2</v>
      </c>
      <c r="E199" s="203">
        <f>P!R201</f>
        <v>0.5</v>
      </c>
      <c r="F199" s="301" t="str">
        <f t="shared" si="6"/>
        <v>হ্যা</v>
      </c>
      <c r="G199" s="323" t="str">
        <f t="shared" si="7"/>
        <v>++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0</v>
      </c>
      <c r="E206" s="203">
        <f>P!R208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0</v>
      </c>
      <c r="E207" s="203">
        <f>P!R209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0.5</v>
      </c>
      <c r="E212" s="203">
        <f>P!R214</f>
        <v>0.56000000000000005</v>
      </c>
      <c r="F212" s="301" t="str">
        <f t="shared" si="6"/>
        <v>হ্যা</v>
      </c>
      <c r="G212" s="323" t="str">
        <f t="shared" si="7"/>
        <v>++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3</v>
      </c>
      <c r="E214" s="203">
        <f>P!R216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1</v>
      </c>
      <c r="E218" s="203">
        <f>P!R220</f>
        <v>1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0.2</v>
      </c>
      <c r="E221" s="203">
        <f>P!R223</f>
        <v>1</v>
      </c>
      <c r="F221" s="301" t="str">
        <f t="shared" si="6"/>
        <v>হ্যা</v>
      </c>
      <c r="G221" s="323" t="str">
        <f t="shared" si="7"/>
        <v>++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4</v>
      </c>
      <c r="E230" s="203">
        <f>P!R232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210</v>
      </c>
      <c r="E231" s="203">
        <f>P!R233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55</v>
      </c>
      <c r="E235" s="203">
        <f>P!R237</f>
        <v>0</v>
      </c>
      <c r="F235" s="301" t="str">
        <f t="shared" si="6"/>
        <v>হ্যা</v>
      </c>
      <c r="G235" s="323" t="str">
        <f t="shared" si="7"/>
        <v>--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0</v>
      </c>
      <c r="E237" s="203">
        <f>P!R239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141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0.5</v>
      </c>
      <c r="E245" s="203">
        <f>P!R247</f>
        <v>0</v>
      </c>
      <c r="F245" s="301" t="str">
        <f t="shared" si="6"/>
        <v>হ্যা</v>
      </c>
      <c r="G245" s="323" t="str">
        <f t="shared" si="7"/>
        <v>--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2070</v>
      </c>
      <c r="F247" s="301" t="str">
        <f t="shared" si="6"/>
        <v>নাই</v>
      </c>
      <c r="G247" s="323" t="str">
        <f t="shared" si="7"/>
        <v>++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200</v>
      </c>
      <c r="F248" s="301" t="str">
        <f t="shared" si="6"/>
        <v>নাই</v>
      </c>
      <c r="G248" s="323" t="str">
        <f t="shared" si="7"/>
        <v>++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300</v>
      </c>
      <c r="F250" s="301" t="str">
        <f t="shared" si="6"/>
        <v>নাই</v>
      </c>
      <c r="G250" s="323" t="str">
        <f t="shared" si="7"/>
        <v>++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680</v>
      </c>
      <c r="F251" s="301" t="str">
        <f t="shared" si="6"/>
        <v>নাই</v>
      </c>
      <c r="G251" s="323" t="str">
        <f t="shared" si="7"/>
        <v>++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5100</v>
      </c>
      <c r="F252" s="301" t="str">
        <f t="shared" si="6"/>
        <v>নাই</v>
      </c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P!D3+8</f>
        <v>45860</v>
      </c>
      <c r="E1" s="495"/>
      <c r="F1" s="495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18</v>
      </c>
      <c r="E5" s="203">
        <f>P!T7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3</v>
      </c>
      <c r="E8" s="203">
        <f>P!T10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3</v>
      </c>
      <c r="E10" s="203">
        <f>P!T12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10</v>
      </c>
      <c r="E13" s="203">
        <f>P!T15</f>
        <v>20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0.5</v>
      </c>
      <c r="E14" s="203">
        <f>P!T16</f>
        <v>2</v>
      </c>
      <c r="F14" s="301" t="str">
        <f t="shared" si="0"/>
        <v>হ্যা</v>
      </c>
      <c r="G14" s="323" t="str">
        <f t="shared" si="1"/>
        <v>++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2</v>
      </c>
      <c r="E15" s="203">
        <f>P!T17</f>
        <v>25</v>
      </c>
      <c r="F15" s="301" t="str">
        <f t="shared" si="0"/>
        <v>হ্যা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8</v>
      </c>
      <c r="E19" s="203">
        <f>P!T21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0.5</v>
      </c>
      <c r="E20" s="203">
        <f>P!T22</f>
        <v>1</v>
      </c>
      <c r="F20" s="301" t="str">
        <f t="shared" si="0"/>
        <v>হ্যা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1</v>
      </c>
      <c r="E21" s="203">
        <f>P!T23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44</v>
      </c>
      <c r="E22" s="203">
        <f>P!T24</f>
        <v>350</v>
      </c>
      <c r="F22" s="301" t="str">
        <f t="shared" si="0"/>
        <v>হ্যা</v>
      </c>
      <c r="G22" s="323" t="str">
        <f t="shared" si="1"/>
        <v>++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2</v>
      </c>
      <c r="E34" s="203">
        <f>P!T36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3</v>
      </c>
      <c r="E38" s="203">
        <f>P!T40</f>
        <v>0.5</v>
      </c>
      <c r="F38" s="301" t="str">
        <f t="shared" si="0"/>
        <v>হ্যা</v>
      </c>
      <c r="G38" s="323" t="str">
        <f t="shared" si="1"/>
        <v>--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2</v>
      </c>
      <c r="F40" s="301" t="str">
        <f t="shared" si="0"/>
        <v>নাই</v>
      </c>
      <c r="G40" s="323" t="str">
        <f t="shared" si="1"/>
        <v>++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6</v>
      </c>
      <c r="E56" s="203">
        <f>P!T58</f>
        <v>6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2</v>
      </c>
      <c r="E58" s="203">
        <f>P!T60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2</v>
      </c>
      <c r="E60" s="203">
        <f>P!T62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0.3</v>
      </c>
      <c r="E61" s="203">
        <f>P!T63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0.4</v>
      </c>
      <c r="E62" s="203">
        <f>P!T64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0.1</v>
      </c>
      <c r="E65" s="203">
        <f>P!T67</f>
        <v>0.1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0.05</v>
      </c>
      <c r="E68" s="203">
        <f>P!T70</f>
        <v>0.05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0.1</v>
      </c>
      <c r="E69" s="203">
        <f>P!T71</f>
        <v>0.5</v>
      </c>
      <c r="F69" s="301" t="str">
        <f t="shared" si="2"/>
        <v>হ্যা</v>
      </c>
      <c r="G69" s="323" t="str">
        <f t="shared" si="3"/>
        <v>++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0.02</v>
      </c>
      <c r="E70" s="203">
        <f>P!T72</f>
        <v>0.1</v>
      </c>
      <c r="F70" s="301" t="str">
        <f t="shared" si="2"/>
        <v>হ্যা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2</v>
      </c>
      <c r="E71" s="203">
        <f>P!T73</f>
        <v>2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0.2</v>
      </c>
      <c r="E75" s="203">
        <f>P!T77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0.05</v>
      </c>
      <c r="E77" s="203">
        <f>P!T79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0.1</v>
      </c>
      <c r="E78" s="203">
        <f>P!T80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1</v>
      </c>
      <c r="E80" s="203">
        <f>P!T82</f>
        <v>3</v>
      </c>
      <c r="F80" s="301" t="str">
        <f t="shared" si="2"/>
        <v>হ্যা</v>
      </c>
      <c r="G80" s="323" t="str">
        <f t="shared" si="3"/>
        <v>++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4</v>
      </c>
      <c r="E87" s="203">
        <f>P!T89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2</v>
      </c>
      <c r="E88" s="203">
        <f>P!T90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90</v>
      </c>
      <c r="E89" s="203">
        <f>P!T91</f>
        <v>115</v>
      </c>
      <c r="F89" s="301" t="str">
        <f t="shared" si="2"/>
        <v>হ্যা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4</v>
      </c>
      <c r="E94" s="203">
        <f>P!T96</f>
        <v>4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2</v>
      </c>
      <c r="E95" s="203">
        <f>P!T97</f>
        <v>2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1</v>
      </c>
      <c r="E96" s="203">
        <f>P!T98</f>
        <v>1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0.5</v>
      </c>
      <c r="E110" s="203">
        <f>P!T112</f>
        <v>1</v>
      </c>
      <c r="F110" s="301" t="str">
        <f t="shared" si="2"/>
        <v>হ্যা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S!X123</f>
        <v>54</v>
      </c>
      <c r="E123" s="203">
        <f>P!T125</f>
        <v>1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50</v>
      </c>
      <c r="E124" s="203">
        <f>P!T126</f>
        <v>42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4</v>
      </c>
      <c r="E126" s="203">
        <f>P!T128</f>
        <v>4.5</v>
      </c>
      <c r="F126" s="301" t="str">
        <f t="shared" si="2"/>
        <v>হ্যা</v>
      </c>
      <c r="G126" s="323" t="str">
        <f t="shared" si="3"/>
        <v>++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3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7.5</v>
      </c>
      <c r="E136" s="203">
        <f>P!T138</f>
        <v>7.5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5</v>
      </c>
      <c r="E143" s="203">
        <f>P!T145</f>
        <v>5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25</v>
      </c>
      <c r="E144" s="203">
        <f>P!T146</f>
        <v>26</v>
      </c>
      <c r="F144" s="301" t="str">
        <f t="shared" si="4"/>
        <v>হ্যা</v>
      </c>
      <c r="G144" s="323" t="str">
        <f t="shared" si="5"/>
        <v>++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15</v>
      </c>
      <c r="E150" s="203">
        <f>P!T152</f>
        <v>15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1.5</v>
      </c>
      <c r="E152" s="203">
        <f>P!T154</f>
        <v>1.6</v>
      </c>
      <c r="F152" s="301" t="str">
        <f t="shared" si="4"/>
        <v>হ্যা</v>
      </c>
      <c r="G152" s="323" t="str">
        <f t="shared" si="5"/>
        <v>++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5</v>
      </c>
      <c r="E153" s="203">
        <f>P!T155</f>
        <v>10.4</v>
      </c>
      <c r="F153" s="301" t="str">
        <f t="shared" si="4"/>
        <v>হ্যা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2.5</v>
      </c>
      <c r="E158" s="203">
        <f>P!T160</f>
        <v>0</v>
      </c>
      <c r="F158" s="301" t="str">
        <f t="shared" si="4"/>
        <v>হ্যা</v>
      </c>
      <c r="G158" s="323" t="str">
        <f t="shared" si="5"/>
        <v>--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2.5</v>
      </c>
      <c r="F160" s="301" t="str">
        <f t="shared" si="4"/>
        <v>নাই</v>
      </c>
      <c r="G160" s="323" t="str">
        <f t="shared" si="5"/>
        <v>++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5</v>
      </c>
      <c r="E177" s="203">
        <f>P!T179</f>
        <v>20</v>
      </c>
      <c r="F177" s="301" t="str">
        <f t="shared" si="4"/>
        <v>হ্যা</v>
      </c>
      <c r="G177" s="323" t="str">
        <f t="shared" si="5"/>
        <v>++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10</v>
      </c>
      <c r="E178" s="203">
        <f>P!T180</f>
        <v>10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1</v>
      </c>
      <c r="E179" s="203">
        <f>P!T181</f>
        <v>1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1</v>
      </c>
      <c r="E180" s="203">
        <f>P!T182</f>
        <v>1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1</v>
      </c>
      <c r="E181" s="203">
        <f>P!T183</f>
        <v>1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30</v>
      </c>
      <c r="E182" s="203">
        <f>P!T184</f>
        <v>30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5</v>
      </c>
      <c r="E183" s="203">
        <f>P!T185</f>
        <v>7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2</v>
      </c>
      <c r="E184" s="203">
        <f>P!T186</f>
        <v>1.5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7</v>
      </c>
      <c r="E185" s="203">
        <f>P!T187</f>
        <v>7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15</v>
      </c>
      <c r="E187" s="203">
        <f>P!T189</f>
        <v>15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1</v>
      </c>
      <c r="E197" s="203">
        <f>P!T199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0.5</v>
      </c>
      <c r="E198" s="203">
        <f>P!T200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5</v>
      </c>
      <c r="E203" s="203">
        <f>P!T205</f>
        <v>8</v>
      </c>
      <c r="F203" s="301" t="str">
        <f t="shared" si="6"/>
        <v>হ্যা</v>
      </c>
      <c r="G203" s="323" t="str">
        <f t="shared" si="7"/>
        <v>++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3</v>
      </c>
      <c r="E214" s="203">
        <f>P!T216</f>
        <v>3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22</v>
      </c>
      <c r="E215" s="203">
        <f>P!T217</f>
        <v>0</v>
      </c>
      <c r="F215" s="301" t="str">
        <f t="shared" si="6"/>
        <v>হ্যা</v>
      </c>
      <c r="G215" s="323" t="str">
        <f t="shared" si="7"/>
        <v>--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2</v>
      </c>
      <c r="E230" s="203">
        <f>P!T232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100</v>
      </c>
      <c r="E231" s="203">
        <f>P!T233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30</v>
      </c>
      <c r="E233" s="203">
        <f>P!T235</f>
        <v>1.5</v>
      </c>
      <c r="F233" s="301" t="str">
        <f t="shared" si="6"/>
        <v>হ্যা</v>
      </c>
      <c r="G233" s="323" t="str">
        <f t="shared" si="7"/>
        <v>--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2</v>
      </c>
      <c r="E238" s="203">
        <f>P!T240</f>
        <v>2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121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3965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60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90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750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3800</v>
      </c>
      <c r="F252" s="301"/>
      <c r="G252" s="323" t="str">
        <f t="shared" si="7"/>
        <v>++</v>
      </c>
      <c r="H252" s="162"/>
    </row>
  </sheetData>
  <autoFilter ref="G1:G252" xr:uid="{D4D702E7-5A04-4C65-A282-76CBDC4C5C4F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P!D3+9</f>
        <v>45861</v>
      </c>
      <c r="E1" s="495"/>
      <c r="F1" s="495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14</v>
      </c>
      <c r="E5" s="203">
        <f>P!V7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2</v>
      </c>
      <c r="E8" s="203">
        <f>P!V10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2</v>
      </c>
      <c r="E9" s="203">
        <f>P!V11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5</v>
      </c>
      <c r="E13" s="203">
        <f>P!V15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0.2</v>
      </c>
      <c r="E14" s="203">
        <f>P!V16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1</v>
      </c>
      <c r="E15" s="203">
        <f>P!V17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4</v>
      </c>
      <c r="E19" s="203">
        <f>P!V21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1</v>
      </c>
      <c r="E34" s="203">
        <f>P!V36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4</v>
      </c>
      <c r="E56" s="203">
        <f>P!V58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1</v>
      </c>
      <c r="E58" s="203">
        <f>P!V60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0.04</v>
      </c>
      <c r="F68" s="301" t="str">
        <f t="shared" ref="F68:F131" si="2">IF(AND(D68=0,E68&lt;&gt;0),"নাই","হ্যা")</f>
        <v>নাই</v>
      </c>
      <c r="G68" s="323" t="str">
        <f t="shared" ref="G68:G131" si="3">IF(D68 = E68, "OK", IF((D68 - E68) &lt; 0, "++", "--"))</f>
        <v>++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0.05</v>
      </c>
      <c r="F70" s="301" t="str">
        <f t="shared" si="2"/>
        <v>নাই</v>
      </c>
      <c r="G70" s="323" t="str">
        <f t="shared" si="3"/>
        <v>++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40</v>
      </c>
      <c r="E89" s="203">
        <f>P!V91</f>
        <v>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1</v>
      </c>
      <c r="E95" s="203">
        <f>P!V97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121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30</v>
      </c>
      <c r="E124" s="203">
        <f>P!V126</f>
        <v>22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2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8</v>
      </c>
      <c r="E150" s="203">
        <f>P!V152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0.5</v>
      </c>
      <c r="E161" s="203">
        <f>P!V163</f>
        <v>0</v>
      </c>
      <c r="F161" s="301" t="str">
        <f t="shared" si="4"/>
        <v>হ্যা</v>
      </c>
      <c r="G161" s="323" t="str">
        <f t="shared" si="5"/>
        <v>--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5</v>
      </c>
      <c r="E169" s="203">
        <f>P!V171</f>
        <v>5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5</v>
      </c>
      <c r="E178" s="203">
        <f>P!V180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0.5</v>
      </c>
      <c r="E179" s="203">
        <f>P!V181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0.5</v>
      </c>
      <c r="E180" s="203">
        <f>P!V182</f>
        <v>0.5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0.5</v>
      </c>
      <c r="E181" s="203">
        <f>P!V183</f>
        <v>0.5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15</v>
      </c>
      <c r="E182" s="203">
        <f>P!V184</f>
        <v>15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2</v>
      </c>
      <c r="E183" s="203">
        <f>P!V185</f>
        <v>2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0.5</v>
      </c>
      <c r="E184" s="203">
        <f>P!V186</f>
        <v>0.5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3</v>
      </c>
      <c r="E186" s="203">
        <f>P!V188</f>
        <v>3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50</v>
      </c>
      <c r="E188" s="203">
        <f>P!V190</f>
        <v>50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12</v>
      </c>
      <c r="E194" s="203">
        <f>P!V196</f>
        <v>12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1</v>
      </c>
      <c r="E197" s="203">
        <f>P!V199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0.5</v>
      </c>
      <c r="E198" s="203">
        <f>P!V200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5</v>
      </c>
      <c r="E211" s="203">
        <f>P!V213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0.5</v>
      </c>
      <c r="E230" s="203">
        <f>P!V232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30</v>
      </c>
      <c r="E231" s="203">
        <f>P!V233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30</v>
      </c>
      <c r="E232" s="203">
        <f>P!V234</f>
        <v>15</v>
      </c>
      <c r="F232" s="301" t="str">
        <f t="shared" si="6"/>
        <v>হ্যা</v>
      </c>
      <c r="G232" s="323" t="str">
        <f t="shared" si="7"/>
        <v>--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 t="str">
        <f>S!Z236</f>
        <v xml:space="preserve"> </v>
      </c>
      <c r="E236" s="203">
        <f>P!V238</f>
        <v>0</v>
      </c>
      <c r="F236" s="301" t="str">
        <f t="shared" si="6"/>
        <v>হ্যা</v>
      </c>
      <c r="G236" s="323" t="e">
        <f t="shared" si="7"/>
        <v>#VALUE!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69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300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200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2600</v>
      </c>
      <c r="F252" s="301"/>
      <c r="G252" s="323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P!D3+10</f>
        <v>45862</v>
      </c>
      <c r="E1" s="495"/>
      <c r="F1" s="495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2"/>
      <c r="B1" s="493"/>
      <c r="C1" s="494"/>
      <c r="D1" s="495">
        <f>P!D3+11</f>
        <v>45863</v>
      </c>
      <c r="E1" s="495"/>
      <c r="F1" s="495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2025-08-03T06:59:27Z</cp:lastPrinted>
  <dcterms:created xsi:type="dcterms:W3CDTF">2024-07-22T13:09:54Z</dcterms:created>
  <dcterms:modified xsi:type="dcterms:W3CDTF">2025-08-06T03:50:10Z</dcterms:modified>
</cp:coreProperties>
</file>