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6621A2B1-B69F-45D0-A4A0-631461F7D5E8}" xr6:coauthVersionLast="43" xr6:coauthVersionMax="43" xr10:uidLastSave="{00000000-0000-0000-0000-000000000000}"/>
  <bookViews>
    <workbookView xWindow="0" yWindow="0" windowWidth="20490" windowHeight="804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7" i="1" l="1"/>
  <c r="S248" i="1"/>
  <c r="S249" i="1"/>
  <c r="S250" i="1"/>
  <c r="S251" i="1"/>
  <c r="S252" i="1"/>
  <c r="Q247" i="1"/>
  <c r="Q248" i="1"/>
  <c r="Q249" i="1"/>
  <c r="Q250" i="1"/>
  <c r="Q251" i="1"/>
  <c r="Q252" i="1"/>
  <c r="O247" i="1"/>
  <c r="O248" i="1"/>
  <c r="O249" i="1"/>
  <c r="O250" i="1"/>
  <c r="O251" i="1"/>
  <c r="O252" i="1"/>
  <c r="M247" i="1"/>
  <c r="M248" i="1"/>
  <c r="M249" i="1"/>
  <c r="M250" i="1"/>
  <c r="M251" i="1"/>
  <c r="M252" i="1"/>
  <c r="K247" i="1"/>
  <c r="K248" i="1"/>
  <c r="K249" i="1"/>
  <c r="K250" i="1"/>
  <c r="K251" i="1"/>
  <c r="K252" i="1"/>
  <c r="I247" i="1"/>
  <c r="I248" i="1"/>
  <c r="I249" i="1"/>
  <c r="I250" i="1"/>
  <c r="I251" i="1"/>
  <c r="I252" i="1"/>
  <c r="AK247" i="1"/>
  <c r="AI247" i="1"/>
  <c r="AG247" i="1"/>
  <c r="AE247" i="1"/>
  <c r="AC247" i="1"/>
  <c r="AA247" i="1"/>
  <c r="Y247" i="1"/>
  <c r="W247" i="1"/>
  <c r="U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1" i="1"/>
  <c r="O133" i="1"/>
  <c r="O134" i="1"/>
  <c r="O135" i="1"/>
  <c r="O137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6" i="33"/>
  <c r="F5" i="33"/>
  <c r="F4" i="33"/>
  <c r="W249" i="2" l="1"/>
  <c r="V249" i="2"/>
  <c r="A27" i="27" l="1"/>
  <c r="F27" i="27" s="1"/>
  <c r="A28" i="27"/>
  <c r="F28" i="27" s="1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8" i="27"/>
  <c r="D27" i="27"/>
  <c r="D28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9" i="44" l="1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D20" i="33" l="1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<sst xmlns="http://schemas.openxmlformats.org/spreadsheetml/2006/main" count="2152" uniqueCount="573">
  <si>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</si>
  <si>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</si>
  <si>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</si>
  <si>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</si>
  <si>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</si>
  <si>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</si>
  <si>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</si>
  <si>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</si>
  <si>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</si>
  <si>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</si>
  <si>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</si>
  <si>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</si>
  <si>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</si>
  <si>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</si>
  <si>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</si>
  <si>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</si>
  <si>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</si>
  <si>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</si>
  <si>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</si>
  <si>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</si>
  <si>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</si>
  <si>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</si>
  <si>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</si>
  <si>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</si>
  <si>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</si>
  <si>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</si>
  <si>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</si>
  <si>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</si>
  <si>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</si>
  <si>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</si>
  <si>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</si>
  <si>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</si>
  <si>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</si>
  <si>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</si>
  <si>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</si>
  <si>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</si>
  <si>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</si>
  <si>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</si>
  <si>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</si>
  <si>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</si>
  <si>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</si>
  <si>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</si>
  <si>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</si>
  <si>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</si>
  <si>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</si>
  <si>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</si>
  <si>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</si>
  <si>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</si>
  <si>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</si>
  <si>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</si>
  <si>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</si>
  <si>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</si>
  <si>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</si>
  <si>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</si>
  <si>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</si>
  <si>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</si>
  <si>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</si>
  <si>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</si>
  <si>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</si>
  <si>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</si>
  <si>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</si>
  <si>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</si>
  <si>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</si>
  <si>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</si>
  <si>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</si>
  <si>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</si>
  <si>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</si>
  <si>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</si>
  <si>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</si>
  <si>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</si>
  <si>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</si>
  <si>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</si>
  <si>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</si>
  <si>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</si>
  <si>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</si>
  <si>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</si>
  <si>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</si>
  <si>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</si>
  <si>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</si>
  <si>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</si>
  <si>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</si>
  <si>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</si>
  <si>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</si>
  <si>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</si>
  <si>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</si>
  <si>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</si>
  <si>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</si>
  <si>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</si>
  <si>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</si>
  <si>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</si>
  <si>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</si>
  <si>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</si>
  <si>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</si>
  <si>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</si>
  <si>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</si>
  <si>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</si>
  <si>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</si>
  <si>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</si>
  <si>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</si>
  <si>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</si>
  <si>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</si>
  <si>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</si>
  <si>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</si>
  <si>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</si>
  <si>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</si>
  <si>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</si>
  <si>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</si>
  <si>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</si>
  <si>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</si>
  <si>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</si>
  <si>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</si>
  <si>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</si>
  <si>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</si>
  <si>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</si>
  <si>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</si>
  <si>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</si>
  <si>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</si>
  <si>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</si>
  <si>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</si>
  <si>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</si>
  <si>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</si>
  <si>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</si>
  <si>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</si>
  <si>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</si>
  <si>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</si>
  <si>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</si>
  <si>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</si>
  <si>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</si>
  <si>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</si>
  <si>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</si>
  <si>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</si>
  <si>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</si>
  <si>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</si>
  <si>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</si>
  <si>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</si>
  <si>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</si>
  <si>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</si>
  <si>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</si>
  <si>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</si>
  <si>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</si>
  <si>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</si>
  <si>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</si>
  <si>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</si>
  <si>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</si>
  <si>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</si>
  <si>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</si>
  <si>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</si>
  <si>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</si>
  <si>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</si>
  <si>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</si>
  <si>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</si>
  <si>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</si>
  <si>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</si>
  <si>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</si>
  <si>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</si>
  <si>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</si>
  <si>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</si>
  <si>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</si>
  <si>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</si>
  <si>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</si>
  <si>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</si>
  <si>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</si>
  <si>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</si>
  <si>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</si>
  <si>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</si>
  <si>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</si>
  <si>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</si>
  <si>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</si>
  <si>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</si>
  <si>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</si>
  <si>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</si>
  <si>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</si>
  <si>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</si>
  <si>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</si>
  <si>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</si>
  <si>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</si>
  <si>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</si>
  <si>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</si>
  <si>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</si>
  <si>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</si>
  <si>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</si>
  <si>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</si>
  <si>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</si>
  <si>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</si>
  <si>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</si>
  <si>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</si>
  <si>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</si>
  <si>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</si>
  <si>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</si>
  <si>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</si>
  <si>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</si>
  <si>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</si>
  <si>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</si>
  <si>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</si>
  <si>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</si>
  <si>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</si>
  <si>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</si>
  <si>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</si>
  <si>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</si>
  <si>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</si>
  <si>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</si>
  <si>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</si>
  <si>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</si>
  <si>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</si>
  <si>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</si>
  <si>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</si>
  <si>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</si>
  <si>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</si>
  <si>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</si>
  <si>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</si>
  <si>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</si>
  <si>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</si>
  <si>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</si>
  <si>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</si>
  <si>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</si>
  <si>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</si>
  <si>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</si>
  <si>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</si>
  <si>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</si>
  <si>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</si>
  <si>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</si>
  <si>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</si>
  <si>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</si>
  <si>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</si>
  <si>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</si>
  <si>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</si>
  <si>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</si>
  <si>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</si>
  <si>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</si>
  <si>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</si>
  <si>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</si>
  <si>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</si>
  <si>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</si>
  <si>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</si>
  <si>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</si>
  <si>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</si>
  <si>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</si>
  <si>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</si>
  <si>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</si>
  <si>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</si>
  <si>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</si>
  <si>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</si>
  <si>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</si>
  <si>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</si>
  <si>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</si>
  <si>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</si>
  <si>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</si>
  <si>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</si>
  <si>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</si>
  <si>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</si>
  <si>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</si>
  <si>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</si>
  <si>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</si>
  <si>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</si>
  <si>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</si>
  <si>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</si>
  <si>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</si>
  <si>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</si>
  <si>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</si>
  <si>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</si>
  <si>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</si>
  <si>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</si>
  <si>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</si>
  <si>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</si>
  <si>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</si>
  <si>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</si>
  <si>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</si>
  <si>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</si>
  <si>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</si>
  <si>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</si>
  <si>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</si>
  <si>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</si>
  <si>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</si>
  <si>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</si>
  <si>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</si>
  <si>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</si>
  <si>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</si>
  <si>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</si>
  <si>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</si>
  <si>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</si>
  <si>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</si>
  <si>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</si>
  <si>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</si>
  <si>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</si>
  <si>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</si>
  <si>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</si>
  <si>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</si>
  <si>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</si>
  <si>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</si>
  <si>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</si>
  <si>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</si>
  <si>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</si>
  <si>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</si>
  <si>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</si>
  <si>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</si>
  <si>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</si>
  <si>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</si>
  <si>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</si>
  <si>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</si>
  <si>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</si>
  <si>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</si>
  <si>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</si>
  <si>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</si>
  <si>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</si>
  <si>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</si>
  <si>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</si>
  <si>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</si>
  <si>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</si>
  <si>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</si>
  <si>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</si>
  <si>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</si>
  <si>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</si>
  <si>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</si>
  <si>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</si>
  <si>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</si>
  <si>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</si>
  <si>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</si>
  <si>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</si>
  <si>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</si>
  <si>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</si>
  <si>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</si>
  <si>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</si>
  <si>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</si>
  <si>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</si>
  <si>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</si>
  <si>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</si>
  <si>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</si>
  <si>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</si>
  <si>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</si>
  <si>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</si>
  <si>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</si>
  <si>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</si>
  <si>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</si>
  <si>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</si>
  <si>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</si>
  <si>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</si>
  <si>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</si>
  <si>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</si>
  <si>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</si>
  <si>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</si>
  <si>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</si>
  <si>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</si>
  <si>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</si>
  <si>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</si>
  <si>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</si>
  <si>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</si>
  <si>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</si>
  <si>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</si>
  <si>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</si>
  <si>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</si>
  <si>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</si>
  <si>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</si>
  <si>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</si>
  <si>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</si>
  <si>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</si>
  <si>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</si>
  <si>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</si>
  <si>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</si>
  <si>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</si>
  <si>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</si>
  <si>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</si>
  <si>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</si>
  <si>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</si>
  <si>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</si>
  <si>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</si>
  <si>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</si>
  <si>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</si>
  <si>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</si>
  <si>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</si>
  <si>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</si>
  <si>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</si>
  <si>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</si>
  <si>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</si>
  <si>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</si>
  <si>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</si>
  <si>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</si>
  <si>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</si>
  <si>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</si>
  <si>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</si>
  <si>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</si>
  <si>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</si>
  <si>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</si>
  <si>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</si>
  <si>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</si>
  <si>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</si>
  <si>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</si>
  <si>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</si>
  <si>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</si>
  <si>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</si>
  <si>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</si>
  <si>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</si>
  <si>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</si>
  <si>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</si>
  <si>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</si>
  <si>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</si>
  <si>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</si>
  <si>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</si>
  <si>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</si>
  <si>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</si>
  <si>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</si>
  <si>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</si>
  <si>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</si>
  <si>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</si>
  <si>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</si>
  <si>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</si>
  <si>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</si>
  <si>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</si>
  <si>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</si>
  <si>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</si>
  <si>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</si>
  <si>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</si>
  <si>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</si>
  <si>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</si>
  <si>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</si>
  <si>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</si>
  <si>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</si>
  <si>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</si>
  <si>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</si>
  <si>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</si>
  <si>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</si>
  <si>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</si>
  <si>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</si>
  <si>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</si>
  <si>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</si>
  <si>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</si>
  <si>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</si>
  <si>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</si>
  <si>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</si>
  <si>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</si>
  <si>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</si>
  <si>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</si>
  <si>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</si>
  <si>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</si>
  <si>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</si>
  <si>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</si>
  <si>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</si>
  <si>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</si>
  <si>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</si>
  <si>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</si>
  <si>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</si>
  <si>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</si>
  <si>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</si>
  <si>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</si>
  <si>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</si>
  <si>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</si>
  <si>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</si>
  <si>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</si>
  <si>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</si>
  <si>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</si>
  <si>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</si>
  <si>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</si>
  <si>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</si>
  <si>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</si>
  <si>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</si>
  <si>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</si>
  <si>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</si>
  <si>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</si>
  <si>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</si>
  <si>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</si>
  <si>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</si>
  <si>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</si>
  <si>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</si>
  <si>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</si>
  <si>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</si>
  <si>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</si>
  <si>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</si>
  <si>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</si>
  <si>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</si>
  <si>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</si>
  <si>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</si>
  <si>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</si>
  <si>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</si>
  <si>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</si>
  <si>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</si>
  <si>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</si>
  <si>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</si>
  <si>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</si>
  <si>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</si>
  <si>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</si>
  <si>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</si>
  <si>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</si>
  <si>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</si>
  <si>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</si>
  <si>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</si>
  <si>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</si>
  <si>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</si>
  <si>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</si>
  <si>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</si>
  <si>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</si>
  <si>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</si>
  <si>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</si>
  <si>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</si>
  <si>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</si>
  <si>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</si>
  <si>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</si>
  <si>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</si>
  <si>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</si>
  <si>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</si>
  <si>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</si>
  <si>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</si>
  <si>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</si>
  <si>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</si>
  <si>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</si>
  <si>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</si>
  <si>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</si>
  <si>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</si>
  <si>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</si>
  <si>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</si>
  <si>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</si>
  <si>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</si>
  <si>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</si>
  <si>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</si>
  <si>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</si>
  <si>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</si>
  <si>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</si>
  <si>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</si>
  <si>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</si>
  <si>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</si>
  <si>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</si>
  <si>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</si>
  <si>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</si>
  <si>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</si>
  <si>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</si>
  <si>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</si>
  <si>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</si>
  <si>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</si>
  <si>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</si>
  <si>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</si>
  <si>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</si>
  <si>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</si>
  <si>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</si>
  <si>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</si>
  <si>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</si>
  <si>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</si>
  <si>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</si>
  <si>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</si>
  <si>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</si>
  <si>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</si>
  <si>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</si>
  <si>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</si>
  <si>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</si>
  <si>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</si>
  <si>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</si>
  <si>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</si>
  <si>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</si>
  <si>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</si>
  <si>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</si>
  <si>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</si>
  <si>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</si>
  <si>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</si>
  <si>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</si>
  <si>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</si>
  <si>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</si>
  <si>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</si>
  <si>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</si>
  <si>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</si>
  <si>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</si>
  <si>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</si>
  <si>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</si>
  <si>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</si>
  <si>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</si>
  <si>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</si>
  <si>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</si>
  <si>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</si>
  <si>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</si>
  <si>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</si>
  <si>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</si>
  <si>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</si>
  <si>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</si>
  <si>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</si>
  <si>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</si>
  <si>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</si>
  <si>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লইট্টা/মলা মাছ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</si>
</sst>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676.47058823529414</v>
      </c>
      <c r="E73" s="254">
        <f t="shared" si="2"/>
        <v>16.470588235294144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670</v>
      </c>
      <c r="E74" s="254">
        <f t="shared" si="2"/>
        <v>670</v>
      </c>
      <c r="F74" s="261" t="str">
        <f t="shared" si="3"/>
        <v>+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390" priority="1" operator="equal">
      <formula>"মূল্য হ্রাস"</formula>
    </cfRule>
    <cfRule type="cellIs" dxfId="3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449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7" t="s">
        <v>534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25" zoomScaleNormal="100" workbookViewId="0">
      <selection activeCell="B18" sqref="B1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450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8" si="0">C5</f>
        <v>49167</v>
      </c>
      <c r="E5" s="175">
        <f>SUM($D$3:D5)</f>
        <v>69147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157" t="s">
        <v>463</v>
      </c>
      <c r="C28" s="201">
        <v>9300</v>
      </c>
      <c r="D28" s="161">
        <f t="shared" si="0"/>
        <v>9300</v>
      </c>
      <c r="E28" s="175">
        <f>SUM($D$3:D28)</f>
        <v>191548</v>
      </c>
      <c r="F28" s="165">
        <f t="shared" si="1"/>
        <v>25</v>
      </c>
    </row>
    <row r="29" spans="1:6">
      <c r="A29" s="176"/>
      <c r="B29" s="167" t="s">
        <v>243</v>
      </c>
      <c r="C29" s="168">
        <f>SUM(C4:C28)</f>
        <v>191548</v>
      </c>
    </row>
    <row r="30" spans="1:6">
      <c r="A30" s="483" t="s">
        <v>535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495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3" t="s">
        <v>556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502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3" t="s">
        <v>536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505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8600</v>
      </c>
      <c r="D9" s="174">
        <f t="shared" si="0"/>
        <v>8600</v>
      </c>
      <c r="E9" s="175">
        <f>SUM($D$3:D9)</f>
        <v>113023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113023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113023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113023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113023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113023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113023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113023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113023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113023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113023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113023</v>
      </c>
    </row>
    <row r="21" spans="1:6" ht="19.5">
      <c r="A21" s="483" t="s">
        <v>537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508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3" t="s">
        <v>538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516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3" t="s">
        <v>539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531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540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541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542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543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544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545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546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547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3" t="s">
        <v>569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532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548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550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549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551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3" t="s">
        <v>570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10" zoomScale="85" zoomScaleNormal="85" workbookViewId="0">
      <selection activeCell="J8" sqref="J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45865.701323148147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/>
    </row>
    <row r="9" spans="2:10" ht="21">
      <c r="B9"/>
      <c r="C9"/>
      <c r="D9" s="53"/>
      <c r="I9" s="257" t="s">
        <v>360</v>
      </c>
      <c r="J9" s="259"/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43400</v>
      </c>
      <c r="G11" s="28"/>
      <c r="I11" s="257" t="s">
        <v>359</v>
      </c>
      <c r="J11" s="259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390462.65542417392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224976.79373472999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6330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3300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683009.44915890391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683009.44915890391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882319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300093.63459253119</v>
      </c>
      <c r="F23" s="409"/>
    </row>
    <row r="24" spans="2:6">
      <c r="B24"/>
      <c r="C24"/>
      <c r="D24" s="79" t="s">
        <v>239</v>
      </c>
      <c r="E24" s="409">
        <f>'R'!F254</f>
        <v>683009.44915890391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557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D30" sqref="D3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567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558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191548</v>
      </c>
      <c r="E6" s="11" t="s">
        <v>559</v>
      </c>
      <c r="F6" s="24">
        <f>'3'!F28</f>
        <v>25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560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561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113023</v>
      </c>
      <c r="E9" s="11" t="s">
        <v>562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563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564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565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566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882319</v>
      </c>
      <c r="E20" s="490"/>
      <c r="F20" s="171"/>
    </row>
    <row r="21" spans="1:6" ht="19.5">
      <c r="C21" s="488" t="s">
        <v>568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40</v>
      </c>
      <c r="E151" s="203">
        <f>P!F153</f>
        <v>0</v>
      </c>
      <c r="F151" s="301" t="str">
        <f t="shared" si="4"/>
        <v>হ্যা</v>
      </c>
      <c r="G151" s="323" t="str">
        <f t="shared" si="5"/>
        <v>--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8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0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1</v>
      </c>
      <c r="F74" s="301" t="str">
        <f t="shared" si="2"/>
        <v>নাই</v>
      </c>
      <c r="G74" s="323" t="str">
        <f t="shared" si="3"/>
        <v>++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230</v>
      </c>
      <c r="E88" s="203">
        <f>P!H90</f>
        <v>20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0</v>
      </c>
      <c r="E89" s="203">
        <f>P!H91</f>
        <v>230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18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0</v>
      </c>
      <c r="E163" s="203">
        <f>P!H165</f>
        <v>18</v>
      </c>
      <c r="F163" s="301" t="str">
        <f t="shared" si="4"/>
        <v>নাই</v>
      </c>
      <c r="G163" s="323" t="str">
        <f t="shared" si="5"/>
        <v>++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249" activePane="bottomRight" state="frozen"/>
      <selection pane="topRight" activeCell="P1" sqref="P1"/>
      <selection pane="bottomLeft" activeCell="A3" sqref="A3"/>
      <selection pane="bottomRight" activeCell="H188" sqref="H188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530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44</v>
      </c>
      <c r="N1" s="219">
        <f>F254+L254</f>
        <v>983103.08375143516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983103.08375143516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98.7</v>
      </c>
      <c r="F6" s="44">
        <f t="shared" si="0"/>
        <v>12537.080766127407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217.8</v>
      </c>
      <c r="L6" s="44">
        <f t="shared" si="2"/>
        <v>27665.412268110933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217.8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44.5</v>
      </c>
      <c r="F7" s="44">
        <f t="shared" si="0"/>
        <v>5428.6351345234089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108.5</v>
      </c>
      <c r="L7" s="44">
        <f t="shared" si="2"/>
        <v>13236.110384175054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108.5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0.75</v>
      </c>
      <c r="F8" s="44">
        <f t="shared" si="0"/>
        <v>255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-0.75</v>
      </c>
      <c r="L8" s="44">
        <f t="shared" si="2"/>
        <v>-255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OK</v>
      </c>
      <c r="AJ8" s="64">
        <f t="shared" si="7"/>
        <v>340</v>
      </c>
      <c r="AK8" s="64">
        <f t="shared" si="8"/>
        <v>-0.75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16</v>
      </c>
      <c r="F9" s="44">
        <f t="shared" si="0"/>
        <v>2159.9976438285225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46.870000000000019</v>
      </c>
      <c r="L9" s="44">
        <f>K9*M9</f>
        <v>6327.443097890181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46.870000000000019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9.1</v>
      </c>
      <c r="F10" s="44">
        <f t="shared" si="0"/>
        <v>1455.9035472033106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27.370000000000005</v>
      </c>
      <c r="L10" s="44">
        <f t="shared" si="2"/>
        <v>4378.9098996653429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27.370000000000005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6</v>
      </c>
      <c r="F11" s="44">
        <f t="shared" si="0"/>
        <v>809.98176973532338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16.650000000000006</v>
      </c>
      <c r="L11" s="44">
        <f t="shared" si="2"/>
        <v>2247.6994110155233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16.650000000000006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111.5</v>
      </c>
      <c r="F14" s="44">
        <f t="shared" si="0"/>
        <v>19806.807863915914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84.5</v>
      </c>
      <c r="L14" s="44">
        <f t="shared" si="2"/>
        <v>15010.540488797262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84.5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5</v>
      </c>
      <c r="F15" s="44">
        <f t="shared" si="0"/>
        <v>1617.8925580039775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3.9199999999999982</v>
      </c>
      <c r="L15" s="44">
        <f t="shared" si="2"/>
        <v>1268.4277654751177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2886.3203234790954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3.9199999999999982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16</v>
      </c>
      <c r="F16" s="44">
        <f t="shared" si="0"/>
        <v>639.997528109364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36</v>
      </c>
      <c r="L16" s="44">
        <f t="shared" si="2"/>
        <v>1439.994438246069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36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0.9</v>
      </c>
      <c r="F18" s="44">
        <f t="shared" si="0"/>
        <v>406.66666666666674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0.44999999999999984</v>
      </c>
      <c r="L18" s="44">
        <f t="shared" si="2"/>
        <v>203.33333333333329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0.44999999999999984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80</v>
      </c>
      <c r="F20" s="44">
        <f t="shared" si="0"/>
        <v>4799.9999094252498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104</v>
      </c>
      <c r="L20" s="44">
        <f t="shared" si="2"/>
        <v>6239.999882252825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11039.999791678074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104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19.2</v>
      </c>
      <c r="F21" s="44">
        <f t="shared" si="0"/>
        <v>17678.77806098367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-2.6999999999999993</v>
      </c>
      <c r="L21" s="44">
        <f t="shared" si="2"/>
        <v>-2486.078164825828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15192.699896157843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-2.6999999999999993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7.5</v>
      </c>
      <c r="F22" s="44">
        <f t="shared" si="0"/>
        <v>1606.25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4.5</v>
      </c>
      <c r="L22" s="44">
        <f t="shared" si="2"/>
        <v>963.75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4.5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744</v>
      </c>
      <c r="F23" s="44">
        <f t="shared" si="0"/>
        <v>2112.8145801370438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2086</v>
      </c>
      <c r="L23" s="44">
        <f t="shared" si="2"/>
        <v>5923.8322771046687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2086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30</v>
      </c>
      <c r="F24" s="44">
        <f t="shared" si="0"/>
        <v>5400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-20</v>
      </c>
      <c r="L24" s="44">
        <f t="shared" si="2"/>
        <v>-3600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-20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2</v>
      </c>
      <c r="F26" s="44">
        <f t="shared" si="0"/>
        <v>490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-1</v>
      </c>
      <c r="L26" s="44">
        <f t="shared" si="2"/>
        <v>-245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-1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1</v>
      </c>
      <c r="F29" s="44">
        <f t="shared" si="0"/>
        <v>117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2.5000000000000001E-3</v>
      </c>
      <c r="F30" s="44">
        <f t="shared" si="0"/>
        <v>750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5.4999999999999997E-3</v>
      </c>
      <c r="L30" s="44">
        <f t="shared" si="2"/>
        <v>1650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5.4999999999999997E-3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22</v>
      </c>
      <c r="F35" s="44">
        <f t="shared" si="0"/>
        <v>3034.1618310749823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44</v>
      </c>
      <c r="L35" s="44">
        <f t="shared" si="2"/>
        <v>6068.3236621499645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44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0.5</v>
      </c>
      <c r="F37" s="44">
        <f t="shared" si="0"/>
        <v>183.33333333333334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1</v>
      </c>
      <c r="L37" s="44">
        <f t="shared" si="2"/>
        <v>366.66666666666669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1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14.5</v>
      </c>
      <c r="L39" s="44">
        <f t="shared" si="2"/>
        <v>2400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14.5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60</v>
      </c>
      <c r="F42" s="44">
        <f t="shared" si="0"/>
        <v>480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856</v>
      </c>
      <c r="L42" s="44">
        <f t="shared" si="2"/>
        <v>6848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856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60</v>
      </c>
      <c r="F46" s="44">
        <f t="shared" si="0"/>
        <v>600.49788284461511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794</v>
      </c>
      <c r="L46" s="44">
        <f t="shared" si="2"/>
        <v>7946.5886496437397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794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10</v>
      </c>
      <c r="F51" s="44">
        <f t="shared" si="0"/>
        <v>600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1</v>
      </c>
      <c r="L51" s="44">
        <f t="shared" si="2"/>
        <v>60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1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3</v>
      </c>
      <c r="F52" s="44">
        <f t="shared" si="0"/>
        <v>270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200</v>
      </c>
      <c r="F55" s="44">
        <f t="shared" si="0"/>
        <v>159.46680185486156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470</v>
      </c>
      <c r="L55" s="44">
        <f t="shared" si="2"/>
        <v>374.74698435892464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470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200</v>
      </c>
      <c r="F56" s="44">
        <f t="shared" si="0"/>
        <v>50.464285714285715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500</v>
      </c>
      <c r="L56" s="44">
        <f t="shared" si="2"/>
        <v>126.16071428571429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42</v>
      </c>
      <c r="F57" s="44">
        <f t="shared" si="0"/>
        <v>836.61563255439171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43</v>
      </c>
      <c r="L57" s="44">
        <f t="shared" si="2"/>
        <v>856.53505237711533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43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0.5</v>
      </c>
      <c r="F58" s="44">
        <f t="shared" si="0"/>
        <v>475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-0.5</v>
      </c>
      <c r="L58" s="44">
        <f t="shared" si="2"/>
        <v>-475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OK</v>
      </c>
      <c r="AJ58" s="64">
        <f t="shared" si="7"/>
        <v>950</v>
      </c>
      <c r="AK58" s="64">
        <f t="shared" si="8"/>
        <v>-0.5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3.5</v>
      </c>
      <c r="F59" s="44">
        <f t="shared" si="0"/>
        <v>440.76892483366549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-3.5</v>
      </c>
      <c r="L59" s="44">
        <f t="shared" si="2"/>
        <v>-440.76892483366549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OK</v>
      </c>
      <c r="AJ59" s="64">
        <f t="shared" si="7"/>
        <v>125.93397852390443</v>
      </c>
      <c r="AK59" s="64">
        <f t="shared" si="8"/>
        <v>-3.5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4</v>
      </c>
      <c r="F60" s="44">
        <f t="shared" si="0"/>
        <v>410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4</v>
      </c>
      <c r="L60" s="44">
        <f t="shared" si="2"/>
        <v>410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4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8</v>
      </c>
      <c r="F61" s="44">
        <f t="shared" si="0"/>
        <v>880.91819220731873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11.45</v>
      </c>
      <c r="L61" s="44">
        <f t="shared" si="2"/>
        <v>1260.8141625967248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11.45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2.5999999999999996</v>
      </c>
      <c r="F62" s="44">
        <f t="shared" si="0"/>
        <v>1612.8253968253966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1.5999999999999996</v>
      </c>
      <c r="L62" s="44">
        <f t="shared" si="2"/>
        <v>992.50793650793639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1.5999999999999996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3.5</v>
      </c>
      <c r="F63" s="44">
        <f t="shared" si="0"/>
        <v>2242.8822607822658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1.46</v>
      </c>
      <c r="L63" s="44">
        <f t="shared" si="2"/>
        <v>935.60231449774517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3178.4845752800111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1.46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0.2</v>
      </c>
      <c r="F64" s="44">
        <f t="shared" si="0"/>
        <v>66.666666666666671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0.39999999999999997</v>
      </c>
      <c r="L64" s="44">
        <f t="shared" si="2"/>
        <v>133.33333333333334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0.39999999999999997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1.4500000000000002</v>
      </c>
      <c r="F66" s="44">
        <f t="shared" si="0"/>
        <v>1257.0533333333335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-0.19999999999999996</v>
      </c>
      <c r="L66" s="44">
        <f t="shared" si="2"/>
        <v>-173.38666666666663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1083.666666666667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-0.19999999999999996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9</v>
      </c>
      <c r="F67" s="44">
        <f t="shared" si="0"/>
        <v>162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-1</v>
      </c>
      <c r="L67" s="44">
        <f t="shared" si="2"/>
        <v>-18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-1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9</v>
      </c>
      <c r="F68" s="44">
        <f t="shared" si="0"/>
        <v>162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-1</v>
      </c>
      <c r="L68" s="44">
        <f t="shared" si="2"/>
        <v>-18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-1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0.37</v>
      </c>
      <c r="F69" s="44">
        <f t="shared" ref="F69:F132" si="9">E69*M69</f>
        <v>2198.7879581156708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0.17571428570999992</v>
      </c>
      <c r="L69" s="44">
        <f t="shared" ref="L69:L132" si="11">K69*M69</f>
        <v>1044.2120418595791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0.17571428570999992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1.1500000000000001</v>
      </c>
      <c r="F70" s="44">
        <f t="shared" si="9"/>
        <v>669.09090909090912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1.05</v>
      </c>
      <c r="L70" s="44">
        <f t="shared" si="11"/>
        <v>610.90909090909088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1.05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0.3</v>
      </c>
      <c r="F71" s="44">
        <f t="shared" si="9"/>
        <v>531.81818181818176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0.25000000000000006</v>
      </c>
      <c r="L71" s="44">
        <f t="shared" si="11"/>
        <v>443.18181818181824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0.25000000000000006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16</v>
      </c>
      <c r="F72" s="44">
        <f t="shared" si="9"/>
        <v>146.8235294117647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1</v>
      </c>
      <c r="L72" s="44">
        <f t="shared" si="11"/>
        <v>9.1764705882352935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1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1.2</v>
      </c>
      <c r="F73" s="44">
        <f t="shared" si="9"/>
        <v>867.0967741935483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1.9000000000000001</v>
      </c>
      <c r="L73" s="44">
        <f t="shared" si="11"/>
        <v>1372.9032258064515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1.9000000000000001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1.18</v>
      </c>
      <c r="F74" s="44">
        <f t="shared" si="9"/>
        <v>798.23529411764707</v>
      </c>
      <c r="G74" s="44">
        <f>P!AJ75</f>
        <v>0.67999999999999994</v>
      </c>
      <c r="H74" s="44">
        <f>G74*P!AK75</f>
        <v>460</v>
      </c>
      <c r="I74" s="44">
        <f>S!E73</f>
        <v>0</v>
      </c>
      <c r="J74" s="44">
        <f>I74*S!D73</f>
        <v>0</v>
      </c>
      <c r="K74" s="44">
        <f t="shared" si="10"/>
        <v>-0.5</v>
      </c>
      <c r="L74" s="44">
        <f t="shared" si="11"/>
        <v>-338.23529411764707</v>
      </c>
      <c r="M74" s="45">
        <f>IF(ISERR((J74+H74)/(G74+I74)),P!AK75,(J74+H74)/(G74+I74))</f>
        <v>676.47058823529414</v>
      </c>
      <c r="N74" s="46">
        <f t="shared" si="12"/>
        <v>460</v>
      </c>
      <c r="O74" s="46">
        <f t="shared" si="13"/>
        <v>460</v>
      </c>
      <c r="P74" s="47" t="b">
        <f t="shared" si="14"/>
        <v>1</v>
      </c>
      <c r="Q74" s="215" t="str">
        <f t="shared" si="15"/>
        <v>OK</v>
      </c>
      <c r="AJ74" s="64">
        <f t="shared" si="16"/>
        <v>676.47058823529414</v>
      </c>
      <c r="AK74" s="64">
        <f t="shared" si="17"/>
        <v>-0.5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1</v>
      </c>
      <c r="H75" s="44">
        <f>G75*P!AK76</f>
        <v>670</v>
      </c>
      <c r="I75" s="44">
        <f>S!E74</f>
        <v>0</v>
      </c>
      <c r="J75" s="44">
        <f>I75*S!D74</f>
        <v>0</v>
      </c>
      <c r="K75" s="44">
        <f t="shared" si="10"/>
        <v>1</v>
      </c>
      <c r="L75" s="44">
        <f t="shared" si="11"/>
        <v>670</v>
      </c>
      <c r="M75" s="45">
        <f>IF(ISERR((J75+H75)/(G75+I75)),P!AK76,(J75+H75)/(G75+I75))</f>
        <v>670</v>
      </c>
      <c r="N75" s="46">
        <f t="shared" si="12"/>
        <v>670</v>
      </c>
      <c r="O75" s="46">
        <f t="shared" si="13"/>
        <v>670</v>
      </c>
      <c r="P75" s="47" t="b">
        <f t="shared" si="14"/>
        <v>1</v>
      </c>
      <c r="Q75" s="215" t="str">
        <f t="shared" si="15"/>
        <v>OK</v>
      </c>
      <c r="AJ75" s="64">
        <f t="shared" si="16"/>
        <v>670</v>
      </c>
      <c r="AK75" s="64">
        <f t="shared" si="17"/>
        <v>1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3.5</v>
      </c>
      <c r="F76" s="44">
        <f t="shared" si="9"/>
        <v>5981.8181818181811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3.1000000000000014</v>
      </c>
      <c r="L76" s="44">
        <f t="shared" si="11"/>
        <v>5298.1818181818198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11280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3.1000000000000014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0.49</v>
      </c>
      <c r="F77" s="44">
        <f t="shared" si="9"/>
        <v>908.38461538461536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0.81</v>
      </c>
      <c r="L77" s="44">
        <f t="shared" si="11"/>
        <v>1501.6153846153848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0.81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0.22500000000000001</v>
      </c>
      <c r="F78" s="44">
        <f t="shared" si="9"/>
        <v>306.84584319773336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0.50000000000000011</v>
      </c>
      <c r="L78" s="44">
        <f t="shared" si="11"/>
        <v>681.8796515505187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0.50000000000000011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</v>
      </c>
      <c r="F79" s="44">
        <f t="shared" si="9"/>
        <v>220.26346990937324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0.32999999999999996</v>
      </c>
      <c r="L79" s="44">
        <f t="shared" si="11"/>
        <v>181.71736267523289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0.32999999999999996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0.1</v>
      </c>
      <c r="F80" s="44">
        <f t="shared" si="9"/>
        <v>43.424696676630901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0.13500000000000006</v>
      </c>
      <c r="L80" s="44">
        <f t="shared" si="11"/>
        <v>58.623340513451744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0.13500000000000006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5.5</v>
      </c>
      <c r="F81" s="44">
        <f t="shared" si="9"/>
        <v>990.48456074358364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6.1499999999999986</v>
      </c>
      <c r="L81" s="44">
        <f t="shared" si="11"/>
        <v>1107.5418270132795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6.1499999999999986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35</v>
      </c>
      <c r="F88" s="44">
        <f t="shared" si="9"/>
        <v>2344.9995165402843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56</v>
      </c>
      <c r="L88" s="44">
        <f t="shared" si="11"/>
        <v>3751.9992264644552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56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332</v>
      </c>
      <c r="F89" s="44">
        <f t="shared" si="9"/>
        <v>38197.753019986238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-276.05</v>
      </c>
      <c r="L89" s="44">
        <f t="shared" si="11"/>
        <v>-31760.511208334945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6437.2418116512927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-276.05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526</v>
      </c>
      <c r="F90" s="44">
        <f t="shared" si="9"/>
        <v>5260.425730972067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1136</v>
      </c>
      <c r="L90" s="44">
        <f t="shared" si="11"/>
        <v>11360.919449399749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16621.345180371816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1136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30</v>
      </c>
      <c r="L91" s="44">
        <f t="shared" si="11"/>
        <v>600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30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7</v>
      </c>
      <c r="F95" s="44">
        <f t="shared" si="9"/>
        <v>700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4</v>
      </c>
      <c r="L95" s="44">
        <f t="shared" si="11"/>
        <v>400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4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8.5</v>
      </c>
      <c r="F96" s="44">
        <f t="shared" si="9"/>
        <v>713.60680272108846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16</v>
      </c>
      <c r="L96" s="44">
        <f t="shared" si="11"/>
        <v>1343.2598639455782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16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2</v>
      </c>
      <c r="F97" s="44">
        <f t="shared" si="9"/>
        <v>740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1</v>
      </c>
      <c r="L97" s="44">
        <f t="shared" si="11"/>
        <v>370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1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7</v>
      </c>
      <c r="F99" s="44">
        <f t="shared" si="9"/>
        <v>1451.4705882352941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1.5</v>
      </c>
      <c r="L99" s="44">
        <f t="shared" si="11"/>
        <v>311.02941176470586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1.5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2.5</v>
      </c>
      <c r="F100" s="44">
        <f t="shared" si="9"/>
        <v>1380.9458881947726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-1.1509999999999998</v>
      </c>
      <c r="L100" s="44">
        <f t="shared" si="11"/>
        <v>-635.78748692487318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745.1584012698994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-1.1509999999999998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2</v>
      </c>
      <c r="L101" s="44">
        <f t="shared" si="11"/>
        <v>340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2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8</v>
      </c>
      <c r="F105" s="44">
        <f t="shared" si="9"/>
        <v>1325.7142857142858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6</v>
      </c>
      <c r="L105" s="44">
        <f t="shared" si="11"/>
        <v>994.28571428571433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18</v>
      </c>
      <c r="L106" s="44">
        <f t="shared" si="11"/>
        <v>3030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18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3</v>
      </c>
      <c r="F107" s="44">
        <f t="shared" si="9"/>
        <v>540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1</v>
      </c>
      <c r="L107" s="44">
        <f t="shared" si="11"/>
        <v>180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1</v>
      </c>
      <c r="F108" s="44">
        <f t="shared" si="9"/>
        <v>572.5019166879631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1.1499999999999999</v>
      </c>
      <c r="L108" s="44">
        <f t="shared" si="11"/>
        <v>658.37720419115749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1.1499999999999999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5</v>
      </c>
      <c r="F110" s="44">
        <f t="shared" si="9"/>
        <v>1116.6666666666667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4</v>
      </c>
      <c r="L110" s="44">
        <f t="shared" si="11"/>
        <v>893.33333333333337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4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1</v>
      </c>
      <c r="F111" s="44">
        <f t="shared" si="9"/>
        <v>645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1</v>
      </c>
      <c r="L111" s="44">
        <f t="shared" si="11"/>
        <v>645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1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1</v>
      </c>
      <c r="F112" s="44">
        <f t="shared" si="9"/>
        <v>9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-1</v>
      </c>
      <c r="L112" s="44">
        <f t="shared" si="11"/>
        <v>-9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OK</v>
      </c>
      <c r="AJ112" s="64">
        <f t="shared" si="16"/>
        <v>9</v>
      </c>
      <c r="AK112" s="64">
        <f t="shared" si="17"/>
        <v>-1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1.88</v>
      </c>
      <c r="F113" s="44">
        <f t="shared" si="9"/>
        <v>2958.9565217391305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0.41999999999999993</v>
      </c>
      <c r="L113" s="44">
        <f t="shared" si="11"/>
        <v>661.04347826086951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0.41999999999999993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1.5</v>
      </c>
      <c r="F116" s="44">
        <f t="shared" si="9"/>
        <v>450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-0.5</v>
      </c>
      <c r="L116" s="44">
        <f t="shared" si="11"/>
        <v>-150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-0.5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218</v>
      </c>
      <c r="F117" s="44">
        <f t="shared" si="9"/>
        <v>1933.7883049150844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313</v>
      </c>
      <c r="L117" s="44">
        <f t="shared" si="11"/>
        <v>2776.4942176074378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313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0.5</v>
      </c>
      <c r="L119" s="44">
        <f t="shared" si="11"/>
        <v>90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0.5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1.5</v>
      </c>
      <c r="F124" s="44">
        <f t="shared" si="9"/>
        <v>2273.7341772151894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1.6600000000000001</v>
      </c>
      <c r="L124" s="44">
        <f t="shared" si="11"/>
        <v>2516.2658227848101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4790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1.6600000000000001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7.2</v>
      </c>
      <c r="F131" s="44">
        <f t="shared" si="9"/>
        <v>759.13043478260875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1.9999999999999991</v>
      </c>
      <c r="L131" s="44">
        <f t="shared" si="11"/>
        <v>210.86956521739123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1.9999999999999991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81.240000000000009</v>
      </c>
      <c r="F133" s="44">
        <f t="shared" ref="F133:F196" si="18">E133*M133</f>
        <v>9541.1129264776555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2</v>
      </c>
      <c r="L133" s="44">
        <f t="shared" ref="L133:L196" si="20">K133*M133</f>
        <v>234.88707352234499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2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20.95</v>
      </c>
      <c r="F137" s="44">
        <f t="shared" si="18"/>
        <v>7814.7218934911234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0.17500000000000071</v>
      </c>
      <c r="L137" s="44">
        <f t="shared" si="20"/>
        <v>65.278106508876007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7879.9999999999991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0.17500000000000071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249</v>
      </c>
      <c r="F142" s="44">
        <f t="shared" si="18"/>
        <v>6063.0291262135925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60</v>
      </c>
      <c r="L142" s="44">
        <f t="shared" si="20"/>
        <v>1460.9708737864078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60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52.93</v>
      </c>
      <c r="F144" s="44">
        <f t="shared" si="18"/>
        <v>60869.5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6.57</v>
      </c>
      <c r="L144" s="44">
        <f t="shared" si="20"/>
        <v>7555.5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6.57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26</v>
      </c>
      <c r="L145" s="44">
        <f t="shared" si="20"/>
        <v>910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26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4.2</v>
      </c>
      <c r="F146" s="44">
        <f t="shared" si="18"/>
        <v>3360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4.3</v>
      </c>
      <c r="L146" s="44">
        <f t="shared" si="20"/>
        <v>3440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4.3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3.5</v>
      </c>
      <c r="F147" s="44">
        <f t="shared" si="18"/>
        <v>4025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10</v>
      </c>
      <c r="L147" s="44">
        <f t="shared" si="20"/>
        <v>11500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10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8</v>
      </c>
      <c r="L148" s="44">
        <f t="shared" si="20"/>
        <v>6000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8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26.85</v>
      </c>
      <c r="F150" s="44">
        <f t="shared" si="18"/>
        <v>12590.805343511451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-0.65000000000000213</v>
      </c>
      <c r="L150" s="44">
        <f t="shared" si="20"/>
        <v>-304.80534351145138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-0.65000000000000213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80.5</v>
      </c>
      <c r="F151" s="44">
        <f t="shared" si="18"/>
        <v>20658.381961578267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160.49000000000021</v>
      </c>
      <c r="L151" s="44">
        <f t="shared" si="20"/>
        <v>41185.88473308945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61844.26669466772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160.49000000000021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67</v>
      </c>
      <c r="F152" s="44">
        <f t="shared" si="18"/>
        <v>7421.5384615384619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-15</v>
      </c>
      <c r="L152" s="44">
        <f t="shared" si="20"/>
        <v>-1661.5384615384617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-15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24.6</v>
      </c>
      <c r="F153" s="44">
        <f t="shared" si="18"/>
        <v>3940.1045606229154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65.299999999999983</v>
      </c>
      <c r="L153" s="44">
        <f t="shared" si="20"/>
        <v>10458.895439377085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14399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65.299999999999983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29.6</v>
      </c>
      <c r="F154" s="44">
        <f t="shared" si="18"/>
        <v>11012.654477496402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52.800000000000018</v>
      </c>
      <c r="L154" s="44">
        <f t="shared" si="20"/>
        <v>19644.194473371965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52.800000000000018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13</v>
      </c>
      <c r="F155" s="44">
        <f t="shared" si="18"/>
        <v>6165.0847457627115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-1.1999999999999993</v>
      </c>
      <c r="L155" s="44">
        <f t="shared" si="20"/>
        <v>-569.08474576271146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-1.1999999999999993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8.6</v>
      </c>
      <c r="F156" s="44">
        <f t="shared" si="18"/>
        <v>17200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-4.5</v>
      </c>
      <c r="L156" s="44">
        <f t="shared" si="20"/>
        <v>-9000.0000000000018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8199.9999999999982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-4.5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26.7</v>
      </c>
      <c r="F157" s="44">
        <f t="shared" si="18"/>
        <v>30591.969999999998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3.3000000000000007</v>
      </c>
      <c r="L157" s="44">
        <f t="shared" si="20"/>
        <v>3781.0300000000007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3.3000000000000007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2</v>
      </c>
      <c r="F159" s="44">
        <f t="shared" si="18"/>
        <v>1240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-2</v>
      </c>
      <c r="L159" s="44">
        <f t="shared" si="20"/>
        <v>-1240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OK</v>
      </c>
      <c r="AJ159" s="64">
        <f t="shared" si="25"/>
        <v>620</v>
      </c>
      <c r="AK159" s="64">
        <f t="shared" si="26"/>
        <v>-2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18</v>
      </c>
      <c r="F161" s="44">
        <f t="shared" si="18"/>
        <v>10120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-13.5</v>
      </c>
      <c r="L161" s="44">
        <f t="shared" si="20"/>
        <v>-7589.9999999999991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2530.0000000000009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-13.5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6</v>
      </c>
      <c r="L162" s="44">
        <f t="shared" si="20"/>
        <v>4200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6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18</v>
      </c>
      <c r="L164" s="44">
        <f t="shared" si="20"/>
        <v>2700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18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4</v>
      </c>
      <c r="F169" s="44">
        <f t="shared" si="18"/>
        <v>2767.1153846153848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4</v>
      </c>
      <c r="L169" s="44">
        <f t="shared" si="20"/>
        <v>2767.1153846153848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4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16</v>
      </c>
      <c r="L170" s="44">
        <f t="shared" si="20"/>
        <v>7200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16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5.5</v>
      </c>
      <c r="L173" s="44">
        <f t="shared" si="20"/>
        <v>3870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5.5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11</v>
      </c>
      <c r="F215" s="44">
        <f t="shared" si="27"/>
        <v>660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20</v>
      </c>
      <c r="L215" s="44">
        <f t="shared" si="35"/>
        <v>1200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20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1</v>
      </c>
      <c r="L219" s="44">
        <f t="shared" si="35"/>
        <v>130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1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2</v>
      </c>
      <c r="L222" s="44">
        <f t="shared" si="35"/>
        <v>490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2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26</v>
      </c>
      <c r="F231" s="44">
        <f t="shared" si="27"/>
        <v>20829.734896861959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36.949999999999989</v>
      </c>
      <c r="L231" s="44">
        <f t="shared" si="35"/>
        <v>29602.257863040355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36.949999999999989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1735</v>
      </c>
      <c r="F232" s="44">
        <f t="shared" si="27"/>
        <v>2429.0346485825066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3999</v>
      </c>
      <c r="L232" s="44">
        <f t="shared" si="35"/>
        <v>5598.6798614878635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8027.7145100703701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3999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325</v>
      </c>
      <c r="F233" s="44">
        <f t="shared" si="27"/>
        <v>8200.5176992772358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-19</v>
      </c>
      <c r="L233" s="44">
        <f t="shared" si="35"/>
        <v>-479.41488088082303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7721.1028183964127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-19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7.6</v>
      </c>
      <c r="F234" s="44">
        <f t="shared" si="27"/>
        <v>3800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6.4</v>
      </c>
      <c r="L234" s="44">
        <f t="shared" si="35"/>
        <v>3200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6.4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2</v>
      </c>
      <c r="F235" s="44">
        <f t="shared" si="27"/>
        <v>1200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3</v>
      </c>
      <c r="L235" s="44">
        <f t="shared" si="35"/>
        <v>1800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3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4.5999999999999996</v>
      </c>
      <c r="F236" s="44">
        <f t="shared" si="27"/>
        <v>2208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-4.5999999999999996</v>
      </c>
      <c r="L236" s="44">
        <f t="shared" si="35"/>
        <v>-2208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OK</v>
      </c>
      <c r="AJ236" s="64">
        <f t="shared" si="33"/>
        <v>480</v>
      </c>
      <c r="AK236" s="64">
        <f t="shared" si="34"/>
        <v>-4.5999999999999996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13</v>
      </c>
      <c r="L238" s="44">
        <f t="shared" si="35"/>
        <v>4760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13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3</v>
      </c>
      <c r="F239" s="44">
        <f t="shared" si="27"/>
        <v>1500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2</v>
      </c>
      <c r="L239" s="44">
        <f t="shared" si="35"/>
        <v>1000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2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5</v>
      </c>
      <c r="F246" s="44">
        <f t="shared" si="27"/>
        <v>1749.9941556370616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22.25</v>
      </c>
      <c r="L246" s="44">
        <f t="shared" si="35"/>
        <v>7787.4739925849235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22.25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1060</v>
      </c>
      <c r="F249" s="44">
        <f t="shared" si="27"/>
        <v>1060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530</v>
      </c>
      <c r="L249" s="44">
        <f t="shared" si="35"/>
        <v>530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530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3300</v>
      </c>
      <c r="F250" s="44">
        <f t="shared" si="27"/>
        <v>3300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1891</v>
      </c>
      <c r="F251" s="44">
        <f t="shared" si="27"/>
        <v>2092.2188633615478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590</v>
      </c>
      <c r="L251" s="44">
        <f t="shared" si="35"/>
        <v>652.78113663845215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590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5270</v>
      </c>
      <c r="F252" s="44">
        <f t="shared" si="27"/>
        <v>5270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1930</v>
      </c>
      <c r="L252" s="44">
        <f t="shared" si="35"/>
        <v>1930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1930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43400</v>
      </c>
      <c r="F253" s="44">
        <f t="shared" si="27"/>
        <v>43400</v>
      </c>
      <c r="G253" s="44">
        <f>P!AJ254</f>
        <v>58400</v>
      </c>
      <c r="H253" s="44">
        <f>G253*P!AK254</f>
        <v>58400</v>
      </c>
      <c r="I253" s="44">
        <f>S!E252</f>
        <v>0</v>
      </c>
      <c r="J253" s="44">
        <f>I253*S!D252</f>
        <v>0</v>
      </c>
      <c r="K253" s="44">
        <f t="shared" si="28"/>
        <v>15000</v>
      </c>
      <c r="L253" s="44">
        <f t="shared" si="35"/>
        <v>15000</v>
      </c>
      <c r="M253" s="45">
        <f>IF(ISERR((J253+H253)/(G253+I253)),P!AK254,(J253+H253)/(G253+I253))</f>
        <v>1</v>
      </c>
      <c r="N253" s="46">
        <f t="shared" si="29"/>
        <v>58400</v>
      </c>
      <c r="O253" s="46">
        <f t="shared" si="30"/>
        <v>58400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15000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683009.44915890391</v>
      </c>
      <c r="G254" s="155"/>
      <c r="H254" s="154">
        <f>SUM(H4:H253)</f>
        <v>882319</v>
      </c>
      <c r="I254" s="155"/>
      <c r="J254" s="154">
        <f>SUM(J4:J253)</f>
        <v>100784.0837514351</v>
      </c>
      <c r="K254" s="156"/>
      <c r="L254" s="154">
        <f>SUM(L4:L253)</f>
        <v>300093.63459253119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87" priority="3" operator="lessThan">
      <formula>0</formula>
    </cfRule>
  </conditionalFormatting>
  <conditionalFormatting sqref="P4:P253">
    <cfRule type="cellIs" dxfId="386" priority="5" operator="equal">
      <formula>FALSE</formula>
    </cfRule>
  </conditionalFormatting>
  <conditionalFormatting sqref="Q4:Q253">
    <cfRule type="cellIs" dxfId="385" priority="4" operator="equal">
      <formula>"SHOW"</formula>
    </cfRule>
  </conditionalFormatting>
  <conditionalFormatting sqref="Q1:Q1048576">
    <cfRule type="cellIs" dxfId="384" priority="1" operator="equal">
      <formula>"OK"</formula>
    </cfRule>
    <cfRule type="cellIs" dxfId="3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0</v>
      </c>
      <c r="E5" s="203">
        <f>P!L7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0</v>
      </c>
      <c r="E6" s="203">
        <f>P!L8</f>
        <v>50</v>
      </c>
      <c r="F6" s="301" t="str">
        <f t="shared" si="0"/>
        <v>নাই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0</v>
      </c>
      <c r="E8" s="203">
        <f>P!L10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0</v>
      </c>
      <c r="E9" s="203">
        <f>P!L11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0</v>
      </c>
      <c r="E13" s="203">
        <f>P!L15</f>
        <v>10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</v>
      </c>
      <c r="E14" s="203">
        <f>P!L16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0</v>
      </c>
      <c r="E15" s="203">
        <f>P!L17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0</v>
      </c>
      <c r="E19" s="203">
        <f>P!L21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</v>
      </c>
      <c r="E20" s="203">
        <f>P!L22</f>
        <v>0.5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0</v>
      </c>
      <c r="E21" s="203">
        <f>P!L23</f>
        <v>1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0</v>
      </c>
      <c r="E22" s="203">
        <f>P!L24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0</v>
      </c>
      <c r="E34" s="203">
        <f>P!L36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0</v>
      </c>
      <c r="E56" s="203">
        <f>P!L58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0</v>
      </c>
      <c r="E58" s="203">
        <f>P!L60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0</v>
      </c>
      <c r="E60" s="203">
        <f>P!L62</f>
        <v>5</v>
      </c>
      <c r="F60" s="301" t="str">
        <f t="shared" si="0"/>
        <v>নাই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</v>
      </c>
      <c r="E61" s="203">
        <f>P!L63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</v>
      </c>
      <c r="E62" s="203">
        <f>P!L64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</v>
      </c>
      <c r="E63" s="203">
        <f>P!L65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</v>
      </c>
      <c r="E65" s="203">
        <f>P!L67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</v>
      </c>
      <c r="E68" s="203">
        <f>P!L70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</v>
      </c>
      <c r="E69" s="203">
        <f>P!L71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</v>
      </c>
      <c r="E70" s="203">
        <f>P!L72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</v>
      </c>
      <c r="E75" s="203">
        <f>P!L77</f>
        <v>0.4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</v>
      </c>
      <c r="E78" s="203">
        <f>P!L80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0</v>
      </c>
      <c r="E80" s="203">
        <f>P!L82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</v>
      </c>
      <c r="E86" s="203">
        <f>P!L88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0</v>
      </c>
      <c r="E87" s="203">
        <f>P!L89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0</v>
      </c>
      <c r="E88" s="203">
        <f>P!L90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0</v>
      </c>
      <c r="E89" s="203">
        <f>P!L91</f>
        <v>170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0</v>
      </c>
      <c r="E92" s="203">
        <f>P!L94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0</v>
      </c>
      <c r="E95" s="203">
        <f>P!L97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0</v>
      </c>
      <c r="E99" s="203">
        <f>P!L101</f>
        <v>0.45</v>
      </c>
      <c r="F99" s="301" t="str">
        <f t="shared" si="2"/>
        <v>নাই</v>
      </c>
      <c r="G99" s="323" t="str">
        <f t="shared" si="3"/>
        <v>++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0</v>
      </c>
      <c r="E100" s="203">
        <f>P!L102</f>
        <v>2</v>
      </c>
      <c r="F100" s="301" t="str">
        <f t="shared" si="2"/>
        <v>নাই</v>
      </c>
      <c r="G100" s="323" t="str">
        <f t="shared" si="3"/>
        <v>++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0</v>
      </c>
      <c r="E104" s="203">
        <f>P!L106</f>
        <v>4</v>
      </c>
      <c r="F104" s="301" t="str">
        <f t="shared" si="2"/>
        <v>নাই</v>
      </c>
      <c r="G104" s="323" t="str">
        <f t="shared" si="3"/>
        <v>++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0</v>
      </c>
      <c r="E124" s="203">
        <f>P!L126</f>
        <v>97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0</v>
      </c>
      <c r="E150" s="203">
        <f>P!L152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0</v>
      </c>
      <c r="E152" s="203">
        <f>P!L154</f>
        <v>2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0</v>
      </c>
      <c r="E161" s="203">
        <f>P!L163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0</v>
      </c>
      <c r="E169" s="203">
        <f>P!L171</f>
        <v>11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0</v>
      </c>
      <c r="E177" s="203">
        <f>P!L179</f>
        <v>5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0</v>
      </c>
      <c r="E178" s="203">
        <f>P!L180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0</v>
      </c>
      <c r="E179" s="203">
        <f>P!L181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0</v>
      </c>
      <c r="E180" s="203">
        <f>P!L182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0</v>
      </c>
      <c r="E181" s="203">
        <f>P!L183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0</v>
      </c>
      <c r="E182" s="203">
        <f>P!L184</f>
        <v>44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0</v>
      </c>
      <c r="E183" s="203">
        <f>P!L185</f>
        <v>8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0</v>
      </c>
      <c r="E184" s="203">
        <f>P!L186</f>
        <v>3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0</v>
      </c>
      <c r="E186" s="203">
        <f>P!L188</f>
        <v>6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0</v>
      </c>
      <c r="E188" s="203">
        <f>P!L190</f>
        <v>32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0</v>
      </c>
      <c r="E193" s="203">
        <f>P!L195</f>
        <v>12</v>
      </c>
      <c r="F193" s="301" t="str">
        <f t="shared" si="4"/>
        <v>নাই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0</v>
      </c>
      <c r="E194" s="203">
        <f>P!L196</f>
        <v>27.5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0</v>
      </c>
      <c r="E195" s="203">
        <f>P!L197</f>
        <v>7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0</v>
      </c>
      <c r="E197" s="203">
        <f>P!L199</f>
        <v>2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</v>
      </c>
      <c r="E198" s="203">
        <f>P!L200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0</v>
      </c>
      <c r="E204" s="203">
        <f>P!L206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0</v>
      </c>
      <c r="E206" s="203">
        <f>P!L208</f>
        <v>5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0</v>
      </c>
      <c r="E214" s="203">
        <f>P!L216</f>
        <v>2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0</v>
      </c>
      <c r="E230" s="203">
        <f>P!L232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0</v>
      </c>
      <c r="E231" s="203">
        <f>P!L233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0</v>
      </c>
      <c r="E233" s="203">
        <f>P!L235</f>
        <v>4.8</v>
      </c>
      <c r="F233" s="301" t="str">
        <f t="shared" si="6"/>
        <v>নাই</v>
      </c>
      <c r="G233" s="323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0</v>
      </c>
      <c r="E245" s="203">
        <f>P!L247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0</v>
      </c>
      <c r="E5" s="203">
        <f>P!N7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0</v>
      </c>
      <c r="E6" s="203">
        <f>P!N8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0</v>
      </c>
      <c r="E8" s="203">
        <f>P!N10</f>
        <v>25</v>
      </c>
      <c r="F8" s="301" t="str">
        <f t="shared" si="0"/>
        <v>নাই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0</v>
      </c>
      <c r="E9" s="203">
        <f>P!N11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0</v>
      </c>
      <c r="E10" s="203">
        <f>P!N12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0</v>
      </c>
      <c r="E13" s="203">
        <f>P!N15</f>
        <v>30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0</v>
      </c>
      <c r="E14" s="203">
        <f>P!N16</f>
        <v>0.4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0</v>
      </c>
      <c r="E15" s="203">
        <f>P!N17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</v>
      </c>
      <c r="E17" s="203">
        <f>P!N19</f>
        <v>0.4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0</v>
      </c>
      <c r="E19" s="203">
        <f>P!N21</f>
        <v>63</v>
      </c>
      <c r="F19" s="301" t="str">
        <f t="shared" si="0"/>
        <v>নাই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0</v>
      </c>
      <c r="E20" s="203">
        <f>P!N22</f>
        <v>4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0</v>
      </c>
      <c r="E21" s="203">
        <f>P!N23</f>
        <v>1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0</v>
      </c>
      <c r="E22" s="203">
        <f>P!N24</f>
        <v>1440</v>
      </c>
      <c r="F22" s="301" t="str">
        <f t="shared" si="0"/>
        <v>নাই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0</v>
      </c>
      <c r="E29" s="203">
        <f>P!N31</f>
        <v>3.0000000000000001E-3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0</v>
      </c>
      <c r="E34" s="203">
        <f>P!N36</f>
        <v>32</v>
      </c>
      <c r="F34" s="301" t="str">
        <f t="shared" si="0"/>
        <v>নাই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0</v>
      </c>
      <c r="E50" s="203">
        <f>P!N52</f>
        <v>2</v>
      </c>
      <c r="F50" s="301" t="str">
        <f t="shared" si="0"/>
        <v>নাই</v>
      </c>
      <c r="G50" s="323" t="str">
        <f t="shared" si="1"/>
        <v>++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0</v>
      </c>
      <c r="E51" s="203">
        <f>P!N53</f>
        <v>2</v>
      </c>
      <c r="F51" s="301" t="str">
        <f t="shared" si="0"/>
        <v>নাই</v>
      </c>
      <c r="G51" s="323" t="str">
        <f t="shared" si="1"/>
        <v>++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0</v>
      </c>
      <c r="E54" s="203">
        <f>P!N56</f>
        <v>300</v>
      </c>
      <c r="F54" s="301" t="str">
        <f t="shared" si="0"/>
        <v>নাই</v>
      </c>
      <c r="G54" s="323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0</v>
      </c>
      <c r="E55" s="203">
        <f>P!N57</f>
        <v>300</v>
      </c>
      <c r="F55" s="301" t="str">
        <f t="shared" si="0"/>
        <v>নাই</v>
      </c>
      <c r="G55" s="323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0</v>
      </c>
      <c r="E56" s="203">
        <f>P!N58</f>
        <v>14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0</v>
      </c>
      <c r="E58" s="203">
        <f>P!N60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0</v>
      </c>
      <c r="E59" s="203">
        <f>P!N61</f>
        <v>1</v>
      </c>
      <c r="F59" s="301" t="str">
        <f t="shared" si="0"/>
        <v>নাই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0</v>
      </c>
      <c r="E60" s="203">
        <f>P!N62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</v>
      </c>
      <c r="E61" s="203">
        <f>P!N63</f>
        <v>1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0</v>
      </c>
      <c r="E62" s="203">
        <f>P!N64</f>
        <v>1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</v>
      </c>
      <c r="E63" s="203">
        <f>P!N65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</v>
      </c>
      <c r="E65" s="203">
        <f>P!N67</f>
        <v>0.5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</v>
      </c>
      <c r="E68" s="203">
        <f>P!N70</f>
        <v>0.1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</v>
      </c>
      <c r="E69" s="203">
        <f>P!N71</f>
        <v>0.5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</v>
      </c>
      <c r="E70" s="203">
        <f>P!N72</f>
        <v>0.1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</v>
      </c>
      <c r="E72" s="203">
        <f>P!N74</f>
        <v>0.4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0</v>
      </c>
      <c r="E75" s="203">
        <f>P!N77</f>
        <v>1.8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</v>
      </c>
      <c r="E77" s="203">
        <f>P!N79</f>
        <v>0.05</v>
      </c>
      <c r="F77" s="301" t="str">
        <f t="shared" si="2"/>
        <v>নাই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</v>
      </c>
      <c r="E78" s="203">
        <f>P!N80</f>
        <v>0.2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0</v>
      </c>
      <c r="E79" s="203">
        <f>P!N81</f>
        <v>0.05</v>
      </c>
      <c r="F79" s="301" t="str">
        <f t="shared" si="2"/>
        <v>নাই</v>
      </c>
      <c r="G79" s="323" t="str">
        <f t="shared" si="3"/>
        <v>++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0</v>
      </c>
      <c r="E80" s="203">
        <f>P!N82</f>
        <v>2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</v>
      </c>
      <c r="E86" s="203">
        <f>P!N88</f>
        <v>0.1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0</v>
      </c>
      <c r="E87" s="203">
        <f>P!N89</f>
        <v>24</v>
      </c>
      <c r="F87" s="301" t="str">
        <f t="shared" si="2"/>
        <v>নাই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0</v>
      </c>
      <c r="E88" s="203">
        <f>P!N90</f>
        <v>20</v>
      </c>
      <c r="F88" s="301" t="str">
        <f t="shared" si="2"/>
        <v>নাই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0</v>
      </c>
      <c r="E89" s="203">
        <f>P!N91</f>
        <v>260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0</v>
      </c>
      <c r="E92" s="203">
        <f>P!N94</f>
        <v>3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0</v>
      </c>
      <c r="E95" s="203">
        <f>P!N97</f>
        <v>4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0</v>
      </c>
      <c r="E104" s="203">
        <f>P!N106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0</v>
      </c>
      <c r="E106" s="203">
        <f>P!N108</f>
        <v>1</v>
      </c>
      <c r="F106" s="301" t="str">
        <f t="shared" si="2"/>
        <v>নাই</v>
      </c>
      <c r="G106" s="323" t="str">
        <f t="shared" si="3"/>
        <v>++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0</v>
      </c>
      <c r="E107" s="203">
        <f>P!N109</f>
        <v>0.9</v>
      </c>
      <c r="F107" s="301" t="str">
        <f t="shared" si="2"/>
        <v>নাই</v>
      </c>
      <c r="G107" s="323" t="str">
        <f t="shared" si="3"/>
        <v>++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0</v>
      </c>
      <c r="E124" s="203">
        <f>P!N126</f>
        <v>90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0</v>
      </c>
      <c r="E147" s="203">
        <f>P!N149</f>
        <v>8</v>
      </c>
      <c r="F147" s="301" t="str">
        <f t="shared" si="4"/>
        <v>নাই</v>
      </c>
      <c r="G147" s="323" t="str">
        <f t="shared" si="5"/>
        <v>++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0</v>
      </c>
      <c r="E150" s="203">
        <f>P!N152</f>
        <v>58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0</v>
      </c>
      <c r="E152" s="203">
        <f>P!N154</f>
        <v>8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0</v>
      </c>
      <c r="E153" s="203">
        <f>P!N155</f>
        <v>32.9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0</v>
      </c>
      <c r="E177" s="203">
        <f>P!N179</f>
        <v>14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0</v>
      </c>
      <c r="E178" s="203">
        <f>P!N180</f>
        <v>20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0</v>
      </c>
      <c r="E179" s="203">
        <f>P!N181</f>
        <v>4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0</v>
      </c>
      <c r="E180" s="203">
        <f>P!N182</f>
        <v>2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0</v>
      </c>
      <c r="E181" s="203">
        <f>P!N183</f>
        <v>3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0</v>
      </c>
      <c r="E182" s="203">
        <f>P!N184</f>
        <v>70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0</v>
      </c>
      <c r="E183" s="203">
        <f>P!N185</f>
        <v>17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0</v>
      </c>
      <c r="E184" s="203">
        <f>P!N186</f>
        <v>6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0</v>
      </c>
      <c r="E185" s="203">
        <f>P!N187</f>
        <v>4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0</v>
      </c>
      <c r="E187" s="203">
        <f>P!N189</f>
        <v>13</v>
      </c>
      <c r="F187" s="301" t="str">
        <f t="shared" si="4"/>
        <v>নাই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0</v>
      </c>
      <c r="E194" s="203">
        <f>P!N196</f>
        <v>10.8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0</v>
      </c>
      <c r="E195" s="203">
        <f>P!N197</f>
        <v>20</v>
      </c>
      <c r="F195" s="301" t="str">
        <f t="shared" si="4"/>
        <v>নাই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0</v>
      </c>
      <c r="E197" s="203">
        <f>P!N199</f>
        <v>4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0</v>
      </c>
      <c r="E198" s="203">
        <f>P!N200</f>
        <v>1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0</v>
      </c>
      <c r="E206" s="203">
        <f>P!N208</f>
        <v>10</v>
      </c>
      <c r="F206" s="301" t="str">
        <f t="shared" si="6"/>
        <v>নাই</v>
      </c>
      <c r="G206" s="323" t="str">
        <f t="shared" si="7"/>
        <v>++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0</v>
      </c>
      <c r="E211" s="203">
        <f>P!N213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0</v>
      </c>
      <c r="E214" s="203">
        <f>P!N216</f>
        <v>7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0</v>
      </c>
      <c r="E230" s="203">
        <f>P!N232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0</v>
      </c>
      <c r="E231" s="203">
        <f>P!N233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0</v>
      </c>
      <c r="E245" s="203">
        <f>P!N247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8600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0</v>
      </c>
      <c r="E5" s="203">
        <f>P!P7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0</v>
      </c>
      <c r="E6" s="203">
        <f>P!P8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0</v>
      </c>
      <c r="E8" s="203">
        <f>P!P10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0</v>
      </c>
      <c r="E9" s="203">
        <f>P!P11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0</v>
      </c>
      <c r="E10" s="203">
        <f>P!P12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0</v>
      </c>
      <c r="E13" s="203">
        <f>P!P15</f>
        <v>5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</v>
      </c>
      <c r="E14" s="203">
        <f>P!P16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0</v>
      </c>
      <c r="E15" s="203">
        <f>P!P17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0</v>
      </c>
      <c r="E19" s="203">
        <f>P!P21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</v>
      </c>
      <c r="E20" s="203">
        <f>P!P22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0</v>
      </c>
      <c r="E21" s="203">
        <f>P!P23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0</v>
      </c>
      <c r="E34" s="203">
        <f>P!P36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0</v>
      </c>
      <c r="E38" s="203">
        <f>P!P40</f>
        <v>8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0</v>
      </c>
      <c r="E56" s="203">
        <f>P!P58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0</v>
      </c>
      <c r="E58" s="203">
        <f>P!P60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0</v>
      </c>
      <c r="E60" s="203">
        <f>P!P62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</v>
      </c>
      <c r="E61" s="203">
        <f>P!P63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</v>
      </c>
      <c r="E62" s="203">
        <f>P!P64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</v>
      </c>
      <c r="E65" s="203">
        <f>P!P67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</v>
      </c>
      <c r="E69" s="203">
        <f>P!P71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</v>
      </c>
      <c r="E70" s="203">
        <f>P!P72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0</v>
      </c>
      <c r="E71" s="203">
        <f>P!P73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</v>
      </c>
      <c r="E75" s="203">
        <f>P!P77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</v>
      </c>
      <c r="E78" s="203">
        <f>P!P80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</v>
      </c>
      <c r="E80" s="203">
        <f>P!P82</f>
        <v>0.5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</v>
      </c>
      <c r="E86" s="203">
        <f>P!P88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0</v>
      </c>
      <c r="E87" s="203">
        <f>P!P89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0</v>
      </c>
      <c r="E88" s="203">
        <f>P!P90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0</v>
      </c>
      <c r="E89" s="203">
        <f>P!P91</f>
        <v>90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0</v>
      </c>
      <c r="E95" s="203">
        <f>P!P97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0</v>
      </c>
      <c r="E98" s="203">
        <f>P!P100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0</v>
      </c>
      <c r="E104" s="203">
        <f>P!P106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0</v>
      </c>
      <c r="E109" s="203">
        <f>P!P111</f>
        <v>2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</v>
      </c>
      <c r="E118" s="203">
        <f>P!P120</f>
        <v>0.5</v>
      </c>
      <c r="F118" s="301" t="str">
        <f t="shared" si="2"/>
        <v>নাই</v>
      </c>
      <c r="G118" s="323" t="str">
        <f t="shared" si="3"/>
        <v>++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0</v>
      </c>
      <c r="E124" s="203">
        <f>P!P126</f>
        <v>55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0</v>
      </c>
      <c r="E126" s="203">
        <f>P!P128</f>
        <v>5.5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0</v>
      </c>
      <c r="E129" s="203">
        <f>P!P131</f>
        <v>4.8899999999999997</v>
      </c>
      <c r="F129" s="301" t="str">
        <f t="shared" si="2"/>
        <v>নাই</v>
      </c>
      <c r="G129" s="323" t="str">
        <f t="shared" si="3"/>
        <v>++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0</v>
      </c>
      <c r="E132" s="203">
        <f>P!P134</f>
        <v>6.66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0</v>
      </c>
      <c r="E136" s="203">
        <f>P!P138</f>
        <v>3.5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0</v>
      </c>
      <c r="E145" s="203">
        <f>P!P147</f>
        <v>3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0</v>
      </c>
      <c r="E150" s="203">
        <f>P!P152</f>
        <v>20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0</v>
      </c>
      <c r="E152" s="203">
        <f>P!P154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0</v>
      </c>
      <c r="E154" s="203">
        <f>P!P156</f>
        <v>5.5</v>
      </c>
      <c r="F154" s="301" t="str">
        <f t="shared" si="4"/>
        <v>নাই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0</v>
      </c>
      <c r="E161" s="203">
        <f>P!P163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0</v>
      </c>
      <c r="E172" s="203">
        <f>P!P174</f>
        <v>5.5</v>
      </c>
      <c r="F172" s="301" t="str">
        <f t="shared" si="4"/>
        <v>নাই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0</v>
      </c>
      <c r="E177" s="203">
        <f>P!P179</f>
        <v>5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0</v>
      </c>
      <c r="E178" s="203">
        <f>P!P180</f>
        <v>8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0</v>
      </c>
      <c r="E179" s="203">
        <f>P!P181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0</v>
      </c>
      <c r="E180" s="203">
        <f>P!P182</f>
        <v>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0</v>
      </c>
      <c r="E181" s="203">
        <f>P!P183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0</v>
      </c>
      <c r="E182" s="203">
        <f>P!P184</f>
        <v>20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0</v>
      </c>
      <c r="E183" s="203">
        <f>P!P185</f>
        <v>5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0</v>
      </c>
      <c r="E184" s="203">
        <f>P!P186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</v>
      </c>
      <c r="E198" s="203">
        <f>P!P200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0</v>
      </c>
      <c r="E203" s="203">
        <f>P!P205</f>
        <v>3</v>
      </c>
      <c r="F203" s="301" t="str">
        <f t="shared" si="6"/>
        <v>নাই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0</v>
      </c>
      <c r="E207" s="203">
        <f>P!P209</f>
        <v>15</v>
      </c>
      <c r="F207" s="301" t="str">
        <f t="shared" si="6"/>
        <v>নাই</v>
      </c>
      <c r="G207" s="323" t="str">
        <f t="shared" si="7"/>
        <v>++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0</v>
      </c>
      <c r="E230" s="203">
        <f>P!P232</f>
        <v>28</v>
      </c>
      <c r="F230" s="301" t="str">
        <f t="shared" si="6"/>
        <v>নাই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0</v>
      </c>
      <c r="E231" s="203">
        <f>P!P233</f>
        <v>2000</v>
      </c>
      <c r="F231" s="301" t="str">
        <f t="shared" si="6"/>
        <v>নাই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0</v>
      </c>
      <c r="E232" s="203">
        <f>P!P234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</v>
      </c>
      <c r="E245" s="203">
        <f>P!P247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0</v>
      </c>
      <c r="E5" s="203">
        <f>P!R7</f>
        <v>50</v>
      </c>
      <c r="F5" s="301" t="str">
        <f t="shared" si="0"/>
        <v>নাই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0</v>
      </c>
      <c r="E6" s="203">
        <f>P!R8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0</v>
      </c>
      <c r="E8" s="203">
        <f>P!R10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0</v>
      </c>
      <c r="E10" s="203">
        <f>P!R12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0</v>
      </c>
      <c r="E13" s="203">
        <f>P!R15</f>
        <v>20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</v>
      </c>
      <c r="E14" s="203">
        <f>P!R16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0</v>
      </c>
      <c r="E15" s="203">
        <f>P!R17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</v>
      </c>
      <c r="E17" s="203">
        <f>P!R19</f>
        <v>0.1</v>
      </c>
      <c r="F17" s="301" t="str">
        <f t="shared" si="0"/>
        <v>নাই</v>
      </c>
      <c r="G17" s="323" t="str">
        <f t="shared" si="1"/>
        <v>++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0</v>
      </c>
      <c r="E19" s="203">
        <f>P!R21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0</v>
      </c>
      <c r="E20" s="203">
        <f>P!R22</f>
        <v>3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0</v>
      </c>
      <c r="E21" s="203">
        <f>P!R23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0</v>
      </c>
      <c r="E22" s="203">
        <f>P!R24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0</v>
      </c>
      <c r="E29" s="203">
        <f>P!R31</f>
        <v>2E-3</v>
      </c>
      <c r="F29" s="301" t="str">
        <f t="shared" si="0"/>
        <v>নাই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0</v>
      </c>
      <c r="E30" s="203">
        <f>P!R32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0</v>
      </c>
      <c r="E34" s="203">
        <f>P!R36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0</v>
      </c>
      <c r="E35" s="203">
        <f>P!R37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</v>
      </c>
      <c r="E36" s="203">
        <f>P!R38</f>
        <v>1</v>
      </c>
      <c r="F36" s="301" t="str">
        <f t="shared" si="0"/>
        <v>নাই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0</v>
      </c>
      <c r="E38" s="203">
        <f>P!R40</f>
        <v>6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0</v>
      </c>
      <c r="E39" s="203">
        <f>P!R41</f>
        <v>1</v>
      </c>
      <c r="F39" s="301" t="str">
        <f t="shared" si="0"/>
        <v>নাই</v>
      </c>
      <c r="G39" s="323" t="str">
        <f t="shared" si="1"/>
        <v>++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0</v>
      </c>
      <c r="E40" s="203">
        <f>P!R42</f>
        <v>1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0</v>
      </c>
      <c r="E41" s="203">
        <f>P!R43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0</v>
      </c>
      <c r="E45" s="203">
        <f>P!R47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0</v>
      </c>
      <c r="E54" s="203">
        <f>P!R56</f>
        <v>200</v>
      </c>
      <c r="F54" s="301" t="str">
        <f t="shared" si="0"/>
        <v>নাই</v>
      </c>
      <c r="G54" s="323" t="str">
        <f t="shared" si="1"/>
        <v>++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0</v>
      </c>
      <c r="E55" s="203">
        <f>P!R57</f>
        <v>200</v>
      </c>
      <c r="F55" s="301" t="str">
        <f t="shared" si="0"/>
        <v>নাই</v>
      </c>
      <c r="G55" s="323" t="str">
        <f t="shared" si="1"/>
        <v>++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0</v>
      </c>
      <c r="E56" s="203">
        <f>P!R58</f>
        <v>8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0</v>
      </c>
      <c r="E58" s="203">
        <f>P!R60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0</v>
      </c>
      <c r="E60" s="203">
        <f>P!R62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</v>
      </c>
      <c r="E61" s="203">
        <f>P!R63</f>
        <v>0.5</v>
      </c>
      <c r="F61" s="301" t="str">
        <f t="shared" si="0"/>
        <v>নাই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</v>
      </c>
      <c r="E62" s="203">
        <f>P!R64</f>
        <v>0.5</v>
      </c>
      <c r="F62" s="301" t="str">
        <f t="shared" si="0"/>
        <v>নাই</v>
      </c>
      <c r="G62" s="323" t="str">
        <f t="shared" si="1"/>
        <v>++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</v>
      </c>
      <c r="E65" s="203">
        <f>P!R67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0</v>
      </c>
      <c r="E66" s="203">
        <f>P!R68</f>
        <v>2</v>
      </c>
      <c r="F66" s="301" t="str">
        <f t="shared" si="0"/>
        <v>নাই</v>
      </c>
      <c r="G66" s="323" t="str">
        <f t="shared" si="1"/>
        <v>++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0</v>
      </c>
      <c r="E67" s="203">
        <f>P!R69</f>
        <v>2</v>
      </c>
      <c r="F67" s="301" t="str">
        <f t="shared" si="0"/>
        <v>নাই</v>
      </c>
      <c r="G67" s="323" t="str">
        <f t="shared" si="1"/>
        <v>++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</v>
      </c>
      <c r="E68" s="203">
        <f>P!R70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</v>
      </c>
      <c r="E69" s="203">
        <f>P!R71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</v>
      </c>
      <c r="E70" s="203">
        <f>P!R72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0</v>
      </c>
      <c r="E71" s="203">
        <f>P!R73</f>
        <v>2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</v>
      </c>
      <c r="E72" s="203">
        <f>P!R74</f>
        <v>0.5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</v>
      </c>
      <c r="E73" s="203">
        <f>P!R75</f>
        <v>0.5</v>
      </c>
      <c r="F73" s="301" t="str">
        <f t="shared" si="2"/>
        <v>নাই</v>
      </c>
      <c r="G73" s="323" t="str">
        <f t="shared" si="3"/>
        <v>++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0</v>
      </c>
      <c r="E75" s="203">
        <f>P!R77</f>
        <v>0.9</v>
      </c>
      <c r="F75" s="301" t="str">
        <f t="shared" si="2"/>
        <v>নাই</v>
      </c>
      <c r="G75" s="323" t="str">
        <f t="shared" si="3"/>
        <v>++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</v>
      </c>
      <c r="E77" s="203">
        <f>P!R79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</v>
      </c>
      <c r="E78" s="203">
        <f>P!R80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0</v>
      </c>
      <c r="E80" s="203">
        <f>P!R82</f>
        <v>1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</v>
      </c>
      <c r="E86" s="203">
        <f>P!R88</f>
        <v>0.1</v>
      </c>
      <c r="F86" s="301" t="str">
        <f t="shared" si="2"/>
        <v>নাই</v>
      </c>
      <c r="G86" s="323" t="str">
        <f t="shared" si="3"/>
        <v>++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0</v>
      </c>
      <c r="E87" s="203">
        <f>P!R89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0</v>
      </c>
      <c r="E88" s="203">
        <f>P!R90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0</v>
      </c>
      <c r="E89" s="203">
        <f>P!R91</f>
        <v>250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0</v>
      </c>
      <c r="E92" s="203">
        <f>P!R94</f>
        <v>1</v>
      </c>
      <c r="F92" s="301" t="str">
        <f t="shared" si="2"/>
        <v>নাই</v>
      </c>
      <c r="G92" s="323" t="str">
        <f t="shared" si="3"/>
        <v>++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0</v>
      </c>
      <c r="E95" s="203">
        <f>P!R97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0</v>
      </c>
      <c r="E98" s="203">
        <f>P!R100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0</v>
      </c>
      <c r="E99" s="203">
        <f>P!R101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0</v>
      </c>
      <c r="E109" s="203">
        <f>P!R111</f>
        <v>1</v>
      </c>
      <c r="F109" s="301" t="str">
        <f t="shared" si="2"/>
        <v>নাই</v>
      </c>
      <c r="G109" s="323" t="str">
        <f t="shared" si="3"/>
        <v>++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</v>
      </c>
      <c r="E111" s="203">
        <f>P!R113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</v>
      </c>
      <c r="E112" s="203">
        <f>P!R114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</v>
      </c>
      <c r="E113" s="203">
        <f>P!R115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</v>
      </c>
      <c r="E114" s="203">
        <f>P!R116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</v>
      </c>
      <c r="E115" s="203">
        <f>P!R117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0</v>
      </c>
      <c r="E123" s="203">
        <f>P!R125</f>
        <v>0.6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0</v>
      </c>
      <c r="E124" s="203">
        <f>P!R126</f>
        <v>50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0</v>
      </c>
      <c r="E126" s="203">
        <f>P!R128</f>
        <v>2.99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0</v>
      </c>
      <c r="E130" s="203">
        <f>P!R132</f>
        <v>2.2000000000000002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0</v>
      </c>
      <c r="E132" s="203">
        <f>P!R134</f>
        <v>13.48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0</v>
      </c>
      <c r="E133" s="203">
        <f>P!R135</f>
        <v>14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0</v>
      </c>
      <c r="E135" s="203">
        <f>P!R137</f>
        <v>2</v>
      </c>
      <c r="F135" s="301" t="str">
        <f t="shared" si="4"/>
        <v>নাই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0</v>
      </c>
      <c r="E136" s="203">
        <f>P!R138</f>
        <v>4.75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0</v>
      </c>
      <c r="E141" s="203">
        <f>P!R143</f>
        <v>60</v>
      </c>
      <c r="F141" s="301" t="str">
        <f t="shared" si="4"/>
        <v>নাই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0</v>
      </c>
      <c r="E145" s="203">
        <f>P!R147</f>
        <v>1.5</v>
      </c>
      <c r="F145" s="301" t="str">
        <f t="shared" si="4"/>
        <v>নাই</v>
      </c>
      <c r="G145" s="323" t="str">
        <f t="shared" si="5"/>
        <v>++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0</v>
      </c>
      <c r="E146" s="203">
        <f>P!R148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0</v>
      </c>
      <c r="E150" s="203">
        <f>P!R152</f>
        <v>30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0</v>
      </c>
      <c r="E151" s="203">
        <f>P!R153</f>
        <v>28</v>
      </c>
      <c r="F151" s="301" t="str">
        <f t="shared" si="4"/>
        <v>নাই</v>
      </c>
      <c r="G151" s="323" t="str">
        <f t="shared" si="5"/>
        <v>++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0</v>
      </c>
      <c r="E152" s="203">
        <f>P!R154</f>
        <v>10.7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0</v>
      </c>
      <c r="E153" s="203">
        <f>P!R155</f>
        <v>6.8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0</v>
      </c>
      <c r="E156" s="203">
        <f>P!R158</f>
        <v>3.7</v>
      </c>
      <c r="F156" s="301" t="str">
        <f t="shared" si="4"/>
        <v>নাই</v>
      </c>
      <c r="G156" s="323" t="str">
        <f t="shared" si="5"/>
        <v>++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0</v>
      </c>
      <c r="E161" s="203">
        <f>P!R163</f>
        <v>2</v>
      </c>
      <c r="F161" s="301" t="str">
        <f t="shared" si="4"/>
        <v>নাই</v>
      </c>
      <c r="G161" s="323" t="str">
        <f t="shared" si="5"/>
        <v>++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0</v>
      </c>
      <c r="E168" s="203">
        <f>P!R170</f>
        <v>5</v>
      </c>
      <c r="F168" s="301" t="str">
        <f t="shared" si="4"/>
        <v>নাই</v>
      </c>
      <c r="G168" s="323" t="str">
        <f t="shared" si="5"/>
        <v>++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0</v>
      </c>
      <c r="E178" s="203">
        <f>P!R180</f>
        <v>15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0</v>
      </c>
      <c r="E179" s="203">
        <f>P!R181</f>
        <v>1.5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0</v>
      </c>
      <c r="E180" s="203">
        <f>P!R182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0</v>
      </c>
      <c r="E181" s="203">
        <f>P!R183</f>
        <v>2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0</v>
      </c>
      <c r="E182" s="203">
        <f>P!R184</f>
        <v>30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0</v>
      </c>
      <c r="E183" s="203">
        <f>P!R185</f>
        <v>10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0</v>
      </c>
      <c r="E184" s="203">
        <f>P!R186</f>
        <v>2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0</v>
      </c>
      <c r="E188" s="203">
        <f>P!R190</f>
        <v>32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0</v>
      </c>
      <c r="E191" s="203">
        <f>P!R193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0</v>
      </c>
      <c r="E193" s="203">
        <f>P!R195</f>
        <v>8</v>
      </c>
      <c r="F193" s="301" t="str">
        <f t="shared" si="4"/>
        <v>নাই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0</v>
      </c>
      <c r="E197" s="203">
        <f>P!R199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</v>
      </c>
      <c r="E198" s="203">
        <f>P!R200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</v>
      </c>
      <c r="E199" s="203">
        <f>P!R201</f>
        <v>0.5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</v>
      </c>
      <c r="E212" s="203">
        <f>P!R214</f>
        <v>0.56000000000000005</v>
      </c>
      <c r="F212" s="301" t="str">
        <f t="shared" si="6"/>
        <v>নাই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0</v>
      </c>
      <c r="E214" s="203">
        <f>P!R216</f>
        <v>3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0</v>
      </c>
      <c r="E218" s="203">
        <f>P!R220</f>
        <v>1</v>
      </c>
      <c r="F218" s="301" t="str">
        <f t="shared" si="6"/>
        <v>নাই</v>
      </c>
      <c r="G218" s="323" t="str">
        <f t="shared" si="7"/>
        <v>++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</v>
      </c>
      <c r="E221" s="203">
        <f>P!R223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0</v>
      </c>
      <c r="E230" s="203">
        <f>P!R232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0</v>
      </c>
      <c r="E231" s="203">
        <f>P!R233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0</v>
      </c>
      <c r="E235" s="203">
        <f>P!R237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</v>
      </c>
      <c r="E245" s="203">
        <f>P!R247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0</v>
      </c>
      <c r="E5" s="203">
        <f>P!T7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0</v>
      </c>
      <c r="E8" s="203">
        <f>P!T10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0</v>
      </c>
      <c r="E10" s="203">
        <f>P!T12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0</v>
      </c>
      <c r="E13" s="203">
        <f>P!T15</f>
        <v>20</v>
      </c>
      <c r="F13" s="301" t="str">
        <f t="shared" si="0"/>
        <v>নাই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</v>
      </c>
      <c r="E14" s="203">
        <f>P!T16</f>
        <v>2</v>
      </c>
      <c r="F14" s="301" t="str">
        <f t="shared" si="0"/>
        <v>নাই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0</v>
      </c>
      <c r="E15" s="203">
        <f>P!T17</f>
        <v>25</v>
      </c>
      <c r="F15" s="301" t="str">
        <f t="shared" si="0"/>
        <v>নাই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0</v>
      </c>
      <c r="E19" s="203">
        <f>P!T21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</v>
      </c>
      <c r="E20" s="203">
        <f>P!T22</f>
        <v>1</v>
      </c>
      <c r="F20" s="301" t="str">
        <f t="shared" si="0"/>
        <v>নাই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0</v>
      </c>
      <c r="E21" s="203">
        <f>P!T23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0</v>
      </c>
      <c r="E22" s="203">
        <f>P!T24</f>
        <v>350</v>
      </c>
      <c r="F22" s="301" t="str">
        <f t="shared" si="0"/>
        <v>নাই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0</v>
      </c>
      <c r="E34" s="203">
        <f>P!T36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0</v>
      </c>
      <c r="E38" s="203">
        <f>P!T40</f>
        <v>0.5</v>
      </c>
      <c r="F38" s="301" t="str">
        <f t="shared" si="0"/>
        <v>নাই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0</v>
      </c>
      <c r="E56" s="203">
        <f>P!T58</f>
        <v>6</v>
      </c>
      <c r="F56" s="301" t="str">
        <f t="shared" si="0"/>
        <v>নাই</v>
      </c>
      <c r="G56" s="323" t="str">
        <f t="shared" si="1"/>
        <v>++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0</v>
      </c>
      <c r="E58" s="203">
        <f>P!T60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0</v>
      </c>
      <c r="E60" s="203">
        <f>P!T62</f>
        <v>5</v>
      </c>
      <c r="F60" s="301" t="str">
        <f t="shared" si="0"/>
        <v>নাই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</v>
      </c>
      <c r="E61" s="203">
        <f>P!T63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</v>
      </c>
      <c r="E62" s="203">
        <f>P!T64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</v>
      </c>
      <c r="E65" s="203">
        <f>P!T67</f>
        <v>0.1</v>
      </c>
      <c r="F65" s="301" t="str">
        <f t="shared" si="0"/>
        <v>নাই</v>
      </c>
      <c r="G65" s="323" t="str">
        <f t="shared" si="1"/>
        <v>++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</v>
      </c>
      <c r="E68" s="203">
        <f>P!T70</f>
        <v>0.05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</v>
      </c>
      <c r="E69" s="203">
        <f>P!T71</f>
        <v>0.5</v>
      </c>
      <c r="F69" s="301" t="str">
        <f t="shared" si="2"/>
        <v>নাই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</v>
      </c>
      <c r="E70" s="203">
        <f>P!T72</f>
        <v>0.1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0</v>
      </c>
      <c r="E71" s="203">
        <f>P!T73</f>
        <v>2</v>
      </c>
      <c r="F71" s="301" t="str">
        <f t="shared" si="2"/>
        <v>নাই</v>
      </c>
      <c r="G71" s="323" t="str">
        <f t="shared" si="3"/>
        <v>++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</v>
      </c>
      <c r="E75" s="203">
        <f>P!T77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</v>
      </c>
      <c r="E77" s="203">
        <f>P!T79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</v>
      </c>
      <c r="E78" s="203">
        <f>P!T80</f>
        <v>0.1</v>
      </c>
      <c r="F78" s="301" t="str">
        <f t="shared" si="2"/>
        <v>নাই</v>
      </c>
      <c r="G78" s="323" t="str">
        <f t="shared" si="3"/>
        <v>++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0</v>
      </c>
      <c r="E80" s="203">
        <f>P!T82</f>
        <v>3</v>
      </c>
      <c r="F80" s="301" t="str">
        <f t="shared" si="2"/>
        <v>নাই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0</v>
      </c>
      <c r="E87" s="203">
        <f>P!T89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0</v>
      </c>
      <c r="E88" s="203">
        <f>P!T90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0</v>
      </c>
      <c r="E89" s="203">
        <f>P!T91</f>
        <v>115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0</v>
      </c>
      <c r="E94" s="203">
        <f>P!T96</f>
        <v>4</v>
      </c>
      <c r="F94" s="301" t="str">
        <f t="shared" si="2"/>
        <v>নাই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0</v>
      </c>
      <c r="E95" s="203">
        <f>P!T97</f>
        <v>2</v>
      </c>
      <c r="F95" s="301" t="str">
        <f t="shared" si="2"/>
        <v>নাই</v>
      </c>
      <c r="G95" s="323" t="str">
        <f t="shared" si="3"/>
        <v>++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0</v>
      </c>
      <c r="E96" s="203">
        <f>P!T98</f>
        <v>1</v>
      </c>
      <c r="F96" s="301" t="str">
        <f t="shared" si="2"/>
        <v>নাই</v>
      </c>
      <c r="G96" s="323" t="str">
        <f t="shared" si="3"/>
        <v>++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</v>
      </c>
      <c r="E110" s="203">
        <f>P!T112</f>
        <v>1</v>
      </c>
      <c r="F110" s="301" t="str">
        <f t="shared" si="2"/>
        <v>নাই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0</v>
      </c>
      <c r="E123" s="203">
        <f>P!T125</f>
        <v>1</v>
      </c>
      <c r="F123" s="301" t="str">
        <f t="shared" si="2"/>
        <v>নাই</v>
      </c>
      <c r="G123" s="323" t="str">
        <f t="shared" si="3"/>
        <v>++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0</v>
      </c>
      <c r="E124" s="203">
        <f>P!T126</f>
        <v>42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0</v>
      </c>
      <c r="E126" s="203">
        <f>P!T128</f>
        <v>4.5</v>
      </c>
      <c r="F126" s="301" t="str">
        <f t="shared" si="2"/>
        <v>নাই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0</v>
      </c>
      <c r="E136" s="203">
        <f>P!T138</f>
        <v>7.5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0</v>
      </c>
      <c r="E143" s="203">
        <f>P!T145</f>
        <v>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0</v>
      </c>
      <c r="E144" s="203">
        <f>P!T146</f>
        <v>26</v>
      </c>
      <c r="F144" s="301" t="str">
        <f t="shared" si="4"/>
        <v>নাই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0</v>
      </c>
      <c r="E150" s="203">
        <f>P!T152</f>
        <v>15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0</v>
      </c>
      <c r="E152" s="203">
        <f>P!T154</f>
        <v>1.6</v>
      </c>
      <c r="F152" s="301" t="str">
        <f t="shared" si="4"/>
        <v>নাই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0</v>
      </c>
      <c r="E153" s="203">
        <f>P!T155</f>
        <v>10.4</v>
      </c>
      <c r="F153" s="301" t="str">
        <f t="shared" si="4"/>
        <v>নাই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0</v>
      </c>
      <c r="E158" s="203">
        <f>P!T160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0</v>
      </c>
      <c r="E177" s="203">
        <f>P!T179</f>
        <v>20</v>
      </c>
      <c r="F177" s="301" t="str">
        <f t="shared" si="4"/>
        <v>নাই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0</v>
      </c>
      <c r="E178" s="203">
        <f>P!T180</f>
        <v>10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0</v>
      </c>
      <c r="E179" s="203">
        <f>P!T181</f>
        <v>1</v>
      </c>
      <c r="F179" s="301" t="str">
        <f t="shared" si="4"/>
        <v>নাই</v>
      </c>
      <c r="G179" s="323" t="str">
        <f t="shared" si="5"/>
        <v>++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0</v>
      </c>
      <c r="E180" s="203">
        <f>P!T182</f>
        <v>1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0</v>
      </c>
      <c r="E181" s="203">
        <f>P!T183</f>
        <v>1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0</v>
      </c>
      <c r="E182" s="203">
        <f>P!T184</f>
        <v>30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0</v>
      </c>
      <c r="E183" s="203">
        <f>P!T185</f>
        <v>7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0</v>
      </c>
      <c r="E184" s="203">
        <f>P!T186</f>
        <v>1.5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0</v>
      </c>
      <c r="E185" s="203">
        <f>P!T187</f>
        <v>7</v>
      </c>
      <c r="F185" s="301" t="str">
        <f t="shared" si="4"/>
        <v>নাই</v>
      </c>
      <c r="G185" s="323" t="str">
        <f t="shared" si="5"/>
        <v>++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0</v>
      </c>
      <c r="E187" s="203">
        <f>P!T189</f>
        <v>15</v>
      </c>
      <c r="F187" s="301" t="str">
        <f t="shared" si="4"/>
        <v>নাই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0</v>
      </c>
      <c r="E197" s="203">
        <f>P!T199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</v>
      </c>
      <c r="E198" s="203">
        <f>P!T200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0</v>
      </c>
      <c r="E203" s="203">
        <f>P!T205</f>
        <v>8</v>
      </c>
      <c r="F203" s="301" t="str">
        <f t="shared" si="6"/>
        <v>নাই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0</v>
      </c>
      <c r="E214" s="203">
        <f>P!T216</f>
        <v>3</v>
      </c>
      <c r="F214" s="301" t="str">
        <f t="shared" si="6"/>
        <v>নাই</v>
      </c>
      <c r="G214" s="323" t="str">
        <f t="shared" si="7"/>
        <v>++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0</v>
      </c>
      <c r="E215" s="203">
        <f>P!T217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0</v>
      </c>
      <c r="E230" s="203">
        <f>P!T232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0</v>
      </c>
      <c r="E231" s="203">
        <f>P!T233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0</v>
      </c>
      <c r="E233" s="203">
        <f>P!T235</f>
        <v>1.5</v>
      </c>
      <c r="F233" s="301" t="str">
        <f t="shared" si="6"/>
        <v>নাই</v>
      </c>
      <c r="G233" s="323" t="str">
        <f t="shared" si="7"/>
        <v>++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0</v>
      </c>
      <c r="E238" s="203">
        <f>P!T240</f>
        <v>2</v>
      </c>
      <c r="F238" s="301" t="str">
        <f t="shared" si="6"/>
        <v>নাই</v>
      </c>
      <c r="G238" s="323" t="str">
        <f t="shared" si="7"/>
        <v>++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0</v>
      </c>
      <c r="E5" s="203">
        <f>P!V7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0</v>
      </c>
      <c r="E8" s="203">
        <f>P!V10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0</v>
      </c>
      <c r="E9" s="203">
        <f>P!V11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0</v>
      </c>
      <c r="E13" s="203">
        <f>P!V15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</v>
      </c>
      <c r="E14" s="203">
        <f>P!V16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0</v>
      </c>
      <c r="E15" s="203">
        <f>P!V17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0</v>
      </c>
      <c r="E19" s="203">
        <f>P!V21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0</v>
      </c>
      <c r="E34" s="203">
        <f>P!V36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0</v>
      </c>
      <c r="E56" s="203">
        <f>P!V58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0</v>
      </c>
      <c r="E58" s="203">
        <f>P!V60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0</v>
      </c>
      <c r="E89" s="203">
        <f>P!V91</f>
        <v>40</v>
      </c>
      <c r="F89" s="301" t="str">
        <f t="shared" si="2"/>
        <v>নাই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0</v>
      </c>
      <c r="E95" s="203">
        <f>P!V97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0</v>
      </c>
      <c r="E124" s="203">
        <f>P!V126</f>
        <v>22</v>
      </c>
      <c r="F124" s="301" t="str">
        <f t="shared" si="2"/>
        <v>নাই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0</v>
      </c>
      <c r="E150" s="203">
        <f>P!V152</f>
        <v>8</v>
      </c>
      <c r="F150" s="301" t="str">
        <f t="shared" si="4"/>
        <v>নাই</v>
      </c>
      <c r="G150" s="323" t="str">
        <f t="shared" si="5"/>
        <v>++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</v>
      </c>
      <c r="E161" s="203">
        <f>P!V163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0</v>
      </c>
      <c r="E169" s="203">
        <f>P!V171</f>
        <v>5</v>
      </c>
      <c r="F169" s="301" t="str">
        <f t="shared" si="4"/>
        <v>নাই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0</v>
      </c>
      <c r="E178" s="203">
        <f>P!V180</f>
        <v>5</v>
      </c>
      <c r="F178" s="301" t="str">
        <f t="shared" si="4"/>
        <v>নাই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</v>
      </c>
      <c r="E179" s="203">
        <f>P!V181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</v>
      </c>
      <c r="E180" s="203">
        <f>P!V182</f>
        <v>0.5</v>
      </c>
      <c r="F180" s="301" t="str">
        <f t="shared" si="4"/>
        <v>নাই</v>
      </c>
      <c r="G180" s="323" t="str">
        <f t="shared" si="5"/>
        <v>++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</v>
      </c>
      <c r="E181" s="203">
        <f>P!V183</f>
        <v>0.5</v>
      </c>
      <c r="F181" s="301" t="str">
        <f t="shared" si="4"/>
        <v>নাই</v>
      </c>
      <c r="G181" s="323" t="str">
        <f t="shared" si="5"/>
        <v>++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0</v>
      </c>
      <c r="E182" s="203">
        <f>P!V184</f>
        <v>15</v>
      </c>
      <c r="F182" s="301" t="str">
        <f t="shared" si="4"/>
        <v>নাই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0</v>
      </c>
      <c r="E183" s="203">
        <f>P!V185</f>
        <v>2</v>
      </c>
      <c r="F183" s="301" t="str">
        <f t="shared" si="4"/>
        <v>নাই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</v>
      </c>
      <c r="E184" s="203">
        <f>P!V186</f>
        <v>0.5</v>
      </c>
      <c r="F184" s="301" t="str">
        <f t="shared" si="4"/>
        <v>নাই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0</v>
      </c>
      <c r="E186" s="203">
        <f>P!V188</f>
        <v>3</v>
      </c>
      <c r="F186" s="301" t="str">
        <f t="shared" si="4"/>
        <v>নাই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0</v>
      </c>
      <c r="E188" s="203">
        <f>P!V190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0</v>
      </c>
      <c r="E194" s="203">
        <f>P!V196</f>
        <v>12</v>
      </c>
      <c r="F194" s="301" t="str">
        <f t="shared" si="4"/>
        <v>নাই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0</v>
      </c>
      <c r="E197" s="203">
        <f>P!V199</f>
        <v>1</v>
      </c>
      <c r="F197" s="301" t="str">
        <f t="shared" si="6"/>
        <v>নাই</v>
      </c>
      <c r="G197" s="323" t="str">
        <f t="shared" si="7"/>
        <v>++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</v>
      </c>
      <c r="E198" s="203">
        <f>P!V200</f>
        <v>0.5</v>
      </c>
      <c r="F198" s="301" t="str">
        <f t="shared" si="6"/>
        <v>নাই</v>
      </c>
      <c r="G198" s="323" t="str">
        <f t="shared" si="7"/>
        <v>++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0</v>
      </c>
      <c r="E211" s="203">
        <f>P!V213</f>
        <v>5</v>
      </c>
      <c r="F211" s="301" t="str">
        <f t="shared" si="6"/>
        <v>নাই</v>
      </c>
      <c r="G211" s="323" t="str">
        <f t="shared" si="7"/>
        <v>++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</v>
      </c>
      <c r="E230" s="203">
        <f>P!V232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0</v>
      </c>
      <c r="E231" s="203">
        <f>P!V233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0</v>
      </c>
      <c r="E232" s="203">
        <f>P!V234</f>
        <v>15</v>
      </c>
      <c r="F232" s="301" t="str">
        <f t="shared" si="6"/>
        <v>নাই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S!Z236</f>
        <v>0</v>
      </c>
      <c r="E236" s="203">
        <f>P!V238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528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0.67999999999999994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1</v>
      </c>
      <c r="F74" s="215" t="str">
        <f t="shared" si="1"/>
        <v>OK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82" priority="2" operator="lessThan">
      <formula>0</formula>
    </cfRule>
  </conditionalFormatting>
  <conditionalFormatting sqref="F3:F252">
    <cfRule type="cellIs" dxfId="381" priority="3" operator="equal">
      <formula>"NZ"</formula>
    </cfRule>
    <cfRule type="cellIs" dxfId="380" priority="4" operator="equal">
      <formula>"OK"</formula>
    </cfRule>
  </conditionalFormatting>
  <conditionalFormatting sqref="F1:F1048576">
    <cfRule type="cellIs" dxfId="3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sqref="A1:U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529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460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1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670</v>
      </c>
      <c r="V75" s="215" t="str">
        <f t="shared" si="1"/>
        <v>OK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8600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882319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78" priority="7" operator="equal">
      <formula>"NZ"</formula>
    </cfRule>
    <cfRule type="cellIs" dxfId="377" priority="8" operator="equal">
      <formula>"OK"</formula>
    </cfRule>
  </conditionalFormatting>
  <conditionalFormatting sqref="W255 V4:W253">
    <cfRule type="cellIs" dxfId="376" priority="3" operator="equal">
      <formula>"NZ"</formula>
    </cfRule>
    <cfRule type="cellIs" dxfId="375" priority="4" operator="equal">
      <formula>"OK"</formula>
    </cfRule>
  </conditionalFormatting>
  <conditionalFormatting sqref="W7">
    <cfRule type="cellIs" dxfId="374" priority="2" operator="equal">
      <formula>"×"</formula>
    </cfRule>
  </conditionalFormatting>
  <conditionalFormatting sqref="V1:V2 V4:V253 V257:V1048576">
    <cfRule type="cellIs" dxfId="3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H42" sqref="H42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IF(I1='3'!C29,"ঠিক","×")</f>
        <v>ঠিক</v>
      </c>
      <c r="I1" s="115">
        <f>SUM(I5:I254)</f>
        <v>191548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113023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42" t="s">
        <v>0</v>
      </c>
      <c r="B2" s="442" t="s">
        <v>1</v>
      </c>
      <c r="C2" s="442" t="s">
        <v>2</v>
      </c>
      <c r="D2" s="443" t="s">
        <v>253</v>
      </c>
      <c r="E2" s="439"/>
      <c r="F2" s="434" t="s">
        <v>254</v>
      </c>
      <c r="G2" s="435"/>
      <c r="H2" s="438" t="s">
        <v>255</v>
      </c>
      <c r="I2" s="439"/>
      <c r="J2" s="434" t="s">
        <v>256</v>
      </c>
      <c r="K2" s="435"/>
      <c r="L2" s="438" t="s">
        <v>257</v>
      </c>
      <c r="M2" s="439"/>
      <c r="N2" s="434" t="s">
        <v>258</v>
      </c>
      <c r="O2" s="435"/>
      <c r="P2" s="438" t="s">
        <v>259</v>
      </c>
      <c r="Q2" s="457"/>
      <c r="R2" s="459" t="s">
        <v>260</v>
      </c>
      <c r="S2" s="460"/>
      <c r="T2" s="464" t="s">
        <v>371</v>
      </c>
      <c r="U2" s="454"/>
      <c r="V2" s="465" t="s">
        <v>372</v>
      </c>
      <c r="W2" s="466"/>
      <c r="X2" s="464" t="s">
        <v>373</v>
      </c>
      <c r="Y2" s="450"/>
      <c r="Z2" s="464" t="s">
        <v>381</v>
      </c>
      <c r="AA2" s="450"/>
      <c r="AB2" s="464" t="s">
        <v>429</v>
      </c>
      <c r="AC2" s="467"/>
      <c r="AD2" s="449" t="s">
        <v>430</v>
      </c>
      <c r="AE2" s="450"/>
      <c r="AF2" s="454" t="s">
        <v>431</v>
      </c>
      <c r="AG2" s="450"/>
      <c r="AH2" s="454" t="s">
        <v>442</v>
      </c>
      <c r="AI2" s="450"/>
      <c r="AJ2" s="445" t="s">
        <v>12</v>
      </c>
      <c r="AK2" s="447" t="s">
        <v>261</v>
      </c>
      <c r="AL2" s="462" t="s">
        <v>14</v>
      </c>
      <c r="AM2" s="119">
        <f>AL256</f>
        <v>882319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2"/>
      <c r="B3" s="442"/>
      <c r="C3" s="442"/>
      <c r="D3" s="444">
        <f>H!C7</f>
        <v>45852</v>
      </c>
      <c r="E3" s="441"/>
      <c r="F3" s="436">
        <f>D3+1</f>
        <v>45853</v>
      </c>
      <c r="G3" s="437"/>
      <c r="H3" s="440">
        <f>F3+1</f>
        <v>45854</v>
      </c>
      <c r="I3" s="441"/>
      <c r="J3" s="436">
        <f>H3+1</f>
        <v>45855</v>
      </c>
      <c r="K3" s="448"/>
      <c r="L3" s="440">
        <f>J3+1</f>
        <v>45856</v>
      </c>
      <c r="M3" s="441"/>
      <c r="N3" s="436">
        <f>L3+1</f>
        <v>45857</v>
      </c>
      <c r="O3" s="448"/>
      <c r="P3" s="440">
        <f>N3+1</f>
        <v>45858</v>
      </c>
      <c r="Q3" s="458"/>
      <c r="R3" s="461">
        <f>P3+1</f>
        <v>45859</v>
      </c>
      <c r="S3" s="448"/>
      <c r="T3" s="444">
        <f>R3+1</f>
        <v>45860</v>
      </c>
      <c r="U3" s="441"/>
      <c r="V3" s="436">
        <f>T3+1</f>
        <v>45861</v>
      </c>
      <c r="W3" s="448"/>
      <c r="X3" s="444">
        <f>V3+1</f>
        <v>45862</v>
      </c>
      <c r="Y3" s="451"/>
      <c r="Z3" s="444">
        <f>X3+1</f>
        <v>45863</v>
      </c>
      <c r="AA3" s="451"/>
      <c r="AB3" s="444">
        <f>Z3+1</f>
        <v>45864</v>
      </c>
      <c r="AC3" s="452"/>
      <c r="AD3" s="453">
        <f>AB3+1</f>
        <v>45865</v>
      </c>
      <c r="AE3" s="451"/>
      <c r="AF3" s="453">
        <f>AD3+1</f>
        <v>45866</v>
      </c>
      <c r="AG3" s="451"/>
      <c r="AH3" s="453">
        <f>AF3+1</f>
        <v>45867</v>
      </c>
      <c r="AI3" s="451"/>
      <c r="AJ3" s="446"/>
      <c r="AK3" s="442"/>
      <c r="AL3" s="463"/>
      <c r="AM3" s="121" t="str">
        <f>IF(ROUND(AM2,2)=ROUND(Topsheet!D20,2),"ঠিক আছে","ভুল")</f>
        <v>ঠিক আছে</v>
      </c>
    </row>
    <row r="4" spans="1:43" ht="21" customHeight="1" thickBot="1">
      <c r="A4" s="442"/>
      <c r="B4" s="442"/>
      <c r="C4" s="442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46"/>
      <c r="AK4" s="442"/>
      <c r="AL4" s="463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0.67999999999999994</v>
      </c>
      <c r="AK75" s="382">
        <f>IF(ISERR(AL75/AJ75),S!D73,(AL75/AJ75))</f>
        <v>676.47058823529414</v>
      </c>
      <c r="AL75" s="130">
        <f t="shared" si="3"/>
        <v>460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>
        <v>1</v>
      </c>
      <c r="I76" s="125">
        <v>670</v>
      </c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1</v>
      </c>
      <c r="AK76" s="382">
        <f>IF(ISERR(AL76/AJ76),S!D74,(AL76/AJ76))</f>
        <v>670</v>
      </c>
      <c r="AL76" s="130">
        <f t="shared" si="3"/>
        <v>670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555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3300</v>
      </c>
      <c r="AK251" s="382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8600</v>
      </c>
      <c r="O254" s="125">
        <v>8600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58400</v>
      </c>
      <c r="AK254" s="382">
        <f>IF(ISERR(AL254/AJ254),S!D252,(AL254/AJ254))</f>
        <v>1</v>
      </c>
      <c r="AL254" s="130">
        <f t="shared" si="7"/>
        <v>58400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882319</v>
      </c>
      <c r="AM256" s="141"/>
      <c r="AN256" s="141"/>
      <c r="AO256" s="131"/>
    </row>
    <row r="257" spans="18:41">
      <c r="R257" s="455"/>
      <c r="S257" s="455"/>
      <c r="T257" s="455"/>
      <c r="U257" s="455"/>
      <c r="V257" s="455"/>
      <c r="W257" s="455"/>
      <c r="X257" s="455"/>
      <c r="Y257" s="455"/>
      <c r="Z257" s="455"/>
      <c r="AA257" s="455"/>
      <c r="AB257" s="455"/>
      <c r="AC257" s="455"/>
      <c r="AD257" s="455"/>
      <c r="AE257" s="455"/>
      <c r="AF257" s="455"/>
      <c r="AG257" s="455"/>
      <c r="AH257" s="455"/>
      <c r="AI257" s="455"/>
      <c r="AJ257" s="455"/>
      <c r="AK257" s="455"/>
      <c r="AL257" s="456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372" priority="58" operator="equal">
      <formula>"ঠিক"</formula>
    </cfRule>
    <cfRule type="cellIs" dxfId="371" priority="59" operator="equal">
      <formula>"×"</formula>
    </cfRule>
    <cfRule type="cellIs" dxfId="370" priority="60" operator="equal">
      <formula>"OK"</formula>
    </cfRule>
  </conditionalFormatting>
  <conditionalFormatting sqref="F1">
    <cfRule type="cellIs" dxfId="369" priority="55" operator="equal">
      <formula>"ঠিক"</formula>
    </cfRule>
    <cfRule type="cellIs" dxfId="368" priority="56" operator="equal">
      <formula>"×"</formula>
    </cfRule>
    <cfRule type="cellIs" dxfId="367" priority="57" operator="equal">
      <formula>"OK"</formula>
    </cfRule>
  </conditionalFormatting>
  <conditionalFormatting sqref="H1">
    <cfRule type="cellIs" dxfId="366" priority="52" operator="equal">
      <formula>"ঠিক"</formula>
    </cfRule>
    <cfRule type="cellIs" dxfId="365" priority="53" operator="equal">
      <formula>"×"</formula>
    </cfRule>
    <cfRule type="cellIs" dxfId="364" priority="54" operator="equal">
      <formula>"OK"</formula>
    </cfRule>
  </conditionalFormatting>
  <conditionalFormatting sqref="L1">
    <cfRule type="cellIs" dxfId="363" priority="46" operator="equal">
      <formula>"ঠিক"</formula>
    </cfRule>
    <cfRule type="cellIs" dxfId="362" priority="47" operator="equal">
      <formula>"×"</formula>
    </cfRule>
    <cfRule type="cellIs" dxfId="361" priority="48" operator="equal">
      <formula>"OK"</formula>
    </cfRule>
  </conditionalFormatting>
  <conditionalFormatting sqref="N1">
    <cfRule type="cellIs" dxfId="360" priority="43" operator="equal">
      <formula>"ঠিক"</formula>
    </cfRule>
    <cfRule type="cellIs" dxfId="359" priority="44" operator="equal">
      <formula>"×"</formula>
    </cfRule>
    <cfRule type="cellIs" dxfId="358" priority="45" operator="equal">
      <formula>"OK"</formula>
    </cfRule>
  </conditionalFormatting>
  <conditionalFormatting sqref="P1">
    <cfRule type="cellIs" dxfId="357" priority="40" operator="equal">
      <formula>"ঠিক"</formula>
    </cfRule>
    <cfRule type="cellIs" dxfId="356" priority="41" operator="equal">
      <formula>"×"</formula>
    </cfRule>
    <cfRule type="cellIs" dxfId="355" priority="42" operator="equal">
      <formula>"OK"</formula>
    </cfRule>
  </conditionalFormatting>
  <conditionalFormatting sqref="R1">
    <cfRule type="cellIs" dxfId="354" priority="37" operator="equal">
      <formula>"ঠিক"</formula>
    </cfRule>
    <cfRule type="cellIs" dxfId="353" priority="38" operator="equal">
      <formula>"×"</formula>
    </cfRule>
    <cfRule type="cellIs" dxfId="352" priority="39" operator="equal">
      <formula>"OK"</formula>
    </cfRule>
  </conditionalFormatting>
  <conditionalFormatting sqref="AM3">
    <cfRule type="cellIs" dxfId="351" priority="61" operator="equal">
      <formula>"ঠিক আছে"</formula>
    </cfRule>
    <cfRule type="cellIs" dxfId="350" priority="62" operator="equal">
      <formula>"ভুল"</formula>
    </cfRule>
    <cfRule type="cellIs" dxfId="349" priority="63" operator="equal">
      <formula>"ভুল"</formula>
    </cfRule>
    <cfRule type="cellIs" dxfId="348" priority="64" operator="equal">
      <formula>"ভুল"</formula>
    </cfRule>
    <cfRule type="cellIs" dxfId="347" priority="65" operator="equal">
      <formula>"ঠিক"</formula>
    </cfRule>
  </conditionalFormatting>
  <conditionalFormatting sqref="J1">
    <cfRule type="cellIs" dxfId="346" priority="34" operator="equal">
      <formula>"ঠিক"</formula>
    </cfRule>
    <cfRule type="cellIs" dxfId="345" priority="35" operator="equal">
      <formula>"×"</formula>
    </cfRule>
    <cfRule type="cellIs" dxfId="344" priority="36" operator="equal">
      <formula>"OK"</formula>
    </cfRule>
  </conditionalFormatting>
  <conditionalFormatting sqref="T1">
    <cfRule type="cellIs" dxfId="343" priority="31" operator="equal">
      <formula>"ঠিক"</formula>
    </cfRule>
    <cfRule type="cellIs" dxfId="342" priority="32" operator="equal">
      <formula>"×"</formula>
    </cfRule>
    <cfRule type="cellIs" dxfId="341" priority="33" operator="equal">
      <formula>"OK"</formula>
    </cfRule>
  </conditionalFormatting>
  <conditionalFormatting sqref="V1">
    <cfRule type="cellIs" dxfId="340" priority="28" operator="equal">
      <formula>"ঠিক"</formula>
    </cfRule>
    <cfRule type="cellIs" dxfId="339" priority="29" operator="equal">
      <formula>"×"</formula>
    </cfRule>
    <cfRule type="cellIs" dxfId="338" priority="30" operator="equal">
      <formula>"OK"</formula>
    </cfRule>
  </conditionalFormatting>
  <conditionalFormatting sqref="X1">
    <cfRule type="cellIs" dxfId="337" priority="25" operator="equal">
      <formula>"ঠিক"</formula>
    </cfRule>
    <cfRule type="cellIs" dxfId="336" priority="26" operator="equal">
      <formula>"×"</formula>
    </cfRule>
    <cfRule type="cellIs" dxfId="335" priority="27" operator="equal">
      <formula>"OK"</formula>
    </cfRule>
  </conditionalFormatting>
  <conditionalFormatting sqref="Z1">
    <cfRule type="cellIs" dxfId="334" priority="19" operator="equal">
      <formula>"ঠিক"</formula>
    </cfRule>
    <cfRule type="cellIs" dxfId="333" priority="20" operator="equal">
      <formula>"×"</formula>
    </cfRule>
    <cfRule type="cellIs" dxfId="332" priority="21" operator="equal">
      <formula>"OK"</formula>
    </cfRule>
  </conditionalFormatting>
  <conditionalFormatting sqref="AB1">
    <cfRule type="cellIs" dxfId="331" priority="16" operator="equal">
      <formula>"ঠিক"</formula>
    </cfRule>
    <cfRule type="cellIs" dxfId="330" priority="17" operator="equal">
      <formula>"×"</formula>
    </cfRule>
    <cfRule type="cellIs" dxfId="329" priority="18" operator="equal">
      <formula>"OK"</formula>
    </cfRule>
  </conditionalFormatting>
  <conditionalFormatting sqref="AD1">
    <cfRule type="cellIs" dxfId="328" priority="13" operator="equal">
      <formula>"ঠিক"</formula>
    </cfRule>
    <cfRule type="cellIs" dxfId="327" priority="14" operator="equal">
      <formula>"×"</formula>
    </cfRule>
    <cfRule type="cellIs" dxfId="326" priority="15" operator="equal">
      <formula>"OK"</formula>
    </cfRule>
  </conditionalFormatting>
  <conditionalFormatting sqref="AH1">
    <cfRule type="cellIs" dxfId="325" priority="1" operator="equal">
      <formula>"ঠিক"</formula>
    </cfRule>
    <cfRule type="cellIs" dxfId="324" priority="2" operator="equal">
      <formula>"×"</formula>
    </cfRule>
    <cfRule type="cellIs" dxfId="323" priority="3" operator="equal">
      <formula>"OK"</formula>
    </cfRule>
  </conditionalFormatting>
  <conditionalFormatting sqref="AF1">
    <cfRule type="cellIs" dxfId="322" priority="4" operator="equal">
      <formula>"ঠিক"</formula>
    </cfRule>
    <cfRule type="cellIs" dxfId="321" priority="5" operator="equal">
      <formula>"×"</formula>
    </cfRule>
    <cfRule type="cellIs" dxfId="3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tabSelected="1" zoomScale="115" zoomScaleNormal="115" workbookViewId="0">
      <pane xSplit="3" ySplit="2" topLeftCell="N233" activePane="bottomRight" state="frozen"/>
      <selection pane="topRight" activeCell="D1" sqref="D1"/>
      <selection pane="bottomLeft" activeCell="A3" sqref="A3"/>
      <selection pane="bottomRight" activeCell="N1" sqref="N1:O1048576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hidden="1" customWidth="1"/>
    <col min="9" max="9" width="7.140625" style="104" hidden="1" customWidth="1"/>
    <col min="10" max="10" width="7.85546875" style="102" hidden="1" customWidth="1"/>
    <col min="11" max="11" width="8" style="104" hidden="1" customWidth="1"/>
    <col min="12" max="12" width="6.5703125" style="102" hidden="1" customWidth="1"/>
    <col min="13" max="13" width="9.28515625" style="104" hidden="1" customWidth="1"/>
    <col min="14" max="14" width="8.140625" style="102" hidden="1" customWidth="1"/>
    <col min="15" max="15" width="8.5703125" style="104" hidden="1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9" t="s">
        <v>0</v>
      </c>
      <c r="B1" s="469" t="s">
        <v>1</v>
      </c>
      <c r="C1" s="469" t="s">
        <v>2</v>
      </c>
      <c r="D1" s="470" t="s">
        <v>204</v>
      </c>
      <c r="E1" s="471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6" t="s">
        <v>231</v>
      </c>
      <c r="AO1" s="472" t="s">
        <v>13</v>
      </c>
      <c r="AP1" s="474" t="s">
        <v>15</v>
      </c>
      <c r="AQ1" s="478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9"/>
      <c r="B2" s="469"/>
      <c r="C2" s="469"/>
      <c r="D2" s="470"/>
      <c r="E2" s="471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7"/>
      <c r="AO2" s="473"/>
      <c r="AP2" s="475"/>
      <c r="AQ2" s="478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38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/>
      <c r="Q5" s="346"/>
      <c r="R5" s="345"/>
      <c r="S5" s="346"/>
      <c r="T5" s="345"/>
      <c r="U5" s="346"/>
      <c r="V5" s="345"/>
      <c r="W5" s="346"/>
      <c r="X5" s="345"/>
      <c r="Y5" s="346"/>
      <c r="Z5" s="345"/>
      <c r="AA5" s="346"/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98.7</v>
      </c>
      <c r="AO5" s="289">
        <f>P!AK7</f>
        <v>134</v>
      </c>
      <c r="AP5" s="290">
        <f t="shared" si="6"/>
        <v>217.8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2.5</v>
      </c>
      <c r="L6" s="345">
        <v>37</v>
      </c>
      <c r="M6" s="346">
        <v>35</v>
      </c>
      <c r="N6" s="345"/>
      <c r="O6" s="346"/>
      <c r="P6" s="345"/>
      <c r="Q6" s="346"/>
      <c r="R6" s="345"/>
      <c r="S6" s="346"/>
      <c r="T6" s="345"/>
      <c r="U6" s="346"/>
      <c r="V6" s="345"/>
      <c r="W6" s="346"/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44.5</v>
      </c>
      <c r="AO6" s="289">
        <f>P!AK8</f>
        <v>122</v>
      </c>
      <c r="AP6" s="290">
        <f t="shared" si="6"/>
        <v>108.5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>
        <v>0.75</v>
      </c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0.75</v>
      </c>
      <c r="AO7" s="289">
        <f>P!AK9</f>
        <v>340</v>
      </c>
      <c r="AP7" s="290">
        <f t="shared" si="6"/>
        <v>-0.75</v>
      </c>
      <c r="AQ7" s="87" t="str">
        <f t="shared" si="9"/>
        <v xml:space="preserve"> 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/>
      <c r="L8" s="345">
        <v>3</v>
      </c>
      <c r="M8" s="346">
        <v>2</v>
      </c>
      <c r="N8" s="345">
        <v>3</v>
      </c>
      <c r="O8" s="346">
        <v>6</v>
      </c>
      <c r="P8" s="345"/>
      <c r="Q8" s="346"/>
      <c r="R8" s="345"/>
      <c r="S8" s="346"/>
      <c r="T8" s="345"/>
      <c r="U8" s="346"/>
      <c r="V8" s="345"/>
      <c r="W8" s="346"/>
      <c r="X8" s="345"/>
      <c r="Y8" s="346"/>
      <c r="Z8" s="345"/>
      <c r="AA8" s="346"/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16</v>
      </c>
      <c r="AO8" s="289">
        <f>P!AK10</f>
        <v>135</v>
      </c>
      <c r="AP8" s="290">
        <f t="shared" si="6"/>
        <v>46.870000000000019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7.6</v>
      </c>
      <c r="N9" s="345"/>
      <c r="O9" s="346">
        <v>1</v>
      </c>
      <c r="P9" s="345"/>
      <c r="Q9" s="346"/>
      <c r="R9" s="345"/>
      <c r="S9" s="346"/>
      <c r="T9" s="345"/>
      <c r="U9" s="346"/>
      <c r="V9" s="345"/>
      <c r="W9" s="346"/>
      <c r="X9" s="345"/>
      <c r="Y9" s="346"/>
      <c r="Z9" s="345"/>
      <c r="AA9" s="346"/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9.1</v>
      </c>
      <c r="AO9" s="289">
        <f>P!AK11</f>
        <v>160</v>
      </c>
      <c r="AP9" s="290">
        <f t="shared" si="6"/>
        <v>27.370000000000005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/>
      <c r="S10" s="346"/>
      <c r="T10" s="345"/>
      <c r="U10" s="346"/>
      <c r="V10" s="345"/>
      <c r="W10" s="346"/>
      <c r="X10" s="345"/>
      <c r="Y10" s="346"/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6</v>
      </c>
      <c r="AO10" s="289">
        <f>P!AK12</f>
        <v>134.9969616225539</v>
      </c>
      <c r="AP10" s="290">
        <f t="shared" si="6"/>
        <v>16.650000000000006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/>
      <c r="Q13" s="346"/>
      <c r="R13" s="345"/>
      <c r="S13" s="346"/>
      <c r="T13" s="345"/>
      <c r="U13" s="346"/>
      <c r="V13" s="345"/>
      <c r="W13" s="346"/>
      <c r="X13" s="345"/>
      <c r="Y13" s="346"/>
      <c r="Z13" s="345"/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111.5</v>
      </c>
      <c r="AO13" s="289">
        <f>P!AK15</f>
        <v>177.64102564102564</v>
      </c>
      <c r="AP13" s="290">
        <f t="shared" si="6"/>
        <v>84.5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/>
      <c r="Q14" s="346"/>
      <c r="R14" s="345"/>
      <c r="S14" s="346"/>
      <c r="T14" s="345"/>
      <c r="U14" s="346"/>
      <c r="V14" s="345"/>
      <c r="W14" s="346"/>
      <c r="X14" s="345"/>
      <c r="Y14" s="346"/>
      <c r="Z14" s="345"/>
      <c r="AA14" s="346"/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5</v>
      </c>
      <c r="AO14" s="289">
        <f>P!AK16</f>
        <v>325</v>
      </c>
      <c r="AP14" s="290">
        <f t="shared" si="6"/>
        <v>3.9199999999999982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/>
      <c r="Q15" s="346"/>
      <c r="R15" s="345"/>
      <c r="S15" s="346"/>
      <c r="T15" s="345"/>
      <c r="U15" s="346"/>
      <c r="V15" s="345"/>
      <c r="W15" s="346"/>
      <c r="X15" s="345"/>
      <c r="Y15" s="346"/>
      <c r="Z15" s="345"/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16</v>
      </c>
      <c r="AO15" s="289">
        <f>P!AK17</f>
        <v>40</v>
      </c>
      <c r="AP15" s="290">
        <f t="shared" si="6"/>
        <v>36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/>
      <c r="S17" s="346"/>
      <c r="T17" s="345"/>
      <c r="U17" s="346"/>
      <c r="V17" s="345"/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0.9</v>
      </c>
      <c r="AO17" s="289">
        <f>P!AK19</f>
        <v>451.8518518518519</v>
      </c>
      <c r="AP17" s="290">
        <f t="shared" si="6"/>
        <v>0.44999999999999984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20</v>
      </c>
      <c r="L19" s="345">
        <v>19</v>
      </c>
      <c r="M19" s="346">
        <v>23</v>
      </c>
      <c r="N19" s="345">
        <v>8</v>
      </c>
      <c r="O19" s="346">
        <v>14</v>
      </c>
      <c r="P19" s="345"/>
      <c r="Q19" s="346"/>
      <c r="R19" s="345"/>
      <c r="S19" s="346"/>
      <c r="T19" s="345"/>
      <c r="U19" s="346"/>
      <c r="V19" s="345"/>
      <c r="W19" s="346"/>
      <c r="X19" s="345"/>
      <c r="Y19" s="346"/>
      <c r="Z19" s="345"/>
      <c r="AA19" s="346"/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80</v>
      </c>
      <c r="AO19" s="289">
        <f>P!AK21</f>
        <v>60</v>
      </c>
      <c r="AP19" s="290">
        <f t="shared" si="6"/>
        <v>104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13.5</v>
      </c>
      <c r="N20" s="345">
        <v>0.5</v>
      </c>
      <c r="O20" s="346">
        <v>0.5</v>
      </c>
      <c r="P20" s="345"/>
      <c r="Q20" s="346"/>
      <c r="R20" s="345"/>
      <c r="S20" s="346"/>
      <c r="T20" s="345"/>
      <c r="U20" s="346"/>
      <c r="V20" s="345"/>
      <c r="W20" s="346"/>
      <c r="X20" s="345"/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19.2</v>
      </c>
      <c r="AO20" s="289">
        <f>P!AK22</f>
        <v>921.25</v>
      </c>
      <c r="AP20" s="290">
        <f t="shared" si="6"/>
        <v>-2.6999999999999993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>
        <v>1</v>
      </c>
      <c r="N21" s="345"/>
      <c r="O21" s="346">
        <v>0.5</v>
      </c>
      <c r="P21" s="345"/>
      <c r="Q21" s="346"/>
      <c r="R21" s="345"/>
      <c r="S21" s="346"/>
      <c r="T21" s="345"/>
      <c r="U21" s="346"/>
      <c r="V21" s="345"/>
      <c r="W21" s="346"/>
      <c r="X21" s="345"/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7.5</v>
      </c>
      <c r="AO21" s="289">
        <f>P!AK23</f>
        <v>214.16666666666666</v>
      </c>
      <c r="AP21" s="290">
        <f t="shared" si="6"/>
        <v>4.5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320</v>
      </c>
      <c r="J22" s="314">
        <v>244</v>
      </c>
      <c r="K22" s="315">
        <v>244</v>
      </c>
      <c r="L22" s="345">
        <v>160</v>
      </c>
      <c r="M22" s="346">
        <v>160</v>
      </c>
      <c r="N22" s="345">
        <v>2</v>
      </c>
      <c r="O22" s="346">
        <v>20</v>
      </c>
      <c r="P22" s="345"/>
      <c r="Q22" s="346"/>
      <c r="R22" s="345"/>
      <c r="S22" s="346"/>
      <c r="T22" s="345"/>
      <c r="U22" s="346"/>
      <c r="V22" s="345"/>
      <c r="W22" s="346"/>
      <c r="X22" s="345"/>
      <c r="Y22" s="346"/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744</v>
      </c>
      <c r="AO22" s="289">
        <f>P!AK24</f>
        <v>2.8645161290322583</v>
      </c>
      <c r="AP22" s="290">
        <f t="shared" si="6"/>
        <v>2086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>
        <v>20</v>
      </c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30</v>
      </c>
      <c r="AO23" s="289">
        <f>P!AK25</f>
        <v>180</v>
      </c>
      <c r="AP23" s="290">
        <f t="shared" si="6"/>
        <v>-20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>
        <v>1</v>
      </c>
      <c r="L25" s="345">
        <v>1</v>
      </c>
      <c r="M25" s="346">
        <v>1</v>
      </c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2</v>
      </c>
      <c r="AO25" s="289">
        <f>P!AK27</f>
        <v>245</v>
      </c>
      <c r="AP25" s="290">
        <f t="shared" si="6"/>
        <v>-1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1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1</v>
      </c>
      <c r="AO28" s="289">
        <f>P!AK30</f>
        <v>117</v>
      </c>
      <c r="AP28" s="290">
        <f t="shared" si="6"/>
        <v>0</v>
      </c>
      <c r="AQ28" s="87" t="str">
        <f t="shared" si="9"/>
        <v>০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/>
      <c r="S29" s="346"/>
      <c r="T29" s="345"/>
      <c r="U29" s="346"/>
      <c r="V29" s="345"/>
      <c r="W29" s="346"/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2.5000000000000001E-3</v>
      </c>
      <c r="AO29" s="289">
        <f>P!AK31</f>
        <v>300000</v>
      </c>
      <c r="AP29" s="290">
        <f t="shared" si="6"/>
        <v>5.4999999999999997E-3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/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/>
      <c r="Q34" s="346"/>
      <c r="R34" s="345"/>
      <c r="S34" s="346"/>
      <c r="T34" s="345"/>
      <c r="U34" s="346"/>
      <c r="V34" s="345"/>
      <c r="W34" s="346"/>
      <c r="X34" s="345"/>
      <c r="Y34" s="346"/>
      <c r="Z34" s="345"/>
      <c r="AA34" s="346"/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22</v>
      </c>
      <c r="AO34" s="289">
        <f>P!AK36</f>
        <v>138</v>
      </c>
      <c r="AP34" s="290">
        <f t="shared" si="6"/>
        <v>44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/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/>
      <c r="W36" s="346"/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0.5</v>
      </c>
      <c r="AO36" s="289">
        <f>P!AK38</f>
        <v>366.66666666666669</v>
      </c>
      <c r="AP36" s="290">
        <f t="shared" si="6"/>
        <v>1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15"/>
      <c r="J38" s="314"/>
      <c r="K38" s="315"/>
      <c r="L38" s="345"/>
      <c r="M38" s="346"/>
      <c r="N38" s="345"/>
      <c r="O38" s="346"/>
      <c r="P38" s="345"/>
      <c r="Q38" s="346"/>
      <c r="R38" s="345"/>
      <c r="S38" s="346"/>
      <c r="T38" s="345"/>
      <c r="U38" s="346"/>
      <c r="V38" s="345"/>
      <c r="W38" s="346"/>
      <c r="X38" s="345"/>
      <c r="Y38" s="346"/>
      <c r="Z38" s="345"/>
      <c r="AA38" s="346"/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0</v>
      </c>
      <c r="AO38" s="353">
        <f>P!AK40</f>
        <v>165.51724137931035</v>
      </c>
      <c r="AP38" s="354">
        <f t="shared" si="6"/>
        <v>14.5</v>
      </c>
      <c r="AQ38" s="87" t="str">
        <f t="shared" si="9"/>
        <v xml:space="preserve"> 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/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/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/>
      <c r="N41" s="345"/>
      <c r="O41" s="346"/>
      <c r="P41" s="345"/>
      <c r="Q41" s="346"/>
      <c r="R41" s="345"/>
      <c r="S41" s="346"/>
      <c r="T41" s="345"/>
      <c r="U41" s="346"/>
      <c r="V41" s="345"/>
      <c r="W41" s="346"/>
      <c r="X41" s="345"/>
      <c r="Y41" s="346"/>
      <c r="Z41" s="345"/>
      <c r="AA41" s="346"/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60</v>
      </c>
      <c r="AO41" s="355">
        <f>P!AK43</f>
        <v>8</v>
      </c>
      <c r="AP41" s="356">
        <f t="shared" si="6"/>
        <v>856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/>
      <c r="N42" s="345"/>
      <c r="O42" s="346"/>
      <c r="P42" s="345"/>
      <c r="Q42" s="346"/>
      <c r="R42" s="345"/>
      <c r="S42" s="346"/>
      <c r="T42" s="345"/>
      <c r="U42" s="346"/>
      <c r="V42" s="345"/>
      <c r="W42" s="346"/>
      <c r="X42" s="345"/>
      <c r="Y42" s="346"/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0</v>
      </c>
      <c r="AO42" s="289">
        <f>P!AK44</f>
        <v>7.5</v>
      </c>
      <c r="AP42" s="290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/>
      <c r="R45" s="345"/>
      <c r="S45" s="346"/>
      <c r="T45" s="345"/>
      <c r="U45" s="346"/>
      <c r="V45" s="345"/>
      <c r="W45" s="346"/>
      <c r="X45" s="345"/>
      <c r="Y45" s="346"/>
      <c r="Z45" s="345"/>
      <c r="AA45" s="346"/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60</v>
      </c>
      <c r="AO45" s="289">
        <f>P!AK47</f>
        <v>10.008298047410252</v>
      </c>
      <c r="AP45" s="290">
        <f t="shared" si="6"/>
        <v>794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/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/>
      <c r="S50" s="346"/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10</v>
      </c>
      <c r="AO50" s="289">
        <f>P!AK52</f>
        <v>60</v>
      </c>
      <c r="AP50" s="290">
        <f t="shared" si="6"/>
        <v>1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/>
      <c r="S51" s="346"/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3</v>
      </c>
      <c r="AO51" s="289">
        <f>P!AK53</f>
        <v>90</v>
      </c>
      <c r="AP51" s="290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/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0</v>
      </c>
      <c r="AO53" s="289">
        <f>P!AK55</f>
        <v>0.9</v>
      </c>
      <c r="AP53" s="290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/>
      <c r="S54" s="346"/>
      <c r="T54" s="345"/>
      <c r="U54" s="346"/>
      <c r="V54" s="345"/>
      <c r="W54" s="346"/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200</v>
      </c>
      <c r="AO54" s="289">
        <f>P!AK56</f>
        <v>0.8</v>
      </c>
      <c r="AP54" s="290">
        <f t="shared" si="6"/>
        <v>470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/>
      <c r="S55" s="346"/>
      <c r="T55" s="345"/>
      <c r="U55" s="346"/>
      <c r="V55" s="345"/>
      <c r="W55" s="346"/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200</v>
      </c>
      <c r="AO55" s="289">
        <f>P!AK57</f>
        <v>0.25</v>
      </c>
      <c r="AP55" s="290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12</v>
      </c>
      <c r="N56" s="345">
        <v>8</v>
      </c>
      <c r="O56" s="346">
        <v>7</v>
      </c>
      <c r="P56" s="345"/>
      <c r="Q56" s="346"/>
      <c r="R56" s="345"/>
      <c r="S56" s="346"/>
      <c r="T56" s="345"/>
      <c r="U56" s="346"/>
      <c r="V56" s="345"/>
      <c r="W56" s="346"/>
      <c r="X56" s="345"/>
      <c r="Y56" s="346"/>
      <c r="Z56" s="345"/>
      <c r="AA56" s="346"/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42</v>
      </c>
      <c r="AO56" s="289">
        <f>P!AK58</f>
        <v>20</v>
      </c>
      <c r="AP56" s="290">
        <f t="shared" si="6"/>
        <v>43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>
        <v>0.5</v>
      </c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0.5</v>
      </c>
      <c r="AO57" s="289">
        <f>P!AK59</f>
        <v>950</v>
      </c>
      <c r="AP57" s="290">
        <f t="shared" si="6"/>
        <v>-0.5</v>
      </c>
      <c r="AQ57" s="87" t="str">
        <f t="shared" si="9"/>
        <v xml:space="preserve"> 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>
        <v>1</v>
      </c>
      <c r="J58" s="314">
        <v>4</v>
      </c>
      <c r="K58" s="315">
        <v>1</v>
      </c>
      <c r="L58" s="345">
        <v>6</v>
      </c>
      <c r="M58" s="346">
        <v>1</v>
      </c>
      <c r="N58" s="345">
        <v>2</v>
      </c>
      <c r="O58" s="346">
        <v>0.5</v>
      </c>
      <c r="P58" s="345"/>
      <c r="Q58" s="346"/>
      <c r="R58" s="345"/>
      <c r="S58" s="346"/>
      <c r="T58" s="345"/>
      <c r="U58" s="346"/>
      <c r="V58" s="345"/>
      <c r="W58" s="346"/>
      <c r="X58" s="345"/>
      <c r="Y58" s="346"/>
      <c r="Z58" s="345"/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3.5</v>
      </c>
      <c r="AO58" s="289">
        <f>P!AK60</f>
        <v>125.93397852390443</v>
      </c>
      <c r="AP58" s="290">
        <f t="shared" si="6"/>
        <v>-3.5</v>
      </c>
      <c r="AQ58" s="87" t="str">
        <f t="shared" si="9"/>
        <v xml:space="preserve"> 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1</v>
      </c>
      <c r="J59" s="314">
        <v>1</v>
      </c>
      <c r="K59" s="315">
        <v>1</v>
      </c>
      <c r="L59" s="345">
        <v>1</v>
      </c>
      <c r="M59" s="346">
        <v>2</v>
      </c>
      <c r="N59" s="345"/>
      <c r="O59" s="346"/>
      <c r="P59" s="345"/>
      <c r="Q59" s="346"/>
      <c r="R59" s="345"/>
      <c r="S59" s="346"/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4</v>
      </c>
      <c r="AO59" s="289">
        <f>P!AK61</f>
        <v>86.666666666666671</v>
      </c>
      <c r="AP59" s="290">
        <f t="shared" si="6"/>
        <v>4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2</v>
      </c>
      <c r="L60" s="345">
        <v>3</v>
      </c>
      <c r="M60" s="346">
        <v>2</v>
      </c>
      <c r="N60" s="345">
        <v>2</v>
      </c>
      <c r="O60" s="346">
        <v>1</v>
      </c>
      <c r="P60" s="345"/>
      <c r="Q60" s="346"/>
      <c r="R60" s="345"/>
      <c r="S60" s="346"/>
      <c r="T60" s="345"/>
      <c r="U60" s="346"/>
      <c r="V60" s="345"/>
      <c r="W60" s="346"/>
      <c r="X60" s="345"/>
      <c r="Y60" s="346"/>
      <c r="Z60" s="345"/>
      <c r="AA60" s="346"/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8</v>
      </c>
      <c r="AO60" s="289">
        <f>P!AK62</f>
        <v>110</v>
      </c>
      <c r="AP60" s="290">
        <f t="shared" si="6"/>
        <v>11.45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/>
      <c r="Q61" s="346"/>
      <c r="R61" s="345"/>
      <c r="S61" s="346"/>
      <c r="T61" s="345"/>
      <c r="U61" s="346"/>
      <c r="V61" s="345"/>
      <c r="W61" s="346"/>
      <c r="X61" s="345"/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2.5999999999999996</v>
      </c>
      <c r="AO61" s="289">
        <f>P!AK63</f>
        <v>620</v>
      </c>
      <c r="AP61" s="290">
        <f t="shared" si="6"/>
        <v>1.5999999999999996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/>
      <c r="Q62" s="346"/>
      <c r="R62" s="345"/>
      <c r="S62" s="346"/>
      <c r="T62" s="345"/>
      <c r="U62" s="346"/>
      <c r="V62" s="345"/>
      <c r="W62" s="346"/>
      <c r="X62" s="345"/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3.5</v>
      </c>
      <c r="AO62" s="289">
        <f>P!AK64</f>
        <v>640</v>
      </c>
      <c r="AP62" s="290">
        <f t="shared" si="6"/>
        <v>1.46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/>
      <c r="Q63" s="346"/>
      <c r="R63" s="345"/>
      <c r="S63" s="346"/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0.2</v>
      </c>
      <c r="AO63" s="289">
        <f>P!AK65</f>
        <v>333.33333333333337</v>
      </c>
      <c r="AP63" s="290">
        <f t="shared" si="6"/>
        <v>0.39999999999999997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0.5</v>
      </c>
      <c r="N65" s="345">
        <v>0.1</v>
      </c>
      <c r="O65" s="346">
        <v>0.1</v>
      </c>
      <c r="P65" s="345"/>
      <c r="Q65" s="346"/>
      <c r="R65" s="345"/>
      <c r="S65" s="346"/>
      <c r="T65" s="345"/>
      <c r="U65" s="346"/>
      <c r="V65" s="345"/>
      <c r="W65" s="346"/>
      <c r="X65" s="345"/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1.4500000000000002</v>
      </c>
      <c r="AO65" s="289">
        <f>P!AK67</f>
        <v>866.66666666666652</v>
      </c>
      <c r="AP65" s="290">
        <f t="shared" si="6"/>
        <v>-0.19999999999999996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5</v>
      </c>
      <c r="N66" s="345"/>
      <c r="O66" s="346"/>
      <c r="P66" s="345"/>
      <c r="Q66" s="346"/>
      <c r="R66" s="345"/>
      <c r="S66" s="346"/>
      <c r="T66" s="345"/>
      <c r="U66" s="346"/>
      <c r="V66" s="345"/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9</v>
      </c>
      <c r="AO66" s="289">
        <f>P!AK68</f>
        <v>18</v>
      </c>
      <c r="AP66" s="290">
        <f t="shared" si="6"/>
        <v>-1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5</v>
      </c>
      <c r="N67" s="345"/>
      <c r="O67" s="346"/>
      <c r="P67" s="345"/>
      <c r="Q67" s="346"/>
      <c r="R67" s="345"/>
      <c r="S67" s="346"/>
      <c r="T67" s="345"/>
      <c r="U67" s="346"/>
      <c r="V67" s="345"/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9</v>
      </c>
      <c r="AO67" s="289">
        <f>P!AK69</f>
        <v>18</v>
      </c>
      <c r="AP67" s="290">
        <f t="shared" ref="AP67:AP130" si="10">G67-AN67</f>
        <v>-1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/>
      <c r="Q68" s="346"/>
      <c r="R68" s="345"/>
      <c r="S68" s="346"/>
      <c r="T68" s="345"/>
      <c r="U68" s="346"/>
      <c r="V68" s="345"/>
      <c r="W68" s="346"/>
      <c r="X68" s="345"/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0.37</v>
      </c>
      <c r="AO68" s="289">
        <f>P!AK70</f>
        <v>5944.4444444444453</v>
      </c>
      <c r="AP68" s="290">
        <f t="shared" si="10"/>
        <v>0.17571428570999992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/>
      <c r="Q69" s="346"/>
      <c r="R69" s="345"/>
      <c r="S69" s="346"/>
      <c r="T69" s="345"/>
      <c r="U69" s="346"/>
      <c r="V69" s="345"/>
      <c r="W69" s="346"/>
      <c r="X69" s="345"/>
      <c r="Y69" s="346"/>
      <c r="Z69" s="345"/>
      <c r="AA69" s="346"/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1.1500000000000001</v>
      </c>
      <c r="AO69" s="289">
        <f>P!AK71</f>
        <v>581.81818181818176</v>
      </c>
      <c r="AP69" s="290">
        <f t="shared" si="10"/>
        <v>1.05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/>
      <c r="Q70" s="346"/>
      <c r="R70" s="345"/>
      <c r="S70" s="346"/>
      <c r="T70" s="345"/>
      <c r="U70" s="346"/>
      <c r="V70" s="345"/>
      <c r="W70" s="346"/>
      <c r="X70" s="345"/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0.3</v>
      </c>
      <c r="AO70" s="289">
        <f>P!AK72</f>
        <v>1772.7272727272725</v>
      </c>
      <c r="AP70" s="290">
        <f t="shared" si="10"/>
        <v>0.25000000000000006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/>
      <c r="U71" s="346"/>
      <c r="V71" s="345"/>
      <c r="W71" s="346"/>
      <c r="X71" s="345"/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16</v>
      </c>
      <c r="AO71" s="289">
        <f>P!AK73</f>
        <v>9.1764705882352935</v>
      </c>
      <c r="AP71" s="290">
        <f t="shared" si="10"/>
        <v>1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/>
      <c r="P72" s="345"/>
      <c r="Q72" s="346"/>
      <c r="R72" s="345"/>
      <c r="S72" s="346"/>
      <c r="T72" s="345"/>
      <c r="U72" s="346"/>
      <c r="V72" s="345"/>
      <c r="W72" s="346"/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1.2</v>
      </c>
      <c r="AO72" s="289">
        <f>P!AK74</f>
        <v>722.58064516129025</v>
      </c>
      <c r="AP72" s="290">
        <f t="shared" si="10"/>
        <v>1.9000000000000001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0.67999999999999994</v>
      </c>
      <c r="G73" s="281">
        <f t="shared" si="11"/>
        <v>0.67999999999999994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/>
      <c r="W73" s="346"/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1.18</v>
      </c>
      <c r="AO73" s="289">
        <f>P!AK75</f>
        <v>676.47058823529414</v>
      </c>
      <c r="AP73" s="290">
        <f t="shared" si="10"/>
        <v>-0.5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1</v>
      </c>
      <c r="G74" s="281">
        <f t="shared" si="11"/>
        <v>1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670</v>
      </c>
      <c r="AP74" s="290">
        <f t="shared" si="10"/>
        <v>1</v>
      </c>
      <c r="AQ74" s="87" t="str">
        <f t="shared" si="13"/>
        <v xml:space="preserve"> 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/>
      <c r="Q75" s="346"/>
      <c r="R75" s="345"/>
      <c r="S75" s="346"/>
      <c r="T75" s="345"/>
      <c r="U75" s="346"/>
      <c r="V75" s="345"/>
      <c r="W75" s="346"/>
      <c r="X75" s="345"/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3.5</v>
      </c>
      <c r="AO75" s="289">
        <f>P!AK77</f>
        <v>1709.0909090909088</v>
      </c>
      <c r="AP75" s="290">
        <f t="shared" si="10"/>
        <v>3.1000000000000014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0.49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0.49</v>
      </c>
      <c r="AO76" s="289">
        <f>P!AK78</f>
        <v>1853.8461538461538</v>
      </c>
      <c r="AP76" s="290">
        <f t="shared" si="10"/>
        <v>0.81</v>
      </c>
      <c r="AQ76" s="87" t="str">
        <f t="shared" si="13"/>
        <v>NZ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0.125</v>
      </c>
      <c r="N77" s="345"/>
      <c r="O77" s="346"/>
      <c r="P77" s="345"/>
      <c r="Q77" s="346"/>
      <c r="R77" s="345"/>
      <c r="S77" s="346"/>
      <c r="T77" s="345"/>
      <c r="U77" s="346"/>
      <c r="V77" s="345"/>
      <c r="W77" s="346"/>
      <c r="X77" s="345"/>
      <c r="Y77" s="346"/>
      <c r="Z77" s="345"/>
      <c r="AA77" s="346"/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0.22500000000000001</v>
      </c>
      <c r="AO77" s="289">
        <f>P!AK79</f>
        <v>1107.6923076923076</v>
      </c>
      <c r="AP77" s="291">
        <f t="shared" si="10"/>
        <v>0.50000000000000011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/>
      <c r="Q78" s="346"/>
      <c r="R78" s="345"/>
      <c r="S78" s="346"/>
      <c r="T78" s="345"/>
      <c r="U78" s="346"/>
      <c r="V78" s="345"/>
      <c r="W78" s="346"/>
      <c r="X78" s="345"/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 t="shared" si="12"/>
        <v>0.4</v>
      </c>
      <c r="AO78" s="289">
        <f>P!AK80</f>
        <v>550</v>
      </c>
      <c r="AP78" s="290">
        <f t="shared" si="10"/>
        <v>0.32999999999999996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/>
      <c r="S79" s="346"/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0.1</v>
      </c>
      <c r="AO79" s="289">
        <f>P!AK81</f>
        <v>600</v>
      </c>
      <c r="AP79" s="290">
        <f t="shared" si="10"/>
        <v>0.13500000000000006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/>
      <c r="Q80" s="346"/>
      <c r="R80" s="345"/>
      <c r="S80" s="346"/>
      <c r="T80" s="345"/>
      <c r="U80" s="346"/>
      <c r="V80" s="345"/>
      <c r="W80" s="346"/>
      <c r="X80" s="345"/>
      <c r="Y80" s="346"/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5.5</v>
      </c>
      <c r="AO80" s="289">
        <f>P!AK82</f>
        <v>180</v>
      </c>
      <c r="AP80" s="290">
        <f t="shared" si="10"/>
        <v>6.1499999999999986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/>
      <c r="Q86" s="346"/>
      <c r="R86" s="345"/>
      <c r="S86" s="346"/>
      <c r="T86" s="345"/>
      <c r="U86" s="346"/>
      <c r="V86" s="345"/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/>
      <c r="Q87" s="346"/>
      <c r="R87" s="345"/>
      <c r="S87" s="346"/>
      <c r="T87" s="345"/>
      <c r="U87" s="346"/>
      <c r="V87" s="345"/>
      <c r="W87" s="346"/>
      <c r="X87" s="345"/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35</v>
      </c>
      <c r="AO87" s="289">
        <f>P!AK89</f>
        <v>67</v>
      </c>
      <c r="AP87" s="290">
        <f t="shared" si="10"/>
        <v>56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230</v>
      </c>
      <c r="M88" s="346">
        <v>320</v>
      </c>
      <c r="N88" s="345">
        <v>1</v>
      </c>
      <c r="O88" s="346">
        <v>2</v>
      </c>
      <c r="P88" s="345"/>
      <c r="Q88" s="346"/>
      <c r="R88" s="345"/>
      <c r="S88" s="346"/>
      <c r="T88" s="345"/>
      <c r="U88" s="346"/>
      <c r="V88" s="345"/>
      <c r="W88" s="346"/>
      <c r="X88" s="345"/>
      <c r="Y88" s="346"/>
      <c r="Z88" s="345"/>
      <c r="AA88" s="346"/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332</v>
      </c>
      <c r="AO88" s="289">
        <f>P!AK90</f>
        <v>115</v>
      </c>
      <c r="AP88" s="290">
        <f t="shared" si="10"/>
        <v>-276.05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/>
      <c r="M89" s="346"/>
      <c r="N89" s="345">
        <v>80</v>
      </c>
      <c r="O89" s="346">
        <v>91</v>
      </c>
      <c r="P89" s="345"/>
      <c r="Q89" s="346"/>
      <c r="R89" s="345"/>
      <c r="S89" s="346"/>
      <c r="T89" s="345"/>
      <c r="U89" s="346"/>
      <c r="V89" s="345"/>
      <c r="W89" s="346"/>
      <c r="X89" s="345"/>
      <c r="Y89" s="346"/>
      <c r="Z89" s="345"/>
      <c r="AA89" s="346"/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526</v>
      </c>
      <c r="AO89" s="289">
        <f>P!AK91</f>
        <v>10</v>
      </c>
      <c r="AP89" s="290">
        <f t="shared" si="10"/>
        <v>1136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/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0</v>
      </c>
      <c r="AO90" s="289">
        <f>P!AK92</f>
        <v>20</v>
      </c>
      <c r="AP90" s="290">
        <f t="shared" si="10"/>
        <v>30</v>
      </c>
      <c r="AQ90" s="87" t="str">
        <f t="shared" si="13"/>
        <v xml:space="preserve"> 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/>
      <c r="Q92" s="346"/>
      <c r="R92" s="345"/>
      <c r="S92" s="346"/>
      <c r="T92" s="345"/>
      <c r="U92" s="346"/>
      <c r="V92" s="345"/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/>
      <c r="Y94" s="346"/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7</v>
      </c>
      <c r="AO94" s="289">
        <f>P!AK96</f>
        <v>100</v>
      </c>
      <c r="AP94" s="290">
        <f t="shared" si="10"/>
        <v>4</v>
      </c>
      <c r="AQ94" s="87" t="str">
        <f t="shared" si="13"/>
        <v xml:space="preserve"> 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3.5</v>
      </c>
      <c r="J95" s="314">
        <v>4</v>
      </c>
      <c r="K95" s="315">
        <v>1.5</v>
      </c>
      <c r="L95" s="345">
        <v>4</v>
      </c>
      <c r="M95" s="346">
        <v>2</v>
      </c>
      <c r="N95" s="345">
        <v>2</v>
      </c>
      <c r="O95" s="346">
        <v>1.5</v>
      </c>
      <c r="P95" s="345"/>
      <c r="Q95" s="346"/>
      <c r="R95" s="345"/>
      <c r="S95" s="346"/>
      <c r="T95" s="345"/>
      <c r="U95" s="346"/>
      <c r="V95" s="345"/>
      <c r="W95" s="346"/>
      <c r="X95" s="345"/>
      <c r="Y95" s="346"/>
      <c r="Z95" s="345"/>
      <c r="AA95" s="346"/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8.5</v>
      </c>
      <c r="AO95" s="289">
        <f>P!AK97</f>
        <v>83.75</v>
      </c>
      <c r="AP95" s="290">
        <f t="shared" si="10"/>
        <v>16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/>
      <c r="Y96" s="346"/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2</v>
      </c>
      <c r="AO96" s="289">
        <f>P!AK98</f>
        <v>370</v>
      </c>
      <c r="AP96" s="290">
        <f t="shared" si="10"/>
        <v>1</v>
      </c>
      <c r="AQ96" s="87" t="str">
        <f t="shared" si="13"/>
        <v xml:space="preserve"> 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2</v>
      </c>
      <c r="P98" s="345"/>
      <c r="Q98" s="346"/>
      <c r="R98" s="345"/>
      <c r="S98" s="346"/>
      <c r="T98" s="345"/>
      <c r="U98" s="346"/>
      <c r="V98" s="345"/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7</v>
      </c>
      <c r="AO98" s="289">
        <f>P!AK100</f>
        <v>210</v>
      </c>
      <c r="AP98" s="290">
        <f t="shared" si="10"/>
        <v>1.5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>
        <v>2</v>
      </c>
      <c r="N99" s="345"/>
      <c r="O99" s="346"/>
      <c r="P99" s="345"/>
      <c r="Q99" s="346"/>
      <c r="R99" s="345"/>
      <c r="S99" s="346"/>
      <c r="T99" s="345"/>
      <c r="U99" s="346"/>
      <c r="V99" s="345"/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2.5</v>
      </c>
      <c r="AO99" s="289">
        <f>P!AK101</f>
        <v>600</v>
      </c>
      <c r="AP99" s="291">
        <f t="shared" si="10"/>
        <v>-1.1509999999999998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/>
      <c r="Q100" s="346"/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0</v>
      </c>
      <c r="AO100" s="289">
        <f>P!AK102</f>
        <v>170</v>
      </c>
      <c r="AP100" s="290">
        <f t="shared" si="10"/>
        <v>2</v>
      </c>
      <c r="AQ100" s="87" t="str">
        <f t="shared" si="13"/>
        <v xml:space="preserve"> 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>
        <v>8</v>
      </c>
      <c r="N104" s="345"/>
      <c r="O104" s="346"/>
      <c r="P104" s="345"/>
      <c r="Q104" s="346"/>
      <c r="R104" s="345"/>
      <c r="S104" s="346"/>
      <c r="T104" s="345"/>
      <c r="U104" s="346"/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8</v>
      </c>
      <c r="AO104" s="289">
        <f>P!AK106</f>
        <v>173.33333333333334</v>
      </c>
      <c r="AP104" s="290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/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0</v>
      </c>
      <c r="AO105" s="289">
        <f>P!AK107</f>
        <v>168.33333333333334</v>
      </c>
      <c r="AP105" s="290">
        <f t="shared" si="10"/>
        <v>18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/>
      <c r="S106" s="346"/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3</v>
      </c>
      <c r="AO106" s="289">
        <f>P!AK108</f>
        <v>180</v>
      </c>
      <c r="AP106" s="290">
        <f t="shared" si="10"/>
        <v>1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/>
      <c r="R107" s="345"/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1</v>
      </c>
      <c r="AO107" s="289">
        <f>P!AK109</f>
        <v>531.57894736842104</v>
      </c>
      <c r="AP107" s="290">
        <f t="shared" si="10"/>
        <v>1.1499999999999999</v>
      </c>
      <c r="AQ107" s="87" t="str">
        <f t="shared" si="13"/>
        <v xml:space="preserve"> 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/>
      <c r="U109" s="346"/>
      <c r="V109" s="345"/>
      <c r="W109" s="346"/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5</v>
      </c>
      <c r="AO109" s="289">
        <f>P!AK111</f>
        <v>223.33333333333334</v>
      </c>
      <c r="AP109" s="290">
        <f t="shared" si="10"/>
        <v>4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/>
      <c r="Y110" s="346"/>
      <c r="Z110" s="345"/>
      <c r="AA110" s="346"/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1</v>
      </c>
      <c r="AO110" s="289">
        <f>P!AK112</f>
        <v>645</v>
      </c>
      <c r="AP110" s="290">
        <f t="shared" si="10"/>
        <v>1</v>
      </c>
      <c r="AQ110" s="87" t="str">
        <f t="shared" si="13"/>
        <v xml:space="preserve"> </v>
      </c>
    </row>
    <row r="111" spans="1:45">
      <c r="A111" s="85">
        <v>109</v>
      </c>
      <c r="B111" s="134" t="s">
        <v>571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>
        <v>1</v>
      </c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/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1</v>
      </c>
      <c r="AO111" s="289">
        <f>P!AK113</f>
        <v>9</v>
      </c>
      <c r="AP111" s="290">
        <f t="shared" si="10"/>
        <v>-1</v>
      </c>
      <c r="AQ111" s="87" t="str">
        <f t="shared" si="13"/>
        <v xml:space="preserve"> 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/>
      <c r="W112" s="315"/>
      <c r="X112" s="345"/>
      <c r="Y112" s="315"/>
      <c r="Z112" s="345"/>
      <c r="AA112" s="315"/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1.88</v>
      </c>
      <c r="AO112" s="289">
        <f>P!AK114</f>
        <v>1573.913043478261</v>
      </c>
      <c r="AP112" s="290">
        <f t="shared" si="10"/>
        <v>0.41999999999999993</v>
      </c>
      <c r="AQ112" s="87" t="str">
        <f t="shared" si="13"/>
        <v>NZ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/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/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1.5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/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1.5</v>
      </c>
      <c r="AO115" s="289">
        <f>P!AK117</f>
        <v>300</v>
      </c>
      <c r="AP115" s="290">
        <f t="shared" si="10"/>
        <v>-0.5</v>
      </c>
      <c r="AQ115" s="87" t="str">
        <f t="shared" si="13"/>
        <v xml:space="preserve"> 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/>
      <c r="J116" s="314"/>
      <c r="K116" s="315"/>
      <c r="L116" s="345">
        <v>144</v>
      </c>
      <c r="M116" s="346">
        <v>116</v>
      </c>
      <c r="N116" s="345"/>
      <c r="O116" s="346">
        <v>102</v>
      </c>
      <c r="P116" s="345"/>
      <c r="Q116" s="346"/>
      <c r="R116" s="345"/>
      <c r="S116" s="346"/>
      <c r="T116" s="345"/>
      <c r="U116" s="346"/>
      <c r="V116" s="345"/>
      <c r="W116" s="346"/>
      <c r="X116" s="345"/>
      <c r="Y116" s="346"/>
      <c r="Z116" s="345"/>
      <c r="AA116" s="346"/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218</v>
      </c>
      <c r="AO116" s="289">
        <f>P!AK118</f>
        <v>8.875305623471883</v>
      </c>
      <c r="AP116" s="290">
        <f t="shared" si="10"/>
        <v>313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/>
      <c r="U118" s="346"/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</v>
      </c>
      <c r="AO118" s="289">
        <f>P!AK120</f>
        <v>180</v>
      </c>
      <c r="AP118" s="290">
        <f t="shared" si="10"/>
        <v>0.5</v>
      </c>
      <c r="AQ118" s="87" t="str">
        <f t="shared" si="13"/>
        <v>NZ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/>
      <c r="W123" s="346"/>
      <c r="X123" s="345"/>
      <c r="Y123" s="346"/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1.5</v>
      </c>
      <c r="AO123" s="353">
        <f>P!AK125</f>
        <v>1515.8227848101264</v>
      </c>
      <c r="AP123" s="354">
        <f t="shared" si="10"/>
        <v>1.6600000000000001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/>
      <c r="Q124" s="357">
        <f>P!L126</f>
        <v>97</v>
      </c>
      <c r="R124" s="358"/>
      <c r="S124" s="357">
        <f>P!N126</f>
        <v>90</v>
      </c>
      <c r="T124" s="358"/>
      <c r="U124" s="357">
        <f>P!P126</f>
        <v>55</v>
      </c>
      <c r="V124" s="358"/>
      <c r="W124" s="357">
        <f>P!R126</f>
        <v>50</v>
      </c>
      <c r="X124" s="358"/>
      <c r="Y124" s="357">
        <f>P!T126</f>
        <v>42</v>
      </c>
      <c r="Z124" s="358"/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/>
      <c r="U126" s="357">
        <f>P!P128</f>
        <v>5.5</v>
      </c>
      <c r="V126" s="358"/>
      <c r="W126" s="357">
        <f>P!R128</f>
        <v>2.99</v>
      </c>
      <c r="X126" s="358"/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/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v>2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/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7.2</v>
      </c>
      <c r="AO130" s="366">
        <f>P!AK132</f>
        <v>105.43478260869566</v>
      </c>
      <c r="AP130" s="332">
        <f t="shared" si="10"/>
        <v>1.9999999999999991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v>3</v>
      </c>
      <c r="P132" s="358"/>
      <c r="Q132" s="357">
        <f>P!L134</f>
        <v>9.1</v>
      </c>
      <c r="R132" s="358"/>
      <c r="S132" s="357">
        <f>P!N134</f>
        <v>0</v>
      </c>
      <c r="T132" s="358"/>
      <c r="U132" s="357">
        <f>P!P134</f>
        <v>6.66</v>
      </c>
      <c r="V132" s="358"/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81.240000000000009</v>
      </c>
      <c r="AO132" s="366">
        <f>P!AK134</f>
        <v>117.4435367611725</v>
      </c>
      <c r="AP132" s="332">
        <f t="shared" si="14"/>
        <v>2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/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/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v>4</v>
      </c>
      <c r="P136" s="358"/>
      <c r="Q136" s="357">
        <f>P!L138</f>
        <v>0</v>
      </c>
      <c r="R136" s="358"/>
      <c r="S136" s="357">
        <f>P!N138</f>
        <v>0</v>
      </c>
      <c r="T136" s="358"/>
      <c r="U136" s="357">
        <f>P!P138</f>
        <v>3.5</v>
      </c>
      <c r="V136" s="358"/>
      <c r="W136" s="357">
        <f>P!R138</f>
        <v>4.75</v>
      </c>
      <c r="X136" s="358"/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20.95</v>
      </c>
      <c r="AO136" s="366">
        <f>P!AK138</f>
        <v>373.01775147928993</v>
      </c>
      <c r="AP136" s="332">
        <f t="shared" si="14"/>
        <v>0.17500000000000071</v>
      </c>
      <c r="AQ136" s="87" t="str">
        <f t="shared" si="16"/>
        <v>NZ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/>
      <c r="W141" s="346"/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249</v>
      </c>
      <c r="AO141" s="289">
        <f>P!AK143</f>
        <v>24.349514563106798</v>
      </c>
      <c r="AP141" s="290">
        <f t="shared" si="14"/>
        <v>60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v>29.93</v>
      </c>
      <c r="J143" s="345"/>
      <c r="K143" s="346"/>
      <c r="L143" s="345">
        <v>23</v>
      </c>
      <c r="M143" s="346">
        <v>23</v>
      </c>
      <c r="N143" s="345"/>
      <c r="O143" s="346"/>
      <c r="P143" s="345"/>
      <c r="Q143" s="346"/>
      <c r="R143" s="345"/>
      <c r="S143" s="346"/>
      <c r="T143" s="345"/>
      <c r="U143" s="346"/>
      <c r="V143" s="345"/>
      <c r="W143" s="346"/>
      <c r="X143" s="345"/>
      <c r="Y143" s="346"/>
      <c r="Z143" s="345"/>
      <c r="AA143" s="346"/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52.93</v>
      </c>
      <c r="AO143" s="289">
        <f>P!AK145</f>
        <v>1150</v>
      </c>
      <c r="AP143" s="290">
        <f t="shared" si="14"/>
        <v>6.57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/>
      <c r="Y144" s="346"/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0</v>
      </c>
      <c r="AO144" s="289">
        <f>P!AK146</f>
        <v>35</v>
      </c>
      <c r="AP144" s="290">
        <f t="shared" si="14"/>
        <v>26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/>
      <c r="J145" s="345">
        <v>3</v>
      </c>
      <c r="K145" s="346">
        <v>3.2</v>
      </c>
      <c r="L145" s="345">
        <v>1</v>
      </c>
      <c r="M145" s="346">
        <v>1</v>
      </c>
      <c r="N145" s="345"/>
      <c r="O145" s="346"/>
      <c r="P145" s="345"/>
      <c r="Q145" s="346"/>
      <c r="R145" s="345"/>
      <c r="S145" s="346"/>
      <c r="T145" s="345"/>
      <c r="U145" s="346"/>
      <c r="V145" s="345"/>
      <c r="W145" s="346"/>
      <c r="X145" s="345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4.2</v>
      </c>
      <c r="AO145" s="289">
        <f>P!AK147</f>
        <v>800</v>
      </c>
      <c r="AP145" s="290">
        <f t="shared" si="14"/>
        <v>4.3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/>
      <c r="J146" s="345"/>
      <c r="K146" s="346"/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/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3.5</v>
      </c>
      <c r="AO146" s="289">
        <f>P!AK148</f>
        <v>1150</v>
      </c>
      <c r="AP146" s="290">
        <f t="shared" si="14"/>
        <v>10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/>
      <c r="S147" s="346"/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0</v>
      </c>
      <c r="AO147" s="289">
        <f>P!AK149</f>
        <v>750</v>
      </c>
      <c r="AP147" s="290">
        <f t="shared" si="14"/>
        <v>8</v>
      </c>
      <c r="AQ147" s="87" t="str">
        <f t="shared" si="16"/>
        <v xml:space="preserve"> 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26.85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26.85</v>
      </c>
      <c r="AO149" s="289">
        <f>P!AK151</f>
        <v>468.93129770992368</v>
      </c>
      <c r="AP149" s="290">
        <f t="shared" si="14"/>
        <v>-0.65000000000000213</v>
      </c>
      <c r="AQ149" s="87" t="str">
        <f t="shared" si="16"/>
        <v xml:space="preserve"> 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43.5</v>
      </c>
      <c r="N150" s="345">
        <v>19</v>
      </c>
      <c r="O150" s="346">
        <v>18</v>
      </c>
      <c r="P150" s="345"/>
      <c r="Q150" s="346"/>
      <c r="R150" s="345"/>
      <c r="S150" s="346"/>
      <c r="T150" s="345"/>
      <c r="U150" s="346"/>
      <c r="V150" s="345"/>
      <c r="W150" s="346"/>
      <c r="X150" s="345"/>
      <c r="Y150" s="346"/>
      <c r="Z150" s="345"/>
      <c r="AA150" s="346"/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80.5</v>
      </c>
      <c r="AO150" s="289">
        <f>P!AK152</f>
        <v>257.6018099547511</v>
      </c>
      <c r="AP150" s="290">
        <f t="shared" si="14"/>
        <v>160.49000000000021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>
        <v>40</v>
      </c>
      <c r="K151" s="346">
        <v>43</v>
      </c>
      <c r="L151" s="345"/>
      <c r="M151" s="346"/>
      <c r="N151" s="345">
        <v>24</v>
      </c>
      <c r="O151" s="346">
        <v>24</v>
      </c>
      <c r="P151" s="345"/>
      <c r="Q151" s="346"/>
      <c r="R151" s="345"/>
      <c r="S151" s="346"/>
      <c r="T151" s="345"/>
      <c r="U151" s="346"/>
      <c r="V151" s="345"/>
      <c r="W151" s="346"/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67</v>
      </c>
      <c r="AO151" s="289">
        <f>P!AK153</f>
        <v>110.76923076923077</v>
      </c>
      <c r="AP151" s="290">
        <f t="shared" si="14"/>
        <v>-15</v>
      </c>
      <c r="AQ151" s="87" t="str">
        <f t="shared" si="16"/>
        <v xml:space="preserve"> 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v>6.3</v>
      </c>
      <c r="J152" s="345">
        <v>8</v>
      </c>
      <c r="K152" s="346">
        <v>8.6</v>
      </c>
      <c r="L152" s="345">
        <v>8</v>
      </c>
      <c r="M152" s="346">
        <v>8.1</v>
      </c>
      <c r="N152" s="345">
        <v>1</v>
      </c>
      <c r="O152" s="346">
        <v>1.6</v>
      </c>
      <c r="P152" s="345"/>
      <c r="Q152" s="346"/>
      <c r="R152" s="345"/>
      <c r="S152" s="346"/>
      <c r="T152" s="345"/>
      <c r="U152" s="346"/>
      <c r="V152" s="345"/>
      <c r="W152" s="346"/>
      <c r="X152" s="345"/>
      <c r="Y152" s="346"/>
      <c r="Z152" s="345"/>
      <c r="AA152" s="346"/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24.6</v>
      </c>
      <c r="AO152" s="289">
        <f>P!AK154</f>
        <v>160.16685205784208</v>
      </c>
      <c r="AP152" s="290">
        <f t="shared" si="14"/>
        <v>65.299999999999983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/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/>
      <c r="S153" s="346"/>
      <c r="T153" s="345"/>
      <c r="U153" s="346"/>
      <c r="V153" s="345"/>
      <c r="W153" s="346"/>
      <c r="X153" s="345"/>
      <c r="Y153" s="346"/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29.6</v>
      </c>
      <c r="AO153" s="289">
        <f>P!AK155</f>
        <v>372.23978919631088</v>
      </c>
      <c r="AP153" s="290">
        <f t="shared" si="14"/>
        <v>52.800000000000018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>
        <v>13</v>
      </c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/>
      <c r="U154" s="346"/>
      <c r="V154" s="345"/>
      <c r="W154" s="346"/>
      <c r="X154" s="345"/>
      <c r="Y154" s="346"/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13</v>
      </c>
      <c r="AO154" s="289">
        <f>P!AK156</f>
        <v>474.23728813559319</v>
      </c>
      <c r="AP154" s="290">
        <f t="shared" si="14"/>
        <v>-1.1999999999999993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8.6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8.6</v>
      </c>
      <c r="AO155" s="289">
        <f>P!AK157</f>
        <v>2000.0000000000002</v>
      </c>
      <c r="AP155" s="290">
        <f t="shared" si="14"/>
        <v>-4.5</v>
      </c>
      <c r="AQ155" s="87" t="str">
        <f t="shared" si="16"/>
        <v xml:space="preserve"> 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/>
      <c r="W156" s="346"/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26.7</v>
      </c>
      <c r="AO156" s="289">
        <f>P!AK158</f>
        <v>1145.7666666666667</v>
      </c>
      <c r="AP156" s="290">
        <f t="shared" si="14"/>
        <v>3.3000000000000007</v>
      </c>
      <c r="AQ156" s="87" t="str">
        <f t="shared" si="16"/>
        <v xml:space="preserve"> 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>
        <v>2</v>
      </c>
      <c r="P158" s="345"/>
      <c r="Q158" s="346"/>
      <c r="R158" s="345"/>
      <c r="S158" s="346"/>
      <c r="T158" s="345"/>
      <c r="U158" s="346"/>
      <c r="V158" s="345"/>
      <c r="W158" s="346"/>
      <c r="X158" s="345"/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2</v>
      </c>
      <c r="AO158" s="289">
        <f>P!AK160</f>
        <v>620</v>
      </c>
      <c r="AP158" s="290">
        <f t="shared" si="14"/>
        <v>-2</v>
      </c>
      <c r="AQ158" s="87" t="str">
        <f t="shared" si="16"/>
        <v xml:space="preserve"> 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572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18</v>
      </c>
      <c r="M160" s="346">
        <v>18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18</v>
      </c>
      <c r="AO160" s="289">
        <f>P!AK162</f>
        <v>562.22222222222217</v>
      </c>
      <c r="AP160" s="290">
        <f t="shared" si="14"/>
        <v>-13.5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/>
      <c r="Q161" s="346"/>
      <c r="R161" s="345"/>
      <c r="S161" s="346"/>
      <c r="T161" s="345"/>
      <c r="U161" s="346"/>
      <c r="V161" s="345"/>
      <c r="W161" s="346"/>
      <c r="X161" s="345"/>
      <c r="Y161" s="346"/>
      <c r="Z161" s="345"/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0</v>
      </c>
      <c r="AO161" s="289">
        <f>P!AK163</f>
        <v>700</v>
      </c>
      <c r="AP161" s="290">
        <f t="shared" si="14"/>
        <v>6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/>
      <c r="M163" s="346"/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0</v>
      </c>
      <c r="AO163" s="289">
        <f>P!AK165</f>
        <v>150</v>
      </c>
      <c r="AP163" s="290">
        <f t="shared" si="14"/>
        <v>18</v>
      </c>
      <c r="AQ163" s="87" t="str">
        <f t="shared" si="16"/>
        <v xml:space="preserve"> 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/>
      <c r="W168" s="346"/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4</v>
      </c>
      <c r="AO168" s="289">
        <f>P!AK170</f>
        <v>700</v>
      </c>
      <c r="AP168" s="290">
        <f t="shared" si="14"/>
        <v>4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/>
      <c r="Q169" s="346"/>
      <c r="R169" s="345"/>
      <c r="S169" s="346"/>
      <c r="T169" s="345"/>
      <c r="U169" s="346"/>
      <c r="V169" s="345"/>
      <c r="W169" s="346"/>
      <c r="X169" s="345"/>
      <c r="Y169" s="346"/>
      <c r="Z169" s="345"/>
      <c r="AA169" s="346"/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0</v>
      </c>
      <c r="AO169" s="289">
        <f>P!AK171</f>
        <v>450</v>
      </c>
      <c r="AP169" s="290">
        <f t="shared" si="14"/>
        <v>16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/>
      <c r="U172" s="346"/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0</v>
      </c>
      <c r="AO172" s="289">
        <f>P!AK174</f>
        <v>703.63636363636363</v>
      </c>
      <c r="AP172" s="290">
        <f t="shared" si="14"/>
        <v>5.5</v>
      </c>
      <c r="AQ172" s="87" t="str">
        <f t="shared" si="16"/>
        <v xml:space="preserve"> 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/>
      <c r="Q177" s="357">
        <f>P!L179</f>
        <v>5</v>
      </c>
      <c r="R177" s="358"/>
      <c r="S177" s="357">
        <f>P!N179</f>
        <v>14</v>
      </c>
      <c r="T177" s="358"/>
      <c r="U177" s="357">
        <f>P!P179</f>
        <v>5</v>
      </c>
      <c r="V177" s="358"/>
      <c r="W177" s="357">
        <f>P!R179</f>
        <v>0</v>
      </c>
      <c r="X177" s="358"/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/>
      <c r="Q178" s="357">
        <f>P!L180</f>
        <v>5</v>
      </c>
      <c r="R178" s="358"/>
      <c r="S178" s="357">
        <f>P!N180</f>
        <v>20</v>
      </c>
      <c r="T178" s="358"/>
      <c r="U178" s="357">
        <f>P!P180</f>
        <v>8</v>
      </c>
      <c r="V178" s="358"/>
      <c r="W178" s="357">
        <f>P!R180</f>
        <v>15</v>
      </c>
      <c r="X178" s="358"/>
      <c r="Y178" s="357">
        <f>P!T180</f>
        <v>10</v>
      </c>
      <c r="Z178" s="358"/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/>
      <c r="Q179" s="357">
        <f>P!L181</f>
        <v>1</v>
      </c>
      <c r="R179" s="358"/>
      <c r="S179" s="357">
        <f>P!N181</f>
        <v>4</v>
      </c>
      <c r="T179" s="358"/>
      <c r="U179" s="357">
        <f>P!P181</f>
        <v>1</v>
      </c>
      <c r="V179" s="358"/>
      <c r="W179" s="357">
        <f>P!R181</f>
        <v>1.5</v>
      </c>
      <c r="X179" s="358"/>
      <c r="Y179" s="357">
        <f>P!T181</f>
        <v>1</v>
      </c>
      <c r="Z179" s="358"/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/>
      <c r="Q180" s="357">
        <f>P!L182</f>
        <v>1</v>
      </c>
      <c r="R180" s="358"/>
      <c r="S180" s="357">
        <f>P!N182</f>
        <v>2</v>
      </c>
      <c r="T180" s="358"/>
      <c r="U180" s="357">
        <f>P!P182</f>
        <v>5</v>
      </c>
      <c r="V180" s="358"/>
      <c r="W180" s="357">
        <f>P!R182</f>
        <v>1</v>
      </c>
      <c r="X180" s="358"/>
      <c r="Y180" s="357">
        <f>P!T182</f>
        <v>1</v>
      </c>
      <c r="Z180" s="358"/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/>
      <c r="Q181" s="357">
        <f>P!L183</f>
        <v>1</v>
      </c>
      <c r="R181" s="358"/>
      <c r="S181" s="357">
        <f>P!N183</f>
        <v>3</v>
      </c>
      <c r="T181" s="358"/>
      <c r="U181" s="357">
        <f>P!P183</f>
        <v>1</v>
      </c>
      <c r="V181" s="358"/>
      <c r="W181" s="357">
        <f>P!R183</f>
        <v>2</v>
      </c>
      <c r="X181" s="358"/>
      <c r="Y181" s="357">
        <f>P!T183</f>
        <v>1</v>
      </c>
      <c r="Z181" s="358"/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/>
      <c r="Q182" s="357">
        <f>P!L184</f>
        <v>44</v>
      </c>
      <c r="R182" s="358"/>
      <c r="S182" s="357">
        <f>P!N184</f>
        <v>70</v>
      </c>
      <c r="T182" s="358"/>
      <c r="U182" s="357">
        <f>P!P184</f>
        <v>20</v>
      </c>
      <c r="V182" s="358"/>
      <c r="W182" s="357">
        <f>P!R184</f>
        <v>30</v>
      </c>
      <c r="X182" s="358"/>
      <c r="Y182" s="357">
        <f>P!T184</f>
        <v>30</v>
      </c>
      <c r="Z182" s="358"/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/>
      <c r="Q183" s="357">
        <f>P!L185</f>
        <v>8</v>
      </c>
      <c r="R183" s="358"/>
      <c r="S183" s="357">
        <f>P!N185</f>
        <v>17</v>
      </c>
      <c r="T183" s="358"/>
      <c r="U183" s="357">
        <f>P!P185</f>
        <v>5</v>
      </c>
      <c r="V183" s="358"/>
      <c r="W183" s="357">
        <f>P!R185</f>
        <v>10</v>
      </c>
      <c r="X183" s="358"/>
      <c r="Y183" s="357">
        <f>P!T185</f>
        <v>7</v>
      </c>
      <c r="Z183" s="358"/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/>
      <c r="Q184" s="357">
        <f>P!L186</f>
        <v>3</v>
      </c>
      <c r="R184" s="358"/>
      <c r="S184" s="357">
        <f>P!N186</f>
        <v>6</v>
      </c>
      <c r="T184" s="358"/>
      <c r="U184" s="357">
        <f>P!P186</f>
        <v>2</v>
      </c>
      <c r="V184" s="358"/>
      <c r="W184" s="357">
        <f>P!R186</f>
        <v>2</v>
      </c>
      <c r="X184" s="358"/>
      <c r="Y184" s="357">
        <f>P!T186</f>
        <v>1.5</v>
      </c>
      <c r="Z184" s="358"/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/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/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/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/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/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/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/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/>
      <c r="W188" s="357">
        <f>P!R190</f>
        <v>32</v>
      </c>
      <c r="X188" s="358"/>
      <c r="Y188" s="357">
        <f>P!T190</f>
        <v>0</v>
      </c>
      <c r="Z188" s="358"/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/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/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/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/>
      <c r="Q194" s="357">
        <f>P!L196</f>
        <v>27.5</v>
      </c>
      <c r="R194" s="358"/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/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/>
      <c r="Q195" s="357">
        <f>P!L197</f>
        <v>7</v>
      </c>
      <c r="R195" s="358"/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/>
      <c r="Q197" s="357">
        <f>P!L199</f>
        <v>2</v>
      </c>
      <c r="R197" s="358"/>
      <c r="S197" s="357">
        <f>P!N199</f>
        <v>4</v>
      </c>
      <c r="T197" s="358"/>
      <c r="U197" s="357">
        <f>P!P199</f>
        <v>0</v>
      </c>
      <c r="V197" s="358"/>
      <c r="W197" s="357">
        <f>P!R199</f>
        <v>1</v>
      </c>
      <c r="X197" s="358"/>
      <c r="Y197" s="357">
        <f>P!T199</f>
        <v>1</v>
      </c>
      <c r="Z197" s="358"/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/>
      <c r="Q198" s="357">
        <f>P!L200</f>
        <v>0.5</v>
      </c>
      <c r="R198" s="358"/>
      <c r="S198" s="357">
        <f>P!N200</f>
        <v>1</v>
      </c>
      <c r="T198" s="358"/>
      <c r="U198" s="357">
        <f>P!P200</f>
        <v>0.5</v>
      </c>
      <c r="V198" s="358"/>
      <c r="W198" s="357">
        <f>P!R200</f>
        <v>0.5</v>
      </c>
      <c r="X198" s="358"/>
      <c r="Y198" s="357">
        <f>P!T200</f>
        <v>0.5</v>
      </c>
      <c r="Z198" s="358"/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/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/>
      <c r="U203" s="357">
        <f>P!P205</f>
        <v>3</v>
      </c>
      <c r="V203" s="358"/>
      <c r="W203" s="357">
        <f>P!R205</f>
        <v>0</v>
      </c>
      <c r="X203" s="358"/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/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/>
      <c r="Q206" s="357">
        <f>P!L208</f>
        <v>5</v>
      </c>
      <c r="R206" s="358"/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/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/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/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/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/>
      <c r="N214" s="345"/>
      <c r="O214" s="346"/>
      <c r="P214" s="345"/>
      <c r="Q214" s="346"/>
      <c r="R214" s="345"/>
      <c r="S214" s="346"/>
      <c r="T214" s="345"/>
      <c r="U214" s="346"/>
      <c r="V214" s="345"/>
      <c r="W214" s="346"/>
      <c r="X214" s="345"/>
      <c r="Y214" s="346"/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11</v>
      </c>
      <c r="AO214" s="355">
        <f>P!AK216</f>
        <v>60</v>
      </c>
      <c r="AP214" s="356">
        <f t="shared" si="18"/>
        <v>20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/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/>
      <c r="W218" s="346"/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0</v>
      </c>
      <c r="AO218" s="289">
        <f>P!AK220</f>
        <v>130</v>
      </c>
      <c r="AP218" s="290">
        <f t="shared" si="18"/>
        <v>1</v>
      </c>
      <c r="AQ218" s="87" t="str">
        <f t="shared" si="20"/>
        <v xml:space="preserve"> 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/>
      <c r="J221" s="345"/>
      <c r="K221" s="346"/>
      <c r="L221" s="345"/>
      <c r="M221" s="346"/>
      <c r="N221" s="345"/>
      <c r="O221" s="346"/>
      <c r="P221" s="345"/>
      <c r="Q221" s="346"/>
      <c r="R221" s="345"/>
      <c r="S221" s="346"/>
      <c r="T221" s="345"/>
      <c r="U221" s="346"/>
      <c r="V221" s="345"/>
      <c r="W221" s="346"/>
      <c r="X221" s="345"/>
      <c r="Y221" s="346"/>
      <c r="Z221" s="345"/>
      <c r="AA221" s="346"/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0</v>
      </c>
      <c r="AO221" s="289">
        <f>P!AK223</f>
        <v>245</v>
      </c>
      <c r="AP221" s="290">
        <f t="shared" si="18"/>
        <v>2</v>
      </c>
      <c r="AQ221" s="87" t="str">
        <f t="shared" si="20"/>
        <v xml:space="preserve"> 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4</v>
      </c>
      <c r="P230" s="345"/>
      <c r="Q230" s="346"/>
      <c r="R230" s="345"/>
      <c r="S230" s="346"/>
      <c r="T230" s="345"/>
      <c r="U230" s="346"/>
      <c r="V230" s="345"/>
      <c r="W230" s="346"/>
      <c r="X230" s="345"/>
      <c r="Y230" s="346"/>
      <c r="Z230" s="345"/>
      <c r="AA230" s="346"/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26</v>
      </c>
      <c r="AO230" s="355">
        <f>P!AK232</f>
        <v>778.57142857142856</v>
      </c>
      <c r="AP230" s="356">
        <f t="shared" si="18"/>
        <v>36.949999999999989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/>
      <c r="Q231" s="346"/>
      <c r="R231" s="345"/>
      <c r="S231" s="346"/>
      <c r="T231" s="345"/>
      <c r="U231" s="346"/>
      <c r="V231" s="345"/>
      <c r="W231" s="346"/>
      <c r="X231" s="345"/>
      <c r="Y231" s="346"/>
      <c r="Z231" s="345"/>
      <c r="AA231" s="346"/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1735</v>
      </c>
      <c r="AO231" s="289">
        <f>P!AK233</f>
        <v>1.4</v>
      </c>
      <c r="AP231" s="290">
        <f t="shared" si="18"/>
        <v>3999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59</v>
      </c>
      <c r="P232" s="345"/>
      <c r="Q232" s="346"/>
      <c r="R232" s="345"/>
      <c r="S232" s="346"/>
      <c r="T232" s="345"/>
      <c r="U232" s="346"/>
      <c r="V232" s="345"/>
      <c r="W232" s="346"/>
      <c r="X232" s="345"/>
      <c r="Y232" s="346"/>
      <c r="Z232" s="345"/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325</v>
      </c>
      <c r="AO232" s="289">
        <f>P!AK234</f>
        <v>25.263157894736842</v>
      </c>
      <c r="AP232" s="290">
        <f t="shared" si="18"/>
        <v>-19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/>
      <c r="Q233" s="346"/>
      <c r="R233" s="345"/>
      <c r="S233" s="346"/>
      <c r="T233" s="345"/>
      <c r="U233" s="346"/>
      <c r="V233" s="345"/>
      <c r="W233" s="346"/>
      <c r="X233" s="345"/>
      <c r="Y233" s="346"/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7.6</v>
      </c>
      <c r="AO233" s="289">
        <f>P!AK235</f>
        <v>500</v>
      </c>
      <c r="AP233" s="290">
        <f t="shared" si="18"/>
        <v>6.4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/>
      <c r="J234" s="345"/>
      <c r="K234" s="346"/>
      <c r="L234" s="345">
        <v>2</v>
      </c>
      <c r="M234" s="346">
        <v>2</v>
      </c>
      <c r="N234" s="345"/>
      <c r="O234" s="346"/>
      <c r="P234" s="345"/>
      <c r="Q234" s="346"/>
      <c r="R234" s="345"/>
      <c r="S234" s="346"/>
      <c r="T234" s="345"/>
      <c r="U234" s="346"/>
      <c r="V234" s="345"/>
      <c r="W234" s="346"/>
      <c r="X234" s="345"/>
      <c r="Y234" s="346"/>
      <c r="Z234" s="345"/>
      <c r="AA234" s="346"/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2</v>
      </c>
      <c r="AO234" s="289">
        <f>P!AK236</f>
        <v>600</v>
      </c>
      <c r="AP234" s="290">
        <f t="shared" si="18"/>
        <v>3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>
        <v>4.5999999999999996</v>
      </c>
      <c r="N235" s="345"/>
      <c r="O235" s="346"/>
      <c r="P235" s="345"/>
      <c r="Q235" s="346"/>
      <c r="R235" s="345"/>
      <c r="S235" s="346"/>
      <c r="T235" s="345"/>
      <c r="U235" s="346"/>
      <c r="V235" s="345"/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4.5999999999999996</v>
      </c>
      <c r="AO235" s="289">
        <f>P!AK237</f>
        <v>480</v>
      </c>
      <c r="AP235" s="290">
        <f t="shared" si="18"/>
        <v>-4.5999999999999996</v>
      </c>
      <c r="AQ235" s="87" t="str">
        <f t="shared" si="20"/>
        <v xml:space="preserve"> </v>
      </c>
    </row>
    <row r="236" spans="1:45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/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/>
      <c r="J237" s="345"/>
      <c r="K237" s="346"/>
      <c r="L237" s="345"/>
      <c r="M237" s="346"/>
      <c r="N237" s="345"/>
      <c r="O237" s="346"/>
      <c r="P237" s="345"/>
      <c r="Q237" s="346"/>
      <c r="R237" s="345"/>
      <c r="S237" s="346"/>
      <c r="T237" s="345"/>
      <c r="U237" s="346"/>
      <c r="V237" s="345"/>
      <c r="W237" s="346"/>
      <c r="X237" s="345"/>
      <c r="Y237" s="346"/>
      <c r="Z237" s="345"/>
      <c r="AA237" s="346"/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0</v>
      </c>
      <c r="AO237" s="289">
        <f>P!AK239</f>
        <v>366.15384615384613</v>
      </c>
      <c r="AP237" s="290">
        <f t="shared" si="18"/>
        <v>13</v>
      </c>
      <c r="AQ237" s="87" t="str">
        <f t="shared" si="20"/>
        <v xml:space="preserve"> </v>
      </c>
    </row>
    <row r="238" spans="1:45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/>
      <c r="Y238" s="346"/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3</v>
      </c>
      <c r="AO238" s="289">
        <f>P!AK240</f>
        <v>500</v>
      </c>
      <c r="AP238" s="290">
        <f t="shared" si="18"/>
        <v>2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/>
      <c r="Q245" s="346"/>
      <c r="R245" s="345"/>
      <c r="S245" s="346"/>
      <c r="T245" s="345"/>
      <c r="U245" s="346"/>
      <c r="V245" s="345"/>
      <c r="W245" s="346"/>
      <c r="X245" s="345"/>
      <c r="Y245" s="346"/>
      <c r="Z245" s="345"/>
      <c r="AA245" s="346"/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5</v>
      </c>
      <c r="AO245" s="355">
        <f>P!AK247</f>
        <v>350</v>
      </c>
      <c r="AP245" s="356">
        <f t="shared" si="18"/>
        <v>22.25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9"/>
      <c r="V248" s="358"/>
      <c r="W248" s="359"/>
      <c r="X248" s="358"/>
      <c r="Y248" s="359"/>
      <c r="Z248" s="358"/>
      <c r="AA248" s="359"/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1060</v>
      </c>
      <c r="AO248" s="289">
        <f>P!AK250</f>
        <v>1</v>
      </c>
      <c r="AP248" s="367">
        <f t="shared" si="18"/>
        <v>530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29">
        <f t="shared" si="21"/>
        <v>3300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9"/>
      <c r="V249" s="358"/>
      <c r="W249" s="359"/>
      <c r="X249" s="358"/>
      <c r="Y249" s="359"/>
      <c r="Z249" s="358"/>
      <c r="AA249" s="359"/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3300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9"/>
      <c r="V250" s="358"/>
      <c r="W250" s="359"/>
      <c r="X250" s="358"/>
      <c r="Y250" s="359"/>
      <c r="Z250" s="358"/>
      <c r="AA250" s="359"/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1891</v>
      </c>
      <c r="AO250" s="289">
        <f>P!AK252</f>
        <v>1.1064087061668681</v>
      </c>
      <c r="AP250" s="367">
        <f t="shared" si="18"/>
        <v>590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9"/>
      <c r="V251" s="358"/>
      <c r="W251" s="359"/>
      <c r="X251" s="358"/>
      <c r="Y251" s="359"/>
      <c r="Z251" s="358"/>
      <c r="AA251" s="359"/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5270</v>
      </c>
      <c r="AO251" s="289">
        <f>P!AK253</f>
        <v>1</v>
      </c>
      <c r="AP251" s="367">
        <f t="shared" si="18"/>
        <v>1930</v>
      </c>
      <c r="AQ251" s="87" t="str">
        <f t="shared" si="20"/>
        <v xml:space="preserve"> 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58400</v>
      </c>
      <c r="G252" s="329">
        <f t="shared" si="21"/>
        <v>58400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8600</v>
      </c>
      <c r="T252" s="358"/>
      <c r="U252" s="359"/>
      <c r="V252" s="358"/>
      <c r="W252" s="359"/>
      <c r="X252" s="358"/>
      <c r="Y252" s="359"/>
      <c r="Z252" s="358"/>
      <c r="AA252" s="359"/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43400</v>
      </c>
      <c r="AO252" s="289">
        <f>P!AK254</f>
        <v>1</v>
      </c>
      <c r="AP252" s="367">
        <f t="shared" si="18"/>
        <v>15000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319" priority="477" operator="lessThan">
      <formula>0</formula>
    </cfRule>
  </conditionalFormatting>
  <conditionalFormatting sqref="AN3:AP252">
    <cfRule type="cellIs" dxfId="318" priority="490" operator="lessThan">
      <formula>0</formula>
    </cfRule>
  </conditionalFormatting>
  <conditionalFormatting sqref="AQ3:AQ252">
    <cfRule type="cellIs" dxfId="317" priority="493" operator="equal">
      <formula>"NZ"</formula>
    </cfRule>
    <cfRule type="cellIs" dxfId="316" priority="494" operator="equal">
      <formula>"OK"</formula>
    </cfRule>
  </conditionalFormatting>
  <conditionalFormatting sqref="AS2">
    <cfRule type="cellIs" dxfId="315" priority="473" operator="lessThan">
      <formula>0</formula>
    </cfRule>
  </conditionalFormatting>
  <conditionalFormatting sqref="AS2">
    <cfRule type="cellIs" dxfId="314" priority="474" operator="lessThan">
      <formula>0</formula>
    </cfRule>
  </conditionalFormatting>
  <conditionalFormatting sqref="H243:H244 H177:H213">
    <cfRule type="cellIs" dxfId="313" priority="434" operator="lessThan">
      <formula>0</formula>
    </cfRule>
  </conditionalFormatting>
  <conditionalFormatting sqref="H247:H252">
    <cfRule type="cellIs" dxfId="312" priority="273" operator="lessThan">
      <formula>0</formula>
    </cfRule>
  </conditionalFormatting>
  <conditionalFormatting sqref="J8:K38 J41:K111 J39:J40 J116:K123 J112:J115">
    <cfRule type="cellIs" dxfId="311" priority="269" operator="lessThan">
      <formula>0</formula>
    </cfRule>
  </conditionalFormatting>
  <conditionalFormatting sqref="H8:I123">
    <cfRule type="cellIs" dxfId="310" priority="267" operator="lessThan">
      <formula>0</formula>
    </cfRule>
  </conditionalFormatting>
  <conditionalFormatting sqref="H229">
    <cfRule type="cellIs" dxfId="309" priority="255" operator="lessThan">
      <formula>0</formula>
    </cfRule>
  </conditionalFormatting>
  <conditionalFormatting sqref="H138:H176">
    <cfRule type="cellIs" dxfId="308" priority="227" operator="lessThan">
      <formula>0</formula>
    </cfRule>
  </conditionalFormatting>
  <conditionalFormatting sqref="H214:H228">
    <cfRule type="cellIs" dxfId="307" priority="221" operator="lessThan">
      <formula>0</formula>
    </cfRule>
  </conditionalFormatting>
  <conditionalFormatting sqref="H230:H242">
    <cfRule type="cellIs" dxfId="306" priority="214" operator="lessThan">
      <formula>0</formula>
    </cfRule>
  </conditionalFormatting>
  <conditionalFormatting sqref="H245:H246">
    <cfRule type="cellIs" dxfId="305" priority="208" operator="lessThan">
      <formula>0</formula>
    </cfRule>
  </conditionalFormatting>
  <conditionalFormatting sqref="AD39 AF39 AH39 AJ39">
    <cfRule type="cellIs" dxfId="304" priority="193" operator="lessThan">
      <formula>0</formula>
    </cfRule>
  </conditionalFormatting>
  <conditionalFormatting sqref="AD40 AF40 AH40 AJ40">
    <cfRule type="cellIs" dxfId="303" priority="182" operator="lessThan">
      <formula>0</formula>
    </cfRule>
  </conditionalFormatting>
  <conditionalFormatting sqref="K112">
    <cfRule type="cellIs" dxfId="302" priority="180" operator="lessThan">
      <formula>0</formula>
    </cfRule>
  </conditionalFormatting>
  <conditionalFormatting sqref="M112">
    <cfRule type="cellIs" dxfId="301" priority="179" operator="lessThan">
      <formula>0</formula>
    </cfRule>
  </conditionalFormatting>
  <conditionalFormatting sqref="O112">
    <cfRule type="cellIs" dxfId="300" priority="178" operator="lessThan">
      <formula>0</formula>
    </cfRule>
  </conditionalFormatting>
  <conditionalFormatting sqref="Q112">
    <cfRule type="cellIs" dxfId="299" priority="177" operator="lessThan">
      <formula>0</formula>
    </cfRule>
  </conditionalFormatting>
  <conditionalFormatting sqref="S112">
    <cfRule type="cellIs" dxfId="298" priority="176" operator="lessThan">
      <formula>0</formula>
    </cfRule>
  </conditionalFormatting>
  <conditionalFormatting sqref="U112">
    <cfRule type="cellIs" dxfId="297" priority="175" operator="lessThan">
      <formula>0</formula>
    </cfRule>
  </conditionalFormatting>
  <conditionalFormatting sqref="W112">
    <cfRule type="cellIs" dxfId="296" priority="174" operator="lessThan">
      <formula>0</formula>
    </cfRule>
  </conditionalFormatting>
  <conditionalFormatting sqref="Y112">
    <cfRule type="cellIs" dxfId="295" priority="173" operator="lessThan">
      <formula>0</formula>
    </cfRule>
  </conditionalFormatting>
  <conditionalFormatting sqref="AA112">
    <cfRule type="cellIs" dxfId="294" priority="172" operator="lessThan">
      <formula>0</formula>
    </cfRule>
  </conditionalFormatting>
  <conditionalFormatting sqref="AC112:AK112">
    <cfRule type="cellIs" dxfId="293" priority="171" operator="lessThan">
      <formula>0</formula>
    </cfRule>
  </conditionalFormatting>
  <conditionalFormatting sqref="AM112">
    <cfRule type="cellIs" dxfId="292" priority="170" operator="lessThan">
      <formula>0</formula>
    </cfRule>
  </conditionalFormatting>
  <conditionalFormatting sqref="K113">
    <cfRule type="cellIs" dxfId="291" priority="169" operator="lessThan">
      <formula>0</formula>
    </cfRule>
  </conditionalFormatting>
  <conditionalFormatting sqref="M113">
    <cfRule type="cellIs" dxfId="290" priority="168" operator="lessThan">
      <formula>0</formula>
    </cfRule>
  </conditionalFormatting>
  <conditionalFormatting sqref="O113">
    <cfRule type="cellIs" dxfId="289" priority="167" operator="lessThan">
      <formula>0</formula>
    </cfRule>
  </conditionalFormatting>
  <conditionalFormatting sqref="Q113">
    <cfRule type="cellIs" dxfId="288" priority="166" operator="lessThan">
      <formula>0</formula>
    </cfRule>
  </conditionalFormatting>
  <conditionalFormatting sqref="S113">
    <cfRule type="cellIs" dxfId="287" priority="165" operator="lessThan">
      <formula>0</formula>
    </cfRule>
  </conditionalFormatting>
  <conditionalFormatting sqref="U113">
    <cfRule type="cellIs" dxfId="286" priority="164" operator="lessThan">
      <formula>0</formula>
    </cfRule>
  </conditionalFormatting>
  <conditionalFormatting sqref="W113">
    <cfRule type="cellIs" dxfId="285" priority="163" operator="lessThan">
      <formula>0</formula>
    </cfRule>
  </conditionalFormatting>
  <conditionalFormatting sqref="Y113">
    <cfRule type="cellIs" dxfId="284" priority="162" operator="lessThan">
      <formula>0</formula>
    </cfRule>
  </conditionalFormatting>
  <conditionalFormatting sqref="AA113">
    <cfRule type="cellIs" dxfId="283" priority="161" operator="lessThan">
      <formula>0</formula>
    </cfRule>
  </conditionalFormatting>
  <conditionalFormatting sqref="AC113:AK113">
    <cfRule type="cellIs" dxfId="282" priority="160" operator="lessThan">
      <formula>0</formula>
    </cfRule>
  </conditionalFormatting>
  <conditionalFormatting sqref="AM113">
    <cfRule type="cellIs" dxfId="281" priority="159" operator="lessThan">
      <formula>0</formula>
    </cfRule>
  </conditionalFormatting>
  <conditionalFormatting sqref="K114">
    <cfRule type="cellIs" dxfId="280" priority="158" operator="lessThan">
      <formula>0</formula>
    </cfRule>
  </conditionalFormatting>
  <conditionalFormatting sqref="O114">
    <cfRule type="cellIs" dxfId="279" priority="157" operator="lessThan">
      <formula>0</formula>
    </cfRule>
  </conditionalFormatting>
  <conditionalFormatting sqref="M114">
    <cfRule type="cellIs" dxfId="278" priority="156" operator="lessThan">
      <formula>0</formula>
    </cfRule>
  </conditionalFormatting>
  <conditionalFormatting sqref="Q114">
    <cfRule type="cellIs" dxfId="277" priority="155" operator="lessThan">
      <formula>0</formula>
    </cfRule>
  </conditionalFormatting>
  <conditionalFormatting sqref="S114">
    <cfRule type="cellIs" dxfId="276" priority="154" operator="lessThan">
      <formula>0</formula>
    </cfRule>
  </conditionalFormatting>
  <conditionalFormatting sqref="U114">
    <cfRule type="cellIs" dxfId="275" priority="153" operator="lessThan">
      <formula>0</formula>
    </cfRule>
  </conditionalFormatting>
  <conditionalFormatting sqref="W114">
    <cfRule type="cellIs" dxfId="274" priority="152" operator="lessThan">
      <formula>0</formula>
    </cfRule>
  </conditionalFormatting>
  <conditionalFormatting sqref="AM114">
    <cfRule type="cellIs" dxfId="273" priority="151" operator="lessThan">
      <formula>0</formula>
    </cfRule>
  </conditionalFormatting>
  <conditionalFormatting sqref="AC114:AK114">
    <cfRule type="cellIs" dxfId="272" priority="150" operator="lessThan">
      <formula>0</formula>
    </cfRule>
  </conditionalFormatting>
  <conditionalFormatting sqref="AA114">
    <cfRule type="cellIs" dxfId="271" priority="149" operator="lessThan">
      <formula>0</formula>
    </cfRule>
  </conditionalFormatting>
  <conditionalFormatting sqref="Y114">
    <cfRule type="cellIs" dxfId="270" priority="148" operator="lessThan">
      <formula>0</formula>
    </cfRule>
  </conditionalFormatting>
  <conditionalFormatting sqref="K115">
    <cfRule type="cellIs" dxfId="269" priority="137" operator="lessThan">
      <formula>0</formula>
    </cfRule>
  </conditionalFormatting>
  <conditionalFormatting sqref="M115">
    <cfRule type="cellIs" dxfId="268" priority="136" operator="lessThan">
      <formula>0</formula>
    </cfRule>
  </conditionalFormatting>
  <conditionalFormatting sqref="O115">
    <cfRule type="cellIs" dxfId="267" priority="135" operator="lessThan">
      <formula>0</formula>
    </cfRule>
  </conditionalFormatting>
  <conditionalFormatting sqref="Q115">
    <cfRule type="cellIs" dxfId="266" priority="134" operator="lessThan">
      <formula>0</formula>
    </cfRule>
  </conditionalFormatting>
  <conditionalFormatting sqref="S115">
    <cfRule type="cellIs" dxfId="265" priority="133" operator="lessThan">
      <formula>0</formula>
    </cfRule>
  </conditionalFormatting>
  <conditionalFormatting sqref="U115">
    <cfRule type="cellIs" dxfId="264" priority="132" operator="lessThan">
      <formula>0</formula>
    </cfRule>
  </conditionalFormatting>
  <conditionalFormatting sqref="W115">
    <cfRule type="cellIs" dxfId="263" priority="131" operator="lessThan">
      <formula>0</formula>
    </cfRule>
  </conditionalFormatting>
  <conditionalFormatting sqref="Y115">
    <cfRule type="cellIs" dxfId="262" priority="130" operator="lessThan">
      <formula>0</formula>
    </cfRule>
  </conditionalFormatting>
  <conditionalFormatting sqref="AA115">
    <cfRule type="cellIs" dxfId="261" priority="129" operator="lessThan">
      <formula>0</formula>
    </cfRule>
  </conditionalFormatting>
  <conditionalFormatting sqref="AC115:AK115">
    <cfRule type="cellIs" dxfId="260" priority="128" operator="lessThan">
      <formula>0</formula>
    </cfRule>
  </conditionalFormatting>
  <conditionalFormatting sqref="AM115">
    <cfRule type="cellIs" dxfId="259" priority="127" operator="lessThan">
      <formula>0</formula>
    </cfRule>
  </conditionalFormatting>
  <conditionalFormatting sqref="K39:K40">
    <cfRule type="cellIs" dxfId="258" priority="126" operator="lessThan">
      <formula>0</formula>
    </cfRule>
  </conditionalFormatting>
  <conditionalFormatting sqref="M39:M40">
    <cfRule type="cellIs" dxfId="257" priority="125" operator="lessThan">
      <formula>0</formula>
    </cfRule>
  </conditionalFormatting>
  <conditionalFormatting sqref="O39:O40">
    <cfRule type="cellIs" dxfId="256" priority="124" operator="lessThan">
      <formula>0</formula>
    </cfRule>
  </conditionalFormatting>
  <conditionalFormatting sqref="Q39:Q40">
    <cfRule type="cellIs" dxfId="255" priority="123" operator="lessThan">
      <formula>0</formula>
    </cfRule>
  </conditionalFormatting>
  <conditionalFormatting sqref="S39:S40">
    <cfRule type="cellIs" dxfId="254" priority="122" operator="lessThan">
      <formula>0</formula>
    </cfRule>
  </conditionalFormatting>
  <conditionalFormatting sqref="U39:U40">
    <cfRule type="cellIs" dxfId="253" priority="121" operator="lessThan">
      <formula>0</formula>
    </cfRule>
  </conditionalFormatting>
  <conditionalFormatting sqref="W39:W40">
    <cfRule type="cellIs" dxfId="252" priority="120" operator="lessThan">
      <formula>0</formula>
    </cfRule>
  </conditionalFormatting>
  <conditionalFormatting sqref="Y39:Y40">
    <cfRule type="cellIs" dxfId="251" priority="119" operator="lessThan">
      <formula>0</formula>
    </cfRule>
  </conditionalFormatting>
  <conditionalFormatting sqref="AA39:AA40">
    <cfRule type="cellIs" dxfId="250" priority="118" operator="lessThan">
      <formula>0</formula>
    </cfRule>
  </conditionalFormatting>
  <conditionalFormatting sqref="AC39:AC40">
    <cfRule type="cellIs" dxfId="249" priority="117" operator="lessThan">
      <formula>0</formula>
    </cfRule>
  </conditionalFormatting>
  <conditionalFormatting sqref="AE39:AE40">
    <cfRule type="cellIs" dxfId="248" priority="116" operator="lessThan">
      <formula>0</formula>
    </cfRule>
  </conditionalFormatting>
  <conditionalFormatting sqref="AG39:AG40">
    <cfRule type="cellIs" dxfId="247" priority="115" operator="lessThan">
      <formula>0</formula>
    </cfRule>
  </conditionalFormatting>
  <conditionalFormatting sqref="AI39:AI40">
    <cfRule type="cellIs" dxfId="246" priority="114" operator="lessThan">
      <formula>0</formula>
    </cfRule>
  </conditionalFormatting>
  <conditionalFormatting sqref="AK39:AK40">
    <cfRule type="cellIs" dxfId="245" priority="113" operator="lessThan">
      <formula>0</formula>
    </cfRule>
  </conditionalFormatting>
  <conditionalFormatting sqref="AM39:AM40">
    <cfRule type="cellIs" dxfId="244" priority="112" operator="lessThan">
      <formula>0</formula>
    </cfRule>
  </conditionalFormatting>
  <conditionalFormatting sqref="I124:I137">
    <cfRule type="cellIs" dxfId="243" priority="111" operator="lessThan">
      <formula>0</formula>
    </cfRule>
  </conditionalFormatting>
  <conditionalFormatting sqref="K124:K137">
    <cfRule type="cellIs" dxfId="242" priority="110" operator="lessThan">
      <formula>0</formula>
    </cfRule>
  </conditionalFormatting>
  <conditionalFormatting sqref="M124:M137">
    <cfRule type="cellIs" dxfId="241" priority="109" operator="lessThan">
      <formula>0</formula>
    </cfRule>
  </conditionalFormatting>
  <conditionalFormatting sqref="O124:O137">
    <cfRule type="cellIs" dxfId="240" priority="108" operator="lessThan">
      <formula>0</formula>
    </cfRule>
  </conditionalFormatting>
  <conditionalFormatting sqref="Q124:Q137">
    <cfRule type="cellIs" dxfId="239" priority="107" operator="lessThan">
      <formula>0</formula>
    </cfRule>
  </conditionalFormatting>
  <conditionalFormatting sqref="S124:S137">
    <cfRule type="cellIs" dxfId="238" priority="106" operator="lessThan">
      <formula>0</formula>
    </cfRule>
  </conditionalFormatting>
  <conditionalFormatting sqref="U124:U137">
    <cfRule type="cellIs" dxfId="237" priority="105" operator="lessThan">
      <formula>0</formula>
    </cfRule>
  </conditionalFormatting>
  <conditionalFormatting sqref="W124:W137">
    <cfRule type="cellIs" dxfId="236" priority="104" operator="lessThan">
      <formula>0</formula>
    </cfRule>
  </conditionalFormatting>
  <conditionalFormatting sqref="Y124:Y137">
    <cfRule type="cellIs" dxfId="235" priority="103" operator="lessThan">
      <formula>0</formula>
    </cfRule>
  </conditionalFormatting>
  <conditionalFormatting sqref="AA124:AA137">
    <cfRule type="cellIs" dxfId="234" priority="102" operator="lessThan">
      <formula>0</formula>
    </cfRule>
  </conditionalFormatting>
  <conditionalFormatting sqref="AC124:AC137">
    <cfRule type="cellIs" dxfId="233" priority="101" operator="lessThan">
      <formula>0</formula>
    </cfRule>
  </conditionalFormatting>
  <conditionalFormatting sqref="AE124:AE137">
    <cfRule type="cellIs" dxfId="232" priority="100" operator="lessThan">
      <formula>0</formula>
    </cfRule>
  </conditionalFormatting>
  <conditionalFormatting sqref="AG124:AG137">
    <cfRule type="cellIs" dxfId="231" priority="99" operator="lessThan">
      <formula>0</formula>
    </cfRule>
  </conditionalFormatting>
  <conditionalFormatting sqref="AI124:AI137">
    <cfRule type="cellIs" dxfId="230" priority="98" operator="lessThan">
      <formula>0</formula>
    </cfRule>
  </conditionalFormatting>
  <conditionalFormatting sqref="AK124:AK137">
    <cfRule type="cellIs" dxfId="229" priority="97" operator="lessThan">
      <formula>0</formula>
    </cfRule>
  </conditionalFormatting>
  <conditionalFormatting sqref="AM124:AM137">
    <cfRule type="cellIs" dxfId="228" priority="96" operator="lessThan">
      <formula>0</formula>
    </cfRule>
  </conditionalFormatting>
  <conditionalFormatting sqref="I177:I213">
    <cfRule type="cellIs" dxfId="227" priority="95" operator="lessThan">
      <formula>0</formula>
    </cfRule>
  </conditionalFormatting>
  <conditionalFormatting sqref="K177:K213">
    <cfRule type="cellIs" dxfId="226" priority="94" operator="lessThan">
      <formula>0</formula>
    </cfRule>
  </conditionalFormatting>
  <conditionalFormatting sqref="M177:M213">
    <cfRule type="cellIs" dxfId="225" priority="93" operator="lessThan">
      <formula>0</formula>
    </cfRule>
  </conditionalFormatting>
  <conditionalFormatting sqref="O177:O213">
    <cfRule type="cellIs" dxfId="224" priority="92" operator="lessThan">
      <formula>0</formula>
    </cfRule>
  </conditionalFormatting>
  <conditionalFormatting sqref="Q177:Q213">
    <cfRule type="cellIs" dxfId="223" priority="91" operator="lessThan">
      <formula>0</formula>
    </cfRule>
  </conditionalFormatting>
  <conditionalFormatting sqref="S177:S213">
    <cfRule type="cellIs" dxfId="222" priority="90" operator="lessThan">
      <formula>0</formula>
    </cfRule>
  </conditionalFormatting>
  <conditionalFormatting sqref="U177:U213">
    <cfRule type="cellIs" dxfId="221" priority="89" operator="lessThan">
      <formula>0</formula>
    </cfRule>
  </conditionalFormatting>
  <conditionalFormatting sqref="W177:W213">
    <cfRule type="cellIs" dxfId="220" priority="88" operator="lessThan">
      <formula>0</formula>
    </cfRule>
  </conditionalFormatting>
  <conditionalFormatting sqref="Y177:Y213">
    <cfRule type="cellIs" dxfId="219" priority="87" operator="lessThan">
      <formula>0</formula>
    </cfRule>
  </conditionalFormatting>
  <conditionalFormatting sqref="AA177:AA213">
    <cfRule type="cellIs" dxfId="218" priority="86" operator="lessThan">
      <formula>0</formula>
    </cfRule>
  </conditionalFormatting>
  <conditionalFormatting sqref="AC177:AC213">
    <cfRule type="cellIs" dxfId="217" priority="85" operator="lessThan">
      <formula>0</formula>
    </cfRule>
  </conditionalFormatting>
  <conditionalFormatting sqref="AE177:AE213">
    <cfRule type="cellIs" dxfId="216" priority="84" operator="lessThan">
      <formula>0</formula>
    </cfRule>
  </conditionalFormatting>
  <conditionalFormatting sqref="AG177:AG213">
    <cfRule type="cellIs" dxfId="215" priority="83" operator="lessThan">
      <formula>0</formula>
    </cfRule>
  </conditionalFormatting>
  <conditionalFormatting sqref="AI177:AI213">
    <cfRule type="cellIs" dxfId="214" priority="82" operator="lessThan">
      <formula>0</formula>
    </cfRule>
  </conditionalFormatting>
  <conditionalFormatting sqref="AK177:AK213">
    <cfRule type="cellIs" dxfId="213" priority="81" operator="lessThan">
      <formula>0</formula>
    </cfRule>
  </conditionalFormatting>
  <conditionalFormatting sqref="AM177:AM213">
    <cfRule type="cellIs" dxfId="212" priority="80" operator="lessThan">
      <formula>0</formula>
    </cfRule>
  </conditionalFormatting>
  <conditionalFormatting sqref="I228:I229">
    <cfRule type="cellIs" dxfId="211" priority="79" operator="lessThan">
      <formula>0</formula>
    </cfRule>
  </conditionalFormatting>
  <conditionalFormatting sqref="K228:K229">
    <cfRule type="cellIs" dxfId="210" priority="78" operator="lessThan">
      <formula>0</formula>
    </cfRule>
  </conditionalFormatting>
  <conditionalFormatting sqref="M228:M229">
    <cfRule type="cellIs" dxfId="209" priority="77" operator="lessThan">
      <formula>0</formula>
    </cfRule>
  </conditionalFormatting>
  <conditionalFormatting sqref="O228:O229">
    <cfRule type="cellIs" dxfId="208" priority="76" operator="lessThan">
      <formula>0</formula>
    </cfRule>
  </conditionalFormatting>
  <conditionalFormatting sqref="Q228:Q229">
    <cfRule type="cellIs" dxfId="207" priority="75" operator="lessThan">
      <formula>0</formula>
    </cfRule>
  </conditionalFormatting>
  <conditionalFormatting sqref="S228:S229">
    <cfRule type="cellIs" dxfId="206" priority="74" operator="lessThan">
      <formula>0</formula>
    </cfRule>
  </conditionalFormatting>
  <conditionalFormatting sqref="U228:U229">
    <cfRule type="cellIs" dxfId="205" priority="73" operator="lessThan">
      <formula>0</formula>
    </cfRule>
  </conditionalFormatting>
  <conditionalFormatting sqref="W228:W229">
    <cfRule type="cellIs" dxfId="204" priority="72" operator="lessThan">
      <formula>0</formula>
    </cfRule>
  </conditionalFormatting>
  <conditionalFormatting sqref="Y228:Y229">
    <cfRule type="cellIs" dxfId="203" priority="71" operator="lessThan">
      <formula>0</formula>
    </cfRule>
  </conditionalFormatting>
  <conditionalFormatting sqref="AA228:AA229">
    <cfRule type="cellIs" dxfId="202" priority="70" operator="lessThan">
      <formula>0</formula>
    </cfRule>
  </conditionalFormatting>
  <conditionalFormatting sqref="AC228:AC229">
    <cfRule type="cellIs" dxfId="201" priority="69" operator="lessThan">
      <formula>0</formula>
    </cfRule>
  </conditionalFormatting>
  <conditionalFormatting sqref="AE228:AE229">
    <cfRule type="cellIs" dxfId="200" priority="68" operator="lessThan">
      <formula>0</formula>
    </cfRule>
  </conditionalFormatting>
  <conditionalFormatting sqref="AG228:AG229">
    <cfRule type="cellIs" dxfId="199" priority="67" operator="lessThan">
      <formula>0</formula>
    </cfRule>
  </conditionalFormatting>
  <conditionalFormatting sqref="AI228:AI229">
    <cfRule type="cellIs" dxfId="198" priority="66" operator="lessThan">
      <formula>0</formula>
    </cfRule>
  </conditionalFormatting>
  <conditionalFormatting sqref="AK228:AK229">
    <cfRule type="cellIs" dxfId="197" priority="65" operator="lessThan">
      <formula>0</formula>
    </cfRule>
  </conditionalFormatting>
  <conditionalFormatting sqref="AM228:AM229">
    <cfRule type="cellIs" dxfId="196" priority="64" operator="lessThan">
      <formula>0</formula>
    </cfRule>
  </conditionalFormatting>
  <conditionalFormatting sqref="I243">
    <cfRule type="cellIs" dxfId="195" priority="63" operator="lessThan">
      <formula>0</formula>
    </cfRule>
  </conditionalFormatting>
  <conditionalFormatting sqref="K243">
    <cfRule type="cellIs" dxfId="194" priority="62" operator="lessThan">
      <formula>0</formula>
    </cfRule>
  </conditionalFormatting>
  <conditionalFormatting sqref="M243">
    <cfRule type="cellIs" dxfId="193" priority="61" operator="lessThan">
      <formula>0</formula>
    </cfRule>
  </conditionalFormatting>
  <conditionalFormatting sqref="O243">
    <cfRule type="cellIs" dxfId="192" priority="60" operator="lessThan">
      <formula>0</formula>
    </cfRule>
  </conditionalFormatting>
  <conditionalFormatting sqref="Q243">
    <cfRule type="cellIs" dxfId="191" priority="59" operator="lessThan">
      <formula>0</formula>
    </cfRule>
  </conditionalFormatting>
  <conditionalFormatting sqref="S243">
    <cfRule type="cellIs" dxfId="190" priority="58" operator="lessThan">
      <formula>0</formula>
    </cfRule>
  </conditionalFormatting>
  <conditionalFormatting sqref="U243">
    <cfRule type="cellIs" dxfId="189" priority="57" operator="lessThan">
      <formula>0</formula>
    </cfRule>
  </conditionalFormatting>
  <conditionalFormatting sqref="W243">
    <cfRule type="cellIs" dxfId="188" priority="56" operator="lessThan">
      <formula>0</formula>
    </cfRule>
  </conditionalFormatting>
  <conditionalFormatting sqref="Y243">
    <cfRule type="cellIs" dxfId="187" priority="55" operator="lessThan">
      <formula>0</formula>
    </cfRule>
  </conditionalFormatting>
  <conditionalFormatting sqref="AA243">
    <cfRule type="cellIs" dxfId="186" priority="54" operator="lessThan">
      <formula>0</formula>
    </cfRule>
  </conditionalFormatting>
  <conditionalFormatting sqref="AC243">
    <cfRule type="cellIs" dxfId="185" priority="53" operator="lessThan">
      <formula>0</formula>
    </cfRule>
  </conditionalFormatting>
  <conditionalFormatting sqref="AE243">
    <cfRule type="cellIs" dxfId="184" priority="52" operator="lessThan">
      <formula>0</formula>
    </cfRule>
  </conditionalFormatting>
  <conditionalFormatting sqref="AG243">
    <cfRule type="cellIs" dxfId="183" priority="51" operator="lessThan">
      <formula>0</formula>
    </cfRule>
  </conditionalFormatting>
  <conditionalFormatting sqref="AI243">
    <cfRule type="cellIs" dxfId="182" priority="50" operator="lessThan">
      <formula>0</formula>
    </cfRule>
  </conditionalFormatting>
  <conditionalFormatting sqref="AK243">
    <cfRule type="cellIs" dxfId="181" priority="49" operator="lessThan">
      <formula>0</formula>
    </cfRule>
  </conditionalFormatting>
  <conditionalFormatting sqref="AM243">
    <cfRule type="cellIs" dxfId="180" priority="48" operator="lessThan">
      <formula>0</formula>
    </cfRule>
  </conditionalFormatting>
  <conditionalFormatting sqref="I244">
    <cfRule type="cellIs" dxfId="179" priority="47" operator="lessThan">
      <formula>0</formula>
    </cfRule>
  </conditionalFormatting>
  <conditionalFormatting sqref="K244">
    <cfRule type="cellIs" dxfId="178" priority="46" operator="lessThan">
      <formula>0</formula>
    </cfRule>
  </conditionalFormatting>
  <conditionalFormatting sqref="M244">
    <cfRule type="cellIs" dxfId="177" priority="45" operator="lessThan">
      <formula>0</formula>
    </cfRule>
  </conditionalFormatting>
  <conditionalFormatting sqref="O244">
    <cfRule type="cellIs" dxfId="176" priority="44" operator="lessThan">
      <formula>0</formula>
    </cfRule>
  </conditionalFormatting>
  <conditionalFormatting sqref="Q244">
    <cfRule type="cellIs" dxfId="175" priority="43" operator="lessThan">
      <formula>0</formula>
    </cfRule>
  </conditionalFormatting>
  <conditionalFormatting sqref="S244">
    <cfRule type="cellIs" dxfId="174" priority="42" operator="lessThan">
      <formula>0</formula>
    </cfRule>
  </conditionalFormatting>
  <conditionalFormatting sqref="U244">
    <cfRule type="cellIs" dxfId="173" priority="41" operator="lessThan">
      <formula>0</formula>
    </cfRule>
  </conditionalFormatting>
  <conditionalFormatting sqref="W244">
    <cfRule type="cellIs" dxfId="172" priority="40" operator="lessThan">
      <formula>0</formula>
    </cfRule>
  </conditionalFormatting>
  <conditionalFormatting sqref="Y244">
    <cfRule type="cellIs" dxfId="171" priority="39" operator="lessThan">
      <formula>0</formula>
    </cfRule>
  </conditionalFormatting>
  <conditionalFormatting sqref="AA244">
    <cfRule type="cellIs" dxfId="170" priority="38" operator="lessThan">
      <formula>0</formula>
    </cfRule>
  </conditionalFormatting>
  <conditionalFormatting sqref="AC244">
    <cfRule type="cellIs" dxfId="169" priority="37" operator="lessThan">
      <formula>0</formula>
    </cfRule>
  </conditionalFormatting>
  <conditionalFormatting sqref="AE244">
    <cfRule type="cellIs" dxfId="168" priority="36" operator="lessThan">
      <formula>0</formula>
    </cfRule>
  </conditionalFormatting>
  <conditionalFormatting sqref="AG244">
    <cfRule type="cellIs" dxfId="167" priority="35" operator="lessThan">
      <formula>0</formula>
    </cfRule>
  </conditionalFormatting>
  <conditionalFormatting sqref="AI244">
    <cfRule type="cellIs" dxfId="166" priority="34" operator="lessThan">
      <formula>0</formula>
    </cfRule>
  </conditionalFormatting>
  <conditionalFormatting sqref="AK244">
    <cfRule type="cellIs" dxfId="165" priority="33" operator="lessThan">
      <formula>0</formula>
    </cfRule>
  </conditionalFormatting>
  <conditionalFormatting sqref="AM244">
    <cfRule type="cellIs" dxfId="164" priority="32" operator="lessThan">
      <formula>0</formula>
    </cfRule>
  </conditionalFormatting>
  <conditionalFormatting sqref="I246:I252">
    <cfRule type="cellIs" dxfId="163" priority="31" operator="lessThan">
      <formula>0</formula>
    </cfRule>
  </conditionalFormatting>
  <conditionalFormatting sqref="K246:K252">
    <cfRule type="cellIs" dxfId="162" priority="30" operator="lessThan">
      <formula>0</formula>
    </cfRule>
  </conditionalFormatting>
  <conditionalFormatting sqref="M246:M252">
    <cfRule type="cellIs" dxfId="161" priority="29" operator="lessThan">
      <formula>0</formula>
    </cfRule>
  </conditionalFormatting>
  <conditionalFormatting sqref="O246:O252">
    <cfRule type="cellIs" dxfId="160" priority="28" operator="lessThan">
      <formula>0</formula>
    </cfRule>
  </conditionalFormatting>
  <conditionalFormatting sqref="Q246:Q252">
    <cfRule type="cellIs" dxfId="159" priority="27" operator="lessThan">
      <formula>0</formula>
    </cfRule>
  </conditionalFormatting>
  <conditionalFormatting sqref="S246:S252">
    <cfRule type="cellIs" dxfId="158" priority="26" operator="lessThan">
      <formula>0</formula>
    </cfRule>
  </conditionalFormatting>
  <conditionalFormatting sqref="U246">
    <cfRule type="cellIs" dxfId="157" priority="25" operator="lessThan">
      <formula>0</formula>
    </cfRule>
  </conditionalFormatting>
  <conditionalFormatting sqref="W246">
    <cfRule type="cellIs" dxfId="156" priority="24" operator="lessThan">
      <formula>0</formula>
    </cfRule>
  </conditionalFormatting>
  <conditionalFormatting sqref="Y246">
    <cfRule type="cellIs" dxfId="155" priority="23" operator="lessThan">
      <formula>0</formula>
    </cfRule>
  </conditionalFormatting>
  <conditionalFormatting sqref="AA246">
    <cfRule type="cellIs" dxfId="154" priority="22" operator="lessThan">
      <formula>0</formula>
    </cfRule>
  </conditionalFormatting>
  <conditionalFormatting sqref="AC246">
    <cfRule type="cellIs" dxfId="153" priority="21" operator="lessThan">
      <formula>0</formula>
    </cfRule>
  </conditionalFormatting>
  <conditionalFormatting sqref="AE246">
    <cfRule type="cellIs" dxfId="152" priority="20" operator="lessThan">
      <formula>0</formula>
    </cfRule>
  </conditionalFormatting>
  <conditionalFormatting sqref="AG246">
    <cfRule type="cellIs" dxfId="151" priority="19" operator="lessThan">
      <formula>0</formula>
    </cfRule>
  </conditionalFormatting>
  <conditionalFormatting sqref="AI246">
    <cfRule type="cellIs" dxfId="150" priority="18" operator="lessThan">
      <formula>0</formula>
    </cfRule>
  </conditionalFormatting>
  <conditionalFormatting sqref="AK246">
    <cfRule type="cellIs" dxfId="149" priority="17" operator="lessThan">
      <formula>0</formula>
    </cfRule>
  </conditionalFormatting>
  <conditionalFormatting sqref="AM246">
    <cfRule type="cellIs" dxfId="148" priority="16" operator="lessThan">
      <formula>0</formula>
    </cfRule>
  </conditionalFormatting>
  <conditionalFormatting sqref="U247">
    <cfRule type="cellIs" dxfId="147" priority="9" operator="lessThan">
      <formula>0</formula>
    </cfRule>
  </conditionalFormatting>
  <conditionalFormatting sqref="W247">
    <cfRule type="cellIs" dxfId="146" priority="8" operator="lessThan">
      <formula>0</formula>
    </cfRule>
  </conditionalFormatting>
  <conditionalFormatting sqref="Y247">
    <cfRule type="cellIs" dxfId="145" priority="7" operator="lessThan">
      <formula>0</formula>
    </cfRule>
  </conditionalFormatting>
  <conditionalFormatting sqref="AA247">
    <cfRule type="cellIs" dxfId="144" priority="6" operator="lessThan">
      <formula>0</formula>
    </cfRule>
  </conditionalFormatting>
  <conditionalFormatting sqref="AC247">
    <cfRule type="cellIs" dxfId="143" priority="5" operator="lessThan">
      <formula>0</formula>
    </cfRule>
  </conditionalFormatting>
  <conditionalFormatting sqref="AE247">
    <cfRule type="cellIs" dxfId="142" priority="4" operator="lessThan">
      <formula>0</formula>
    </cfRule>
  </conditionalFormatting>
  <conditionalFormatting sqref="AG247">
    <cfRule type="cellIs" dxfId="141" priority="3" operator="lessThan">
      <formula>0</formula>
    </cfRule>
  </conditionalFormatting>
  <conditionalFormatting sqref="AI247">
    <cfRule type="cellIs" dxfId="140" priority="2" operator="lessThan">
      <formula>0</formula>
    </cfRule>
  </conditionalFormatting>
  <conditionalFormatting sqref="AK247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552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554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545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546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546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448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3" t="s">
        <v>533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2025-07-27T10:49:59Z</dcterms:modified>
</cp:coreProperties>
</file>