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8AA4FA13-5EC9-4FBE-927B-B38C28A5D9F8}" xr6:coauthVersionLast="43" xr6:coauthVersionMax="43" xr10:uidLastSave="{00000000-0000-0000-0000-000000000000}"/>
  <bookViews>
    <workbookView xWindow="-120" yWindow="-120" windowWidth="20730" windowHeight="11310" tabRatio="909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4" i="15" l="1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<sst xmlns="http://schemas.openxmlformats.org/spreadsheetml/2006/main" count="2641" uniqueCount="550">
  <si>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</si>
  <si>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</si>
  <si>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</si>
  <si>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</si>
  <si>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</si>
  <si>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</si>
  <si>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</si>
  <si>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</si>
  <si>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</si>
  <si>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</si>
  <si>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</si>
  <si>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</si>
  <si>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</si>
  <si>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</si>
  <si>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</si>
  <si>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</si>
  <si>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</si>
  <si>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</si>
  <si>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</si>
  <si>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</si>
  <si>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</si>
  <si>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</si>
  <si>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</si>
  <si>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</si>
  <si>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</si>
  <si>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</si>
  <si>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</si>
  <si>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</si>
  <si>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</si>
  <si>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</si>
  <si>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</si>
  <si>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</si>
  <si>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</si>
  <si>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</si>
  <si>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</si>
  <si>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</si>
  <si>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</si>
  <si>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</si>
  <si>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</si>
  <si>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</si>
  <si>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</si>
  <si>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</si>
  <si>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</si>
  <si>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</si>
  <si>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</si>
  <si>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</si>
  <si>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</si>
  <si>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</si>
  <si>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</si>
  <si>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</si>
  <si>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</si>
  <si>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</si>
  <si>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</si>
  <si>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</si>
  <si>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</si>
  <si>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</si>
  <si>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</si>
  <si>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</si>
  <si>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</si>
  <si>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</si>
  <si>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</si>
  <si>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</si>
  <si>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</si>
  <si>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</si>
  <si>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</si>
  <si>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</si>
  <si>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</si>
  <si>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</si>
  <si>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</si>
  <si>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</si>
  <si>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</si>
  <si>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</si>
  <si>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</si>
  <si>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</si>
  <si>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</si>
  <si>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</si>
  <si>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</si>
  <si>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</si>
  <si>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</si>
  <si>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</si>
  <si>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</si>
  <si>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</si>
  <si>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</si>
  <si>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</si>
  <si>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</si>
  <si>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</si>
  <si>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</si>
  <si>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</si>
  <si>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</si>
  <si>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</si>
  <si>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</si>
  <si>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</si>
  <si>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</si>
  <si>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</si>
  <si>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</si>
  <si>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</si>
  <si>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</si>
  <si>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</si>
  <si>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</si>
  <si>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</si>
  <si>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</si>
  <si>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</si>
  <si>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</si>
  <si>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</si>
  <si>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</si>
  <si>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</si>
  <si>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</si>
  <si>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</si>
  <si>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</si>
  <si>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</si>
  <si>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</si>
  <si>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</si>
  <si>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</si>
  <si>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</si>
  <si>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</si>
  <si>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</si>
  <si>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</si>
  <si>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</si>
  <si>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</si>
  <si>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</si>
  <si>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</si>
  <si>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</si>
  <si>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</si>
  <si>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</si>
  <si>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</si>
  <si>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</si>
  <si>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</si>
  <si>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</si>
  <si>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</si>
  <si>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</si>
  <si>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</si>
  <si>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</si>
  <si>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</si>
  <si>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</si>
  <si>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</si>
  <si>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</si>
  <si>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</si>
  <si>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</si>
  <si>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</si>
  <si>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</si>
  <si>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</si>
  <si>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</si>
  <si>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</si>
  <si>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</si>
  <si>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</si>
  <si>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</si>
  <si>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</si>
  <si>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</si>
  <si>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</si>
  <si>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</si>
  <si>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</si>
  <si>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</si>
  <si>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</si>
  <si>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</si>
  <si>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</si>
  <si>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</si>
  <si>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</si>
  <si>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</si>
  <si>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</si>
  <si>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</si>
  <si>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</si>
  <si>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</si>
  <si>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</si>
  <si>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</si>
  <si>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</si>
  <si>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</si>
  <si>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</si>
  <si>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</si>
  <si>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</si>
  <si>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</si>
  <si>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</si>
  <si>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</si>
  <si>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</si>
  <si>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</si>
  <si>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</si>
  <si>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</si>
  <si>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</si>
  <si>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</si>
  <si>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</si>
  <si>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</si>
  <si>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</si>
  <si>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</si>
  <si>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</si>
  <si>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</si>
  <si>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</si>
  <si>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</si>
  <si>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</si>
  <si>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</si>
  <si>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</si>
  <si>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</si>
  <si>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</si>
  <si>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</si>
  <si>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</si>
  <si>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</si>
  <si>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</si>
  <si>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</si>
  <si>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</si>
  <si>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</si>
  <si>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</si>
  <si>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</si>
  <si>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</si>
  <si>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</si>
  <si>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</si>
  <si>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</si>
  <si>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</si>
  <si>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</si>
  <si>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</si>
  <si>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</si>
  <si>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</si>
  <si>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</si>
  <si>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</si>
  <si>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</si>
  <si>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</si>
  <si>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</si>
  <si>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</si>
  <si>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</si>
  <si>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</si>
  <si>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</si>
  <si>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</si>
  <si>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</si>
  <si>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</si>
  <si>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</si>
  <si>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</si>
  <si>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</si>
  <si>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</si>
  <si>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</si>
  <si>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</si>
  <si>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</si>
  <si>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</si>
  <si>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</si>
  <si>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</si>
  <si>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</si>
  <si>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</si>
  <si>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</si>
  <si>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</si>
  <si>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</si>
  <si>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</si>
  <si>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</si>
  <si>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</si>
  <si>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</si>
  <si>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</si>
  <si>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</si>
  <si>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</si>
  <si>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</si>
  <si>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</si>
  <si>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</si>
  <si>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</si>
  <si>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</si>
  <si>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</si>
  <si>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</si>
  <si>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</si>
  <si>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</si>
  <si>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</si>
  <si>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</si>
  <si>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</si>
  <si>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</si>
  <si>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</si>
  <si>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</si>
  <si>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</si>
  <si>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</si>
  <si>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</si>
  <si>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</si>
  <si>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</si>
  <si>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</si>
  <si>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</si>
  <si>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</si>
  <si>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</si>
  <si>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</si>
  <si>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</si>
  <si>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</si>
  <si>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</si>
  <si>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</si>
  <si>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</si>
  <si>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</si>
  <si>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</si>
  <si>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</si>
  <si>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</si>
  <si>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</si>
  <si>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</si>
  <si>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</si>
  <si>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</si>
  <si>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</si>
  <si>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</si>
  <si>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</si>
  <si>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</si>
  <si>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</si>
  <si>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</si>
  <si>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</si>
  <si>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</si>
  <si>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</si>
  <si>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</si>
  <si>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</si>
  <si>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</si>
  <si>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</si>
  <si>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</si>
  <si>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</si>
  <si>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</si>
  <si>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</si>
  <si>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</si>
  <si>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</si>
  <si>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</si>
  <si>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</si>
  <si>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</si>
  <si>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</si>
  <si>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</si>
  <si>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</si>
  <si>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</si>
  <si>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</si>
  <si>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</si>
  <si>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</si>
  <si>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</si>
  <si>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</si>
  <si>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</si>
  <si>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</si>
  <si>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</si>
  <si>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</si>
  <si>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</si>
  <si>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</si>
  <si>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</si>
  <si>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</si>
  <si>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</si>
  <si>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</si>
  <si>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</si>
  <si>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</si>
  <si>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</si>
  <si>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</si>
  <si>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</si>
  <si>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</si>
  <si>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</si>
  <si>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</si>
  <si>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</si>
  <si>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</si>
  <si>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</si>
  <si>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</si>
  <si>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</si>
  <si>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</si>
  <si>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</si>
  <si>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</si>
  <si>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</si>
  <si>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</si>
  <si>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</si>
  <si>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</si>
  <si>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</si>
  <si>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</si>
  <si>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</si>
  <si>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</si>
  <si>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</si>
  <si>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</si>
  <si>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</si>
  <si>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</si>
  <si>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</si>
  <si>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</si>
  <si>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</si>
  <si>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</si>
  <si>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</si>
  <si>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</si>
  <si>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</si>
  <si>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</si>
  <si>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</si>
  <si>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</si>
  <si>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</si>
  <si>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</si>
  <si>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</si>
  <si>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</si>
  <si>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</si>
  <si>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</si>
  <si>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</si>
  <si>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</si>
  <si>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</si>
  <si>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</si>
  <si>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</si>
  <si>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</si>
  <si>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</si>
  <si>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</si>
  <si>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</si>
  <si>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</si>
  <si>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</si>
  <si>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</si>
  <si>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</si>
  <si>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</si>
  <si>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</si>
  <si>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</si>
  <si>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</si>
  <si>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</si>
  <si>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</si>
  <si>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</si>
  <si>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</si>
  <si>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</si>
  <si>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</si>
  <si>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</si>
  <si>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</si>
  <si>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</si>
  <si>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</si>
  <si>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</si>
  <si>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</si>
  <si>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</si>
  <si>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</si>
  <si>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</si>
  <si>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</si>
  <si>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</si>
  <si>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</si>
  <si>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</si>
  <si>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</si>
  <si>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</si>
  <si>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</si>
  <si>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</si>
  <si>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</si>
  <si>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</si>
  <si>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</si>
  <si>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</si>
  <si>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</si>
  <si>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</si>
  <si>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</si>
  <si>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</si>
  <si>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</si>
  <si>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</si>
  <si>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</si>
  <si>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</si>
  <si>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</si>
  <si>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</si>
  <si>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</si>
  <si>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</si>
  <si>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</si>
  <si>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</si>
  <si>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</si>
  <si>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</si>
  <si>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</si>
  <si>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</si>
  <si>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</si>
  <si>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</si>
  <si>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</si>
  <si>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</si>
  <si>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</si>
  <si>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</si>
  <si>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</si>
  <si>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</si>
  <si>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</si>
  <si>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</si>
  <si>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</si>
  <si>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</si>
  <si>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</si>
  <si>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</si>
  <si>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</si>
  <si>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</si>
  <si>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</si>
  <si>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</si>
  <si>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</si>
  <si>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</si>
  <si>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</si>
  <si>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</si>
  <si>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</si>
  <si>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</si>
  <si>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</si>
  <si>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</si>
  <si>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</si>
  <si>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</si>
  <si>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</si>
  <si>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</si>
  <si>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</si>
  <si>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</si>
  <si>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</si>
  <si>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</si>
  <si>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</si>
  <si>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</si>
  <si>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</si>
  <si>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</si>
  <si>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</si>
  <si>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</si>
  <si>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</si>
  <si>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</si>
  <si>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</si>
  <si>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</si>
  <si>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</si>
  <si>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</si>
  <si>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</si>
  <si>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</si>
  <si>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</si>
  <si>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</si>
  <si>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</si>
  <si>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</si>
  <si>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</si>
  <si>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</si>
  <si>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</si>
  <si>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</si>
  <si>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</si>
  <si>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</si>
  <si>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</si>
  <si>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</si>
  <si>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</si>
  <si>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</si>
  <si>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</si>
  <si>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</si>
  <si>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</si>
  <si>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</si>
  <si>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</si>
  <si>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</si>
  <si>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</si>
  <si>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</si>
  <si>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</si>
  <si>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</si>
  <si>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</si>
  <si>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</si>
  <si>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</si>
  <si>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</si>
  <si>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</si>
  <si>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</si>
  <si>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</si>
  <si>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</si>
  <si>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</si>
  <si>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</si>
  <si>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</si>
  <si>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</si>
  <si>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</si>
  <si>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</si>
  <si>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</si>
  <si>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</si>
  <si>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</si>
  <si>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</si>
  <si>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</si>
  <si>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</si>
  <si>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</si>
  <si>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</si>
  <si>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</si>
  <si>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</si>
  <si>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</si>
  <si>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</si>
  <si>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</si>
  <si>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</si>
  <si>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</si>
  <si>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</si>
  <si>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</si>
  <si>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</si>
  <si>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</si>
  <si>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</si>
  <si>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</si>
  <si>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</si>
  <si>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</si>
  <si>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</si>
  <si>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</si>
  <si>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</si>
  <si>
    <t xml:space="preserve">কথায়: চুরানব্বই হাজার তিনশত চৌদ্দ টাকা মাত্র </t>
  </si>
  <si>
    <t>কথায়ঃ ছেচল্লিশ হাজার ছয়শত পঁচানব্বই মাত্র</t>
  </si>
  <si>
    <t>কথায়ঃ একাত্তর হাজার ছয়শত একুশ টাকা মাত্র</t>
  </si>
  <si>
    <t>কথায়ঃ চার লক্ষ বার হাজার দুইশত আটান্ন টাকা মাত্র।</t>
  </si>
  <si>
    <t>কথায়: পনের হাজার আটশত আটান্ন টাকা মাত্র।</t>
  </si>
  <si>
    <t>কথায়: বিয়াল্লিশ হাজার ছয়শত তেষট্টি টাকা মাত্র</t>
  </si>
  <si>
    <t xml:space="preserve">কথায়ঃ আশি হাজার আটশত পঞ্চাশ টাকা মাত্র </t>
  </si>
  <si>
    <t xml:space="preserve">কথায়ঃ ত্রিশ হাজার সাতশত ত্রিশ টাকা মাত্র </t>
  </si>
  <si>
    <t xml:space="preserve">কথায়ঃ বাষট্টি হাজার নয়শত তেষট্টি টাকা মাত্র </t>
  </si>
  <si>
    <t xml:space="preserve">কথায়ঃ সাত চল্লিশ হাজার একশত বার টাকা মাত্র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</si>
</sst>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878.60262008733628</v>
      </c>
      <c r="E75" s="236">
        <f t="shared" si="2"/>
        <v>708.57356425501382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45.983606557377051</v>
      </c>
      <c r="E95" s="236">
        <f t="shared" si="2"/>
        <v>39.016393442622949</v>
      </c>
      <c r="F95" s="243" t="str">
        <f t="shared" si="3"/>
        <v>-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6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45916.831939930555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455210.86985729722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258112.15253826277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792498.02239556005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792498.02239556005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269546.92586280033</v>
      </c>
      <c r="F23" s="436"/>
    </row>
    <row r="24" spans="2:6">
      <c r="B24"/>
      <c r="C24"/>
      <c r="D24" s="79" t="s">
        <v>239</v>
      </c>
      <c r="E24" s="436">
        <f>'R'!F254</f>
        <v>792498.02239556005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5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33</v>
      </c>
      <c r="N1" s="204">
        <f>F254+L254</f>
        <v>1062044.9482583604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169.25</v>
      </c>
      <c r="F6" s="44">
        <f t="shared" si="0"/>
        <v>16049.390939365894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135.71000000000004</v>
      </c>
      <c r="L6" s="44">
        <f t="shared" si="2"/>
        <v>12868.90897714237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28918.299916508266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135.71000000000004</v>
      </c>
      <c r="AJ6" s="64">
        <f t="shared" si="9"/>
        <v>94.826534353712816</v>
      </c>
      <c r="AK6" s="64">
        <f t="shared" si="10"/>
        <v>135.71000000000004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104.6</v>
      </c>
      <c r="F7" s="44">
        <f t="shared" si="0"/>
        <v>12705.606833524967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39.900000000000006</v>
      </c>
      <c r="L7" s="44">
        <f t="shared" si="2"/>
        <v>4846.5938112585691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39.900000000000006</v>
      </c>
      <c r="AJ7" s="64">
        <f t="shared" si="9"/>
        <v>121.46851657289645</v>
      </c>
      <c r="AK7" s="64">
        <f t="shared" si="10"/>
        <v>39.900000000000006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48.2</v>
      </c>
      <c r="F9" s="44">
        <f t="shared" si="0"/>
        <v>7409.1508133612078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1.0700000000000074</v>
      </c>
      <c r="L9" s="44">
        <f>K9*M9</f>
        <v>164.47699938374578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7573.6278127449532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1.0700000000000074</v>
      </c>
      <c r="AJ9" s="64">
        <f t="shared" si="9"/>
        <v>153.71682185396696</v>
      </c>
      <c r="AK9" s="64">
        <f t="shared" si="10"/>
        <v>1.0700000000000074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12.75</v>
      </c>
      <c r="F10" s="44">
        <f t="shared" si="0"/>
        <v>2097.9494062493791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45.92</v>
      </c>
      <c r="L10" s="44">
        <f t="shared" si="2"/>
        <v>7555.9087635271753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45.92</v>
      </c>
      <c r="AJ10" s="64">
        <f t="shared" si="9"/>
        <v>164.54505147053953</v>
      </c>
      <c r="AK10" s="64">
        <f t="shared" si="10"/>
        <v>45.92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16.25</v>
      </c>
      <c r="F11" s="44">
        <f t="shared" si="0"/>
        <v>2142.8130821043278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12.150000000000006</v>
      </c>
      <c r="L11" s="44">
        <f t="shared" si="2"/>
        <v>1602.1648583118522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12.150000000000006</v>
      </c>
      <c r="AJ11" s="64">
        <f t="shared" si="9"/>
        <v>131.86542043718941</v>
      </c>
      <c r="AK11" s="64">
        <f t="shared" si="10"/>
        <v>12.150000000000006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8</v>
      </c>
      <c r="F13" s="44">
        <f t="shared" si="0"/>
        <v>464.39506172839509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116.09876543209877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2</v>
      </c>
      <c r="AJ13" s="64">
        <f t="shared" si="9"/>
        <v>58.049382716049386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246</v>
      </c>
      <c r="F14" s="44">
        <f t="shared" si="0"/>
        <v>44279.998356932942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-46</v>
      </c>
      <c r="L14" s="44">
        <f t="shared" si="2"/>
        <v>-8279.9996927598186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-46</v>
      </c>
      <c r="AJ14" s="64">
        <f t="shared" si="9"/>
        <v>179.99999332086563</v>
      </c>
      <c r="AK14" s="64">
        <f t="shared" si="10"/>
        <v>-46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19.299999999999997</v>
      </c>
      <c r="F15" s="44">
        <f t="shared" si="0"/>
        <v>5994.4379640015704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-13.129999999999999</v>
      </c>
      <c r="L15" s="44">
        <f t="shared" si="2"/>
        <v>-4078.0813713647995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-13.129999999999999</v>
      </c>
      <c r="AJ15" s="64">
        <f t="shared" si="9"/>
        <v>310.59264062184309</v>
      </c>
      <c r="AK15" s="64">
        <f t="shared" si="10"/>
        <v>-13.129999999999999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13</v>
      </c>
      <c r="F16" s="44">
        <f t="shared" si="0"/>
        <v>519.99991430597299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42</v>
      </c>
      <c r="L16" s="44">
        <f t="shared" si="2"/>
        <v>1679.9997231423743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42</v>
      </c>
      <c r="AJ16" s="64">
        <f t="shared" si="9"/>
        <v>39.999993408151767</v>
      </c>
      <c r="AK16" s="64">
        <f t="shared" si="10"/>
        <v>42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0.9</v>
      </c>
      <c r="F18" s="44">
        <f t="shared" si="0"/>
        <v>617.53846153846143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-0.24999999999999989</v>
      </c>
      <c r="L18" s="44">
        <f t="shared" si="2"/>
        <v>-171.53846153846141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446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-0.24999999999999989</v>
      </c>
      <c r="AJ18" s="64">
        <f t="shared" si="9"/>
        <v>686.15384615384596</v>
      </c>
      <c r="AK18" s="64">
        <f t="shared" si="10"/>
        <v>-0.24999999999999989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123</v>
      </c>
      <c r="F20" s="44">
        <f t="shared" si="0"/>
        <v>7379.9999999173269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109</v>
      </c>
      <c r="L20" s="44">
        <f t="shared" si="2"/>
        <v>6539.9999999267366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109</v>
      </c>
      <c r="AJ20" s="64">
        <f t="shared" si="9"/>
        <v>59.999999999327862</v>
      </c>
      <c r="AK20" s="64">
        <f t="shared" si="10"/>
        <v>109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21.049999999999997</v>
      </c>
      <c r="F21" s="44">
        <f t="shared" si="0"/>
        <v>19365.999999999996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0.95000000000000284</v>
      </c>
      <c r="L21" s="44">
        <f t="shared" si="2"/>
        <v>874.00000000000261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0.95000000000000284</v>
      </c>
      <c r="AJ21" s="64">
        <f t="shared" si="9"/>
        <v>920</v>
      </c>
      <c r="AK21" s="64">
        <f t="shared" si="10"/>
        <v>0.95000000000000284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5</v>
      </c>
      <c r="F22" s="44">
        <f t="shared" si="0"/>
        <v>989.23611111111109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2</v>
      </c>
      <c r="L22" s="44">
        <f t="shared" si="2"/>
        <v>395.69444444444446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2</v>
      </c>
      <c r="AJ22" s="64">
        <f t="shared" si="9"/>
        <v>197.84722222222223</v>
      </c>
      <c r="AK22" s="64">
        <f t="shared" si="10"/>
        <v>2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1048</v>
      </c>
      <c r="F23" s="44">
        <f t="shared" si="0"/>
        <v>2926.1504368786905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254</v>
      </c>
      <c r="L23" s="44">
        <f t="shared" si="2"/>
        <v>709.20058298395736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254</v>
      </c>
      <c r="AJ23" s="64">
        <f t="shared" si="9"/>
        <v>2.7921282794643991</v>
      </c>
      <c r="AK23" s="64">
        <f t="shared" si="10"/>
        <v>254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1.2E-2</v>
      </c>
      <c r="F30" s="44">
        <f t="shared" si="0"/>
        <v>3600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1.0000000000000009E-3</v>
      </c>
      <c r="L30" s="44">
        <f t="shared" si="2"/>
        <v>300.00000000000028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1.0000000000000009E-3</v>
      </c>
      <c r="AJ30" s="64">
        <f t="shared" si="9"/>
        <v>300000</v>
      </c>
      <c r="AK30" s="64">
        <f t="shared" si="10"/>
        <v>1.0000000000000009E-3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0.25</v>
      </c>
      <c r="F31" s="44">
        <f t="shared" si="0"/>
        <v>540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</v>
      </c>
      <c r="AJ31" s="64">
        <f t="shared" si="9"/>
        <v>2160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24</v>
      </c>
      <c r="F35" s="44">
        <f t="shared" si="0"/>
        <v>4952.2387078386491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28</v>
      </c>
      <c r="L35" s="44">
        <f t="shared" si="2"/>
        <v>5777.6118258117567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28</v>
      </c>
      <c r="AJ35" s="64">
        <f t="shared" si="9"/>
        <v>206.34327949327704</v>
      </c>
      <c r="AK35" s="64">
        <f t="shared" si="10"/>
        <v>28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0.2</v>
      </c>
      <c r="F37" s="44">
        <f t="shared" si="0"/>
        <v>107.75862567978773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3.1249999999999996</v>
      </c>
      <c r="L37" s="44">
        <f t="shared" si="2"/>
        <v>1683.728526246683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3.1249999999999996</v>
      </c>
      <c r="AJ37" s="64">
        <f t="shared" si="9"/>
        <v>538.79312839893862</v>
      </c>
      <c r="AK37" s="64">
        <f t="shared" si="10"/>
        <v>3.1249999999999996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3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-3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-3</v>
      </c>
      <c r="AJ38" s="64">
        <f t="shared" si="9"/>
        <v>0</v>
      </c>
      <c r="AK38" s="64">
        <f t="shared" si="10"/>
        <v>-3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550</v>
      </c>
      <c r="L48" s="44">
        <f t="shared" si="2"/>
        <v>1050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550</v>
      </c>
      <c r="AJ48" s="64">
        <f t="shared" si="9"/>
        <v>1.9090909090909092</v>
      </c>
      <c r="AK48" s="64">
        <f t="shared" si="10"/>
        <v>550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550</v>
      </c>
      <c r="F49" s="44">
        <f t="shared" si="0"/>
        <v>2860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-550</v>
      </c>
      <c r="L49" s="44">
        <f t="shared" si="2"/>
        <v>-2860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OK</v>
      </c>
      <c r="S49" s="430">
        <f t="shared" si="7"/>
        <v>5.2</v>
      </c>
      <c r="T49" s="430">
        <f t="shared" si="8"/>
        <v>-550</v>
      </c>
      <c r="AJ49" s="64">
        <f t="shared" si="9"/>
        <v>5.2</v>
      </c>
      <c r="AK49" s="64">
        <f t="shared" si="10"/>
        <v>-550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3</v>
      </c>
      <c r="F51" s="44">
        <f t="shared" si="0"/>
        <v>180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2</v>
      </c>
      <c r="F52" s="44">
        <f t="shared" si="0"/>
        <v>140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0</v>
      </c>
      <c r="AJ52" s="64">
        <f t="shared" si="9"/>
        <v>70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750</v>
      </c>
      <c r="F55" s="44">
        <f t="shared" si="0"/>
        <v>567.09183673469386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230</v>
      </c>
      <c r="L55" s="44">
        <f t="shared" si="2"/>
        <v>173.90816326530611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230</v>
      </c>
      <c r="AJ55" s="64">
        <f t="shared" si="9"/>
        <v>0.7561224489795918</v>
      </c>
      <c r="AK55" s="64">
        <f t="shared" si="10"/>
        <v>230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150</v>
      </c>
      <c r="F56" s="44">
        <f t="shared" si="0"/>
        <v>51.323768439752186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749</v>
      </c>
      <c r="L56" s="44">
        <f t="shared" si="2"/>
        <v>256.27668374249589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749</v>
      </c>
      <c r="AJ56" s="64">
        <f t="shared" si="9"/>
        <v>0.34215845626501457</v>
      </c>
      <c r="AK56" s="64">
        <f t="shared" si="10"/>
        <v>749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57</v>
      </c>
      <c r="F57" s="44">
        <f t="shared" si="0"/>
        <v>1140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29</v>
      </c>
      <c r="L57" s="44">
        <f t="shared" si="2"/>
        <v>580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29</v>
      </c>
      <c r="AJ57" s="64">
        <f t="shared" si="9"/>
        <v>20</v>
      </c>
      <c r="AK57" s="64">
        <f t="shared" si="10"/>
        <v>29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4</v>
      </c>
      <c r="F58" s="44">
        <f t="shared" si="0"/>
        <v>3600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-2</v>
      </c>
      <c r="L58" s="44">
        <f t="shared" si="2"/>
        <v>-1800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-2</v>
      </c>
      <c r="AJ58" s="64">
        <f t="shared" si="9"/>
        <v>900</v>
      </c>
      <c r="AK58" s="64">
        <f t="shared" si="10"/>
        <v>-2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10</v>
      </c>
      <c r="F59" s="44">
        <f t="shared" si="0"/>
        <v>2675.5555555555557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-4</v>
      </c>
      <c r="L59" s="44">
        <f t="shared" si="2"/>
        <v>-1070.2222222222222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1605.3333333333335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-4</v>
      </c>
      <c r="AJ59" s="64">
        <f t="shared" si="9"/>
        <v>267.55555555555554</v>
      </c>
      <c r="AK59" s="64">
        <f t="shared" si="10"/>
        <v>-4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2</v>
      </c>
      <c r="F60" s="44">
        <f t="shared" si="0"/>
        <v>260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0</v>
      </c>
      <c r="AJ60" s="64">
        <f t="shared" si="9"/>
        <v>130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10.5</v>
      </c>
      <c r="F61" s="44">
        <f t="shared" si="0"/>
        <v>1155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8.5</v>
      </c>
      <c r="L61" s="44">
        <f t="shared" si="2"/>
        <v>935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8.5</v>
      </c>
      <c r="AJ61" s="64">
        <f t="shared" si="9"/>
        <v>110</v>
      </c>
      <c r="AK61" s="64">
        <f t="shared" si="10"/>
        <v>8.5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2.95</v>
      </c>
      <c r="F62" s="44">
        <f t="shared" si="0"/>
        <v>1829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0.54999999999999982</v>
      </c>
      <c r="L62" s="44">
        <f t="shared" si="2"/>
        <v>340.99999999999989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0.54999999999999982</v>
      </c>
      <c r="AJ62" s="64">
        <f t="shared" si="9"/>
        <v>620</v>
      </c>
      <c r="AK62" s="64">
        <f t="shared" si="10"/>
        <v>0.54999999999999982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5.65</v>
      </c>
      <c r="F63" s="44">
        <f t="shared" si="0"/>
        <v>3616.0003830958208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0.8100000000000005</v>
      </c>
      <c r="L63" s="44">
        <f t="shared" si="2"/>
        <v>518.40005492170201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0.8100000000000005</v>
      </c>
      <c r="AJ63" s="64">
        <f t="shared" si="9"/>
        <v>640.00006780456999</v>
      </c>
      <c r="AK63" s="64">
        <f t="shared" si="10"/>
        <v>0.8100000000000005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0.2</v>
      </c>
      <c r="F64" s="44">
        <f t="shared" si="0"/>
        <v>80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0.10000000000000003</v>
      </c>
      <c r="L64" s="44">
        <f t="shared" si="2"/>
        <v>40.000000000000007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0.10000000000000003</v>
      </c>
      <c r="AJ64" s="64">
        <f t="shared" si="9"/>
        <v>399.99999999999994</v>
      </c>
      <c r="AK64" s="64">
        <f t="shared" si="10"/>
        <v>0.10000000000000003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1.55</v>
      </c>
      <c r="F66" s="44">
        <f t="shared" si="0"/>
        <v>1356.0501949317738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0.7300000000000002</v>
      </c>
      <c r="L66" s="44">
        <f t="shared" si="2"/>
        <v>638.6558982581904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0.7300000000000002</v>
      </c>
      <c r="AJ66" s="64">
        <f t="shared" si="9"/>
        <v>874.87109350437015</v>
      </c>
      <c r="AK66" s="64">
        <f t="shared" si="10"/>
        <v>0.7300000000000002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16</v>
      </c>
      <c r="F67" s="44">
        <f t="shared" si="0"/>
        <v>288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2.9600000000000009</v>
      </c>
      <c r="L67" s="44">
        <f t="shared" si="2"/>
        <v>53.280000000000015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2.9600000000000009</v>
      </c>
      <c r="AJ67" s="64">
        <f t="shared" si="9"/>
        <v>18</v>
      </c>
      <c r="AK67" s="64">
        <f t="shared" si="10"/>
        <v>2.9600000000000009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16</v>
      </c>
      <c r="F68" s="44">
        <f t="shared" si="0"/>
        <v>288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0.72</v>
      </c>
      <c r="F69" s="44">
        <f t="shared" ref="F69:F132" si="11">E69*M69</f>
        <v>4125.5367775992709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-1.428571429000014E-2</v>
      </c>
      <c r="L69" s="44">
        <f t="shared" ref="L69:L132" si="13">K69*M69</f>
        <v>-81.855888468987558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4043.6808891302835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-1.428571429000014E-2</v>
      </c>
      <c r="AJ69" s="64">
        <f t="shared" ref="AJ69:AJ132" si="20">M69</f>
        <v>5729.9121911100992</v>
      </c>
      <c r="AK69" s="64">
        <f t="shared" ref="AK69:AK132" si="21">K69</f>
        <v>-1.428571429000014E-2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1.25</v>
      </c>
      <c r="F70" s="44">
        <f t="shared" si="11"/>
        <v>714.44944241667281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0.48999999999999977</v>
      </c>
      <c r="L70" s="44">
        <f t="shared" si="13"/>
        <v>280.06418142733565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994.51362384400841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0.48999999999999977</v>
      </c>
      <c r="AJ70" s="64">
        <f t="shared" si="20"/>
        <v>571.55955393333829</v>
      </c>
      <c r="AK70" s="64">
        <f t="shared" si="21"/>
        <v>0.48999999999999977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0.17</v>
      </c>
      <c r="F71" s="44">
        <f t="shared" si="11"/>
        <v>305.86598165563692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0.32999999999999996</v>
      </c>
      <c r="L71" s="44">
        <f t="shared" si="13"/>
        <v>593.73984674329506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899.60582839893198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0.32999999999999996</v>
      </c>
      <c r="AJ71" s="64">
        <f t="shared" si="20"/>
        <v>1799.211656797864</v>
      </c>
      <c r="AK71" s="64">
        <f t="shared" si="21"/>
        <v>0.32999999999999996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15</v>
      </c>
      <c r="F72" s="44">
        <f t="shared" si="11"/>
        <v>120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0</v>
      </c>
      <c r="L72" s="44">
        <f t="shared" si="13"/>
        <v>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0</v>
      </c>
      <c r="AJ72" s="64">
        <f t="shared" si="20"/>
        <v>8</v>
      </c>
      <c r="AK72" s="64">
        <f t="shared" si="21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6.4</v>
      </c>
      <c r="F73" s="44">
        <f t="shared" si="11"/>
        <v>4916.8695652173919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0.5</v>
      </c>
      <c r="L73" s="44">
        <f t="shared" si="13"/>
        <v>384.13043478260869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5301.0000000000009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0.5</v>
      </c>
      <c r="AJ73" s="64">
        <f t="shared" si="20"/>
        <v>768.26086956521738</v>
      </c>
      <c r="AK73" s="64">
        <f t="shared" si="21"/>
        <v>0.5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4</v>
      </c>
      <c r="F74" s="44">
        <f t="shared" si="11"/>
        <v>2422.2222222222222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0.5</v>
      </c>
      <c r="L74" s="44">
        <f t="shared" si="13"/>
        <v>302.77777777777777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0.5</v>
      </c>
      <c r="AJ74" s="64">
        <f t="shared" si="20"/>
        <v>605.55555555555554</v>
      </c>
      <c r="AK74" s="64">
        <f t="shared" si="21"/>
        <v>0.5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11.25</v>
      </c>
      <c r="F76" s="44">
        <f t="shared" si="11"/>
        <v>9884.2794759825338</v>
      </c>
      <c r="G76" s="44">
        <f>P!AJ77</f>
        <v>22.9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11.649999999999999</v>
      </c>
      <c r="L76" s="44">
        <f t="shared" si="13"/>
        <v>10235.720524017466</v>
      </c>
      <c r="M76" s="45">
        <f>IF(ISERR((J76+H76)/(G76+I76)),P!AK77,(J76+H76)/(G76+I76))</f>
        <v>878.60262008733628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878.60262008733628</v>
      </c>
      <c r="T76" s="430">
        <f t="shared" si="19"/>
        <v>11.649999999999999</v>
      </c>
      <c r="AJ76" s="64">
        <f t="shared" si="20"/>
        <v>878.60262008733628</v>
      </c>
      <c r="AK76" s="64">
        <f t="shared" si="21"/>
        <v>11.649999999999999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0.15</v>
      </c>
      <c r="F78" s="44">
        <f t="shared" si="11"/>
        <v>540.14003675652589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0.18000000000000002</v>
      </c>
      <c r="L78" s="44">
        <f t="shared" si="13"/>
        <v>648.16804410783118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1188.3080808643572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0.18000000000000002</v>
      </c>
      <c r="AJ78" s="64">
        <f t="shared" si="20"/>
        <v>3600.9335783768393</v>
      </c>
      <c r="AK78" s="64">
        <f t="shared" si="21"/>
        <v>0.18000000000000002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0.5</v>
      </c>
      <c r="F79" s="44">
        <f t="shared" si="11"/>
        <v>300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-9.9999999999999978E-2</v>
      </c>
      <c r="L79" s="44">
        <f t="shared" si="13"/>
        <v>-59.999999999999986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-9.9999999999999978E-2</v>
      </c>
      <c r="AJ79" s="64">
        <f t="shared" si="20"/>
        <v>600</v>
      </c>
      <c r="AK79" s="64">
        <f t="shared" si="21"/>
        <v>-9.9999999999999978E-2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13</v>
      </c>
      <c r="F81" s="44">
        <f t="shared" si="11"/>
        <v>2338.9099983711976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2.6499999999999986</v>
      </c>
      <c r="L81" s="44">
        <f t="shared" si="13"/>
        <v>476.77780736028234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2815.6878057314798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2.6499999999999986</v>
      </c>
      <c r="AJ81" s="64">
        <f t="shared" si="20"/>
        <v>179.91615372086136</v>
      </c>
      <c r="AK81" s="64">
        <f t="shared" si="21"/>
        <v>2.6499999999999986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7.0000000000000007E-2</v>
      </c>
      <c r="F85" s="44">
        <f t="shared" si="11"/>
        <v>190.4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0.22999999999999998</v>
      </c>
      <c r="L85" s="44">
        <f t="shared" si="13"/>
        <v>625.59999999999991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815.99999999999989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0.22999999999999998</v>
      </c>
      <c r="AJ85" s="64">
        <f t="shared" si="20"/>
        <v>2720</v>
      </c>
      <c r="AK85" s="64">
        <f t="shared" si="21"/>
        <v>0.22999999999999998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0.63</v>
      </c>
      <c r="F87" s="44">
        <f t="shared" si="11"/>
        <v>1089.6182963165779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8.0000000000000182E-2</v>
      </c>
      <c r="L87" s="44">
        <f t="shared" si="13"/>
        <v>138.36422810369277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1227.9825244202707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8.0000000000000182E-2</v>
      </c>
      <c r="AJ87" s="64">
        <f t="shared" si="20"/>
        <v>1729.5528512961555</v>
      </c>
      <c r="AK87" s="64">
        <f t="shared" si="21"/>
        <v>8.0000000000000182E-2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65.5</v>
      </c>
      <c r="F88" s="44">
        <f t="shared" si="11"/>
        <v>4388.4999992908324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65.5</v>
      </c>
      <c r="L88" s="44">
        <f t="shared" si="13"/>
        <v>4388.4999992908324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65.5</v>
      </c>
      <c r="AJ88" s="64">
        <f t="shared" si="20"/>
        <v>66.99999998917302</v>
      </c>
      <c r="AK88" s="64">
        <f t="shared" si="21"/>
        <v>65.5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30.9</v>
      </c>
      <c r="F89" s="44">
        <f t="shared" si="11"/>
        <v>3545.4414313042707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34.449999999999996</v>
      </c>
      <c r="L89" s="44">
        <f t="shared" si="13"/>
        <v>3952.7656086871234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34.449999999999996</v>
      </c>
      <c r="AJ89" s="64">
        <f t="shared" si="20"/>
        <v>114.73920489657834</v>
      </c>
      <c r="AK89" s="64">
        <f t="shared" si="21"/>
        <v>34.449999999999996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1781</v>
      </c>
      <c r="F90" s="44">
        <f t="shared" si="11"/>
        <v>20303.483019575175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293</v>
      </c>
      <c r="L90" s="44">
        <f t="shared" si="13"/>
        <v>3340.2136579087737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23643.696677483949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293</v>
      </c>
      <c r="AJ90" s="64">
        <f t="shared" si="20"/>
        <v>11.400046614023118</v>
      </c>
      <c r="AK90" s="64">
        <f t="shared" si="21"/>
        <v>293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200</v>
      </c>
      <c r="F91" s="44">
        <f t="shared" si="11"/>
        <v>4000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-200</v>
      </c>
      <c r="L91" s="44">
        <f t="shared" si="13"/>
        <v>-4000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OK</v>
      </c>
      <c r="S91" s="430">
        <f t="shared" si="18"/>
        <v>20</v>
      </c>
      <c r="T91" s="430">
        <f t="shared" si="19"/>
        <v>-200</v>
      </c>
      <c r="AJ91" s="64">
        <f t="shared" si="20"/>
        <v>20</v>
      </c>
      <c r="AK91" s="64">
        <f t="shared" si="21"/>
        <v>-200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10.5</v>
      </c>
      <c r="F93" s="44">
        <f t="shared" si="11"/>
        <v>2310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1.5</v>
      </c>
      <c r="L93" s="44">
        <f t="shared" si="13"/>
        <v>330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1.5</v>
      </c>
      <c r="AJ93" s="64">
        <f t="shared" si="20"/>
        <v>220</v>
      </c>
      <c r="AK93" s="64">
        <f t="shared" si="21"/>
        <v>1.5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18.5</v>
      </c>
      <c r="F96" s="44">
        <f t="shared" si="11"/>
        <v>850.69672131147547</v>
      </c>
      <c r="G96" s="44">
        <f>P!AJ97</f>
        <v>61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42.5</v>
      </c>
      <c r="L96" s="44">
        <f t="shared" si="13"/>
        <v>1954.3032786885246</v>
      </c>
      <c r="M96" s="45">
        <f>IF(ISERR((J96+H96)/(G96+I96)),P!AK97,(J96+H96)/(G96+I96))</f>
        <v>45.983606557377051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45.983606557377051</v>
      </c>
      <c r="T96" s="430">
        <f t="shared" si="19"/>
        <v>42.5</v>
      </c>
      <c r="AJ96" s="64">
        <f t="shared" si="20"/>
        <v>45.983606557377051</v>
      </c>
      <c r="AK96" s="64">
        <f t="shared" si="21"/>
        <v>42.5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2</v>
      </c>
      <c r="F99" s="44">
        <f t="shared" si="11"/>
        <v>403.18627450980392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-1</v>
      </c>
      <c r="L99" s="44">
        <f t="shared" si="13"/>
        <v>-201.59313725490196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-1</v>
      </c>
      <c r="AJ99" s="64">
        <f t="shared" si="20"/>
        <v>201.59313725490196</v>
      </c>
      <c r="AK99" s="64">
        <f t="shared" si="21"/>
        <v>-1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1.45</v>
      </c>
      <c r="F100" s="44">
        <f t="shared" si="11"/>
        <v>862.73610442667609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-0.30099999999999993</v>
      </c>
      <c r="L100" s="44">
        <f t="shared" si="13"/>
        <v>-179.09211547064101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683.64398895603506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-0.30099999999999993</v>
      </c>
      <c r="AJ100" s="64">
        <f t="shared" si="20"/>
        <v>594.99041684598353</v>
      </c>
      <c r="AK100" s="64">
        <f t="shared" si="21"/>
        <v>-0.30099999999999993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10</v>
      </c>
      <c r="F104" s="44">
        <f t="shared" si="11"/>
        <v>2100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0</v>
      </c>
      <c r="AJ104" s="64">
        <f t="shared" si="20"/>
        <v>210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15</v>
      </c>
      <c r="F105" s="44">
        <f t="shared" si="11"/>
        <v>2400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6</v>
      </c>
      <c r="L105" s="44">
        <f t="shared" si="13"/>
        <v>960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6</v>
      </c>
      <c r="AJ105" s="64">
        <f t="shared" si="20"/>
        <v>160</v>
      </c>
      <c r="AK105" s="64">
        <f t="shared" si="21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8</v>
      </c>
      <c r="F107" s="44">
        <f t="shared" si="11"/>
        <v>1360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1</v>
      </c>
      <c r="F108" s="44">
        <f t="shared" si="11"/>
        <v>757.20119112434577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0.72500000000000009</v>
      </c>
      <c r="L108" s="44">
        <f t="shared" si="13"/>
        <v>548.97086356515069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0.72500000000000009</v>
      </c>
      <c r="AJ108" s="64">
        <f t="shared" si="20"/>
        <v>757.20119112434577</v>
      </c>
      <c r="AK108" s="64">
        <f t="shared" si="21"/>
        <v>0.72500000000000009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3</v>
      </c>
      <c r="F110" s="44">
        <f t="shared" si="11"/>
        <v>810.09444444444443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5</v>
      </c>
      <c r="L110" s="44">
        <f t="shared" si="13"/>
        <v>1350.1574074074074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5</v>
      </c>
      <c r="AJ110" s="64">
        <f t="shared" si="20"/>
        <v>270.03148148148148</v>
      </c>
      <c r="AK110" s="64">
        <f t="shared" si="21"/>
        <v>5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3.8</v>
      </c>
      <c r="L113" s="44">
        <f t="shared" si="13"/>
        <v>8230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3.8</v>
      </c>
      <c r="AJ113" s="64">
        <f t="shared" si="20"/>
        <v>2165.7894736842104</v>
      </c>
      <c r="AK113" s="64">
        <f t="shared" si="21"/>
        <v>3.8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91</v>
      </c>
      <c r="F117" s="44">
        <f t="shared" si="11"/>
        <v>892.28138971929775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300</v>
      </c>
      <c r="L117" s="44">
        <f t="shared" si="13"/>
        <v>2941.5869990746078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300</v>
      </c>
      <c r="AJ117" s="64">
        <f t="shared" si="20"/>
        <v>9.8052899969153593</v>
      </c>
      <c r="AK117" s="64">
        <f t="shared" si="21"/>
        <v>300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4.76</v>
      </c>
      <c r="F124" s="44">
        <f t="shared" si="11"/>
        <v>3506.5548037889034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2.6300000000000008</v>
      </c>
      <c r="L124" s="44">
        <f t="shared" si="13"/>
        <v>1937.4451962110963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2.6300000000000008</v>
      </c>
      <c r="AJ124" s="64">
        <f t="shared" si="20"/>
        <v>736.67117726657636</v>
      </c>
      <c r="AK124" s="64">
        <f t="shared" si="21"/>
        <v>2.6300000000000008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64</v>
      </c>
      <c r="F142" s="44">
        <f t="shared" si="22"/>
        <v>1362.2130365659777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565</v>
      </c>
      <c r="L142" s="44">
        <f t="shared" si="24"/>
        <v>12025.786963434022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565</v>
      </c>
      <c r="AJ142" s="64">
        <f t="shared" si="31"/>
        <v>21.284578696343402</v>
      </c>
      <c r="AK142" s="64">
        <f t="shared" si="32"/>
        <v>565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154</v>
      </c>
      <c r="F144" s="44">
        <f t="shared" si="22"/>
        <v>169400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15</v>
      </c>
      <c r="L144" s="44">
        <f t="shared" si="24"/>
        <v>16500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15</v>
      </c>
      <c r="AJ144" s="64">
        <f t="shared" si="31"/>
        <v>1100</v>
      </c>
      <c r="AK144" s="64">
        <f t="shared" si="32"/>
        <v>15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11</v>
      </c>
      <c r="F145" s="44">
        <f t="shared" si="22"/>
        <v>385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-11</v>
      </c>
      <c r="L145" s="44">
        <f t="shared" si="24"/>
        <v>-385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OK</v>
      </c>
      <c r="S145" s="430">
        <f t="shared" si="29"/>
        <v>35</v>
      </c>
      <c r="T145" s="430">
        <f t="shared" si="30"/>
        <v>-11</v>
      </c>
      <c r="AJ145" s="64">
        <f t="shared" si="31"/>
        <v>35</v>
      </c>
      <c r="AK145" s="64">
        <f t="shared" si="32"/>
        <v>-11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</v>
      </c>
      <c r="F146" s="44">
        <f t="shared" si="22"/>
        <v>1600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250.5</v>
      </c>
      <c r="F151" s="44">
        <f t="shared" si="22"/>
        <v>66262.263372674905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97.490000000000236</v>
      </c>
      <c r="L151" s="44">
        <f t="shared" si="24"/>
        <v>25788.056112583206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92050.319485258107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97.490000000000236</v>
      </c>
      <c r="AJ151" s="64">
        <f t="shared" si="31"/>
        <v>264.5200134637721</v>
      </c>
      <c r="AK151" s="64">
        <f t="shared" si="32"/>
        <v>97.490000000000236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135</v>
      </c>
      <c r="F152" s="44">
        <f t="shared" si="22"/>
        <v>8232.065217391304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141</v>
      </c>
      <c r="L152" s="44">
        <f t="shared" si="24"/>
        <v>8597.934782608696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141</v>
      </c>
      <c r="AJ152" s="64">
        <f t="shared" si="31"/>
        <v>60.978260869565219</v>
      </c>
      <c r="AK152" s="64">
        <f t="shared" si="32"/>
        <v>141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55.4</v>
      </c>
      <c r="F153" s="44">
        <f t="shared" si="22"/>
        <v>9466.4262488874338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-1.5000000000000284</v>
      </c>
      <c r="L153" s="44">
        <f t="shared" si="24"/>
        <v>-256.31118002403281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9210.1150688634007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-1.5000000000000284</v>
      </c>
      <c r="AJ153" s="64">
        <f t="shared" si="31"/>
        <v>170.87412001601865</v>
      </c>
      <c r="AK153" s="64">
        <f t="shared" si="32"/>
        <v>-1.5000000000000284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67.300000000000011</v>
      </c>
      <c r="F154" s="44">
        <f t="shared" si="22"/>
        <v>25998.845991245882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3.8800000000000239</v>
      </c>
      <c r="L154" s="44">
        <f t="shared" si="24"/>
        <v>1498.893349866785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3.8800000000000239</v>
      </c>
      <c r="AJ154" s="64">
        <f t="shared" si="31"/>
        <v>386.3127190378288</v>
      </c>
      <c r="AK154" s="64">
        <f t="shared" si="32"/>
        <v>3.8800000000000239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3.3</v>
      </c>
      <c r="F155" s="44">
        <f t="shared" si="22"/>
        <v>1228.5060708939263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8.7000000000000099</v>
      </c>
      <c r="L155" s="44">
        <f t="shared" si="24"/>
        <v>3238.7887323567188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4467.2948032506447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8.7000000000000099</v>
      </c>
      <c r="AJ155" s="64">
        <f t="shared" si="31"/>
        <v>372.27456693755346</v>
      </c>
      <c r="AK155" s="64">
        <f t="shared" si="32"/>
        <v>8.7000000000000099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7</v>
      </c>
      <c r="F160" s="44">
        <f t="shared" si="22"/>
        <v>2800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-7</v>
      </c>
      <c r="L160" s="44">
        <f t="shared" si="24"/>
        <v>-2800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OK</v>
      </c>
      <c r="S160" s="430">
        <f t="shared" si="29"/>
        <v>400</v>
      </c>
      <c r="T160" s="430">
        <f t="shared" si="30"/>
        <v>-7</v>
      </c>
      <c r="AJ160" s="64">
        <f t="shared" si="31"/>
        <v>400</v>
      </c>
      <c r="AK160" s="64">
        <f t="shared" si="32"/>
        <v>-7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19</v>
      </c>
      <c r="L161" s="44">
        <f t="shared" si="24"/>
        <v>7920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19</v>
      </c>
      <c r="AJ161" s="64">
        <f t="shared" si="31"/>
        <v>416.84210526315792</v>
      </c>
      <c r="AK161" s="64">
        <f t="shared" si="32"/>
        <v>19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8.5</v>
      </c>
      <c r="F162" s="44">
        <f t="shared" si="22"/>
        <v>5950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-1</v>
      </c>
      <c r="L162" s="44">
        <f t="shared" si="24"/>
        <v>-700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-1</v>
      </c>
      <c r="AJ162" s="64">
        <f t="shared" si="31"/>
        <v>700</v>
      </c>
      <c r="AK162" s="64">
        <f t="shared" si="32"/>
        <v>-1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3</v>
      </c>
      <c r="L164" s="44">
        <f t="shared" si="24"/>
        <v>3600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3</v>
      </c>
      <c r="AJ164" s="64">
        <f t="shared" si="31"/>
        <v>1200</v>
      </c>
      <c r="AK164" s="64">
        <f t="shared" si="32"/>
        <v>3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5</v>
      </c>
      <c r="L168" s="44">
        <f t="shared" si="24"/>
        <v>1920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5</v>
      </c>
      <c r="AJ168" s="64">
        <f t="shared" si="31"/>
        <v>384</v>
      </c>
      <c r="AK168" s="64">
        <f t="shared" si="32"/>
        <v>5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7</v>
      </c>
      <c r="F169" s="44">
        <f t="shared" si="22"/>
        <v>5528.2926829268299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9.3999999999999986</v>
      </c>
      <c r="L169" s="44">
        <f t="shared" si="24"/>
        <v>7423.707317073171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9.3999999999999986</v>
      </c>
      <c r="AJ169" s="64">
        <f t="shared" si="31"/>
        <v>789.75609756097572</v>
      </c>
      <c r="AK169" s="64">
        <f t="shared" si="32"/>
        <v>9.3999999999999986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13</v>
      </c>
      <c r="F170" s="44">
        <f t="shared" si="22"/>
        <v>4940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7</v>
      </c>
      <c r="L170" s="44">
        <f t="shared" si="24"/>
        <v>2660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7</v>
      </c>
      <c r="AJ170" s="64">
        <f t="shared" si="31"/>
        <v>380</v>
      </c>
      <c r="AK170" s="64">
        <f t="shared" si="32"/>
        <v>7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1.4</v>
      </c>
      <c r="L172" s="44">
        <f t="shared" si="24"/>
        <v>280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1.4</v>
      </c>
      <c r="AJ172" s="64">
        <f t="shared" si="31"/>
        <v>200</v>
      </c>
      <c r="AK172" s="64">
        <f t="shared" si="32"/>
        <v>1.4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37</v>
      </c>
      <c r="F215" s="44">
        <f t="shared" si="33"/>
        <v>2982.6530612244901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12</v>
      </c>
      <c r="L215" s="44">
        <f t="shared" si="43"/>
        <v>967.34693877551024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3950.0000000000005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12</v>
      </c>
      <c r="AJ215" s="64">
        <f t="shared" si="41"/>
        <v>80.612244897959187</v>
      </c>
      <c r="AK215" s="64">
        <f t="shared" si="42"/>
        <v>12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37</v>
      </c>
      <c r="F231" s="44">
        <f t="shared" si="33"/>
        <v>30760.584207409338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47.449999999999989</v>
      </c>
      <c r="L231" s="44">
        <f t="shared" si="43"/>
        <v>39448.370828150619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47.449999999999989</v>
      </c>
      <c r="AJ231" s="64">
        <f t="shared" si="41"/>
        <v>831.36714074079293</v>
      </c>
      <c r="AK231" s="64">
        <f t="shared" si="42"/>
        <v>47.449999999999989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2276</v>
      </c>
      <c r="F232" s="44">
        <f t="shared" si="33"/>
        <v>3186.4010731717972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3624</v>
      </c>
      <c r="L232" s="44">
        <f t="shared" si="43"/>
        <v>5073.6017087761829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3624</v>
      </c>
      <c r="AJ232" s="64">
        <f t="shared" si="41"/>
        <v>1.4000004715166068</v>
      </c>
      <c r="AK232" s="64">
        <f t="shared" si="42"/>
        <v>3624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199</v>
      </c>
      <c r="F233" s="44">
        <f t="shared" si="33"/>
        <v>5082.6188949053794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434</v>
      </c>
      <c r="L233" s="44">
        <f t="shared" si="43"/>
        <v>11084.706534617762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16167.325429523142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434</v>
      </c>
      <c r="AJ233" s="64">
        <f t="shared" si="41"/>
        <v>25.540798466861204</v>
      </c>
      <c r="AK233" s="64">
        <f t="shared" si="42"/>
        <v>434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4.3</v>
      </c>
      <c r="F234" s="44">
        <f t="shared" si="33"/>
        <v>2150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-4.3</v>
      </c>
      <c r="L234" s="44">
        <f t="shared" si="43"/>
        <v>-2150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OK</v>
      </c>
      <c r="S234" s="430">
        <f t="shared" si="39"/>
        <v>500</v>
      </c>
      <c r="T234" s="430">
        <f t="shared" si="40"/>
        <v>-4.3</v>
      </c>
      <c r="AJ234" s="64">
        <f t="shared" si="41"/>
        <v>500</v>
      </c>
      <c r="AK234" s="64">
        <f t="shared" si="42"/>
        <v>-4.3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6</v>
      </c>
      <c r="L238" s="44">
        <f t="shared" si="43"/>
        <v>2020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6</v>
      </c>
      <c r="AJ238" s="64">
        <f t="shared" si="41"/>
        <v>336.66666666666669</v>
      </c>
      <c r="AK238" s="64">
        <f t="shared" si="42"/>
        <v>6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4</v>
      </c>
      <c r="L243" s="44">
        <f t="shared" si="43"/>
        <v>1120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4</v>
      </c>
      <c r="AJ243" s="64">
        <f t="shared" si="41"/>
        <v>280</v>
      </c>
      <c r="AK243" s="64">
        <f t="shared" si="42"/>
        <v>4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23.5</v>
      </c>
      <c r="F246" s="44">
        <f t="shared" si="33"/>
        <v>8224.998908933203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16</v>
      </c>
      <c r="L246" s="44">
        <f t="shared" si="43"/>
        <v>5599.9992571460107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16</v>
      </c>
      <c r="AJ246" s="64">
        <f t="shared" si="41"/>
        <v>349.99995357162567</v>
      </c>
      <c r="AK246" s="64">
        <f t="shared" si="42"/>
        <v>16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792498.02239556005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269546.92586280033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22.9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61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12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31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AG195" activePane="bottomRight" state="frozen"/>
      <selection pane="topRight" activeCell="D1" sqref="D1"/>
      <selection pane="bottomLeft" activeCell="A5" sqref="A5"/>
      <selection pane="bottomRight" activeCell="D218" sqref="D218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424</v>
      </c>
      <c r="AC2" s="493"/>
      <c r="AD2" s="475" t="s">
        <v>425</v>
      </c>
      <c r="AE2" s="476"/>
      <c r="AF2" s="480" t="s">
        <v>426</v>
      </c>
      <c r="AG2" s="476"/>
      <c r="AH2" s="480" t="s">
        <v>436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45901</v>
      </c>
      <c r="E3" s="467"/>
      <c r="F3" s="462">
        <f>D3+1</f>
        <v>45902</v>
      </c>
      <c r="G3" s="463"/>
      <c r="H3" s="466">
        <f>F3+1</f>
        <v>45903</v>
      </c>
      <c r="I3" s="467"/>
      <c r="J3" s="462">
        <f>H3+1</f>
        <v>45904</v>
      </c>
      <c r="K3" s="474"/>
      <c r="L3" s="466">
        <f>J3+1</f>
        <v>45905</v>
      </c>
      <c r="M3" s="467"/>
      <c r="N3" s="462">
        <f>L3+1</f>
        <v>45906</v>
      </c>
      <c r="O3" s="474"/>
      <c r="P3" s="466">
        <f>N3+1</f>
        <v>45907</v>
      </c>
      <c r="Q3" s="484"/>
      <c r="R3" s="487">
        <f>P3+1</f>
        <v>45908</v>
      </c>
      <c r="S3" s="474"/>
      <c r="T3" s="470">
        <f>R3+1</f>
        <v>45909</v>
      </c>
      <c r="U3" s="467"/>
      <c r="V3" s="462">
        <f>T3+1</f>
        <v>45910</v>
      </c>
      <c r="W3" s="474"/>
      <c r="X3" s="470">
        <f>V3+1</f>
        <v>45911</v>
      </c>
      <c r="Y3" s="477"/>
      <c r="Z3" s="470">
        <f>X3+1</f>
        <v>45912</v>
      </c>
      <c r="AA3" s="477"/>
      <c r="AB3" s="470">
        <f>Z3+1</f>
        <v>45913</v>
      </c>
      <c r="AC3" s="478"/>
      <c r="AD3" s="479">
        <f>AB3+1</f>
        <v>45914</v>
      </c>
      <c r="AE3" s="477"/>
      <c r="AF3" s="479">
        <f>AD3+1</f>
        <v>45915</v>
      </c>
      <c r="AG3" s="477"/>
      <c r="AH3" s="479">
        <f>AF3+1</f>
        <v>45916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12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22.9</v>
      </c>
      <c r="AK77" s="360">
        <f>IF(ISERR(AL77/AJ77),S!D75,(AL77/AJ77))</f>
        <v>878.60262008733628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31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61</v>
      </c>
      <c r="AK97" s="360">
        <f>IF(ISERR(AL97/AJ97),S!D95,(AL97/AJ97))</f>
        <v>45.983606557377051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516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509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Normal="100" workbookViewId="0">
      <pane xSplit="3" ySplit="2" topLeftCell="R242" activePane="bottomRight" state="frozen"/>
      <selection pane="topRight" activeCell="D1" sqref="D1"/>
      <selection pane="bottomLeft" activeCell="A3" sqref="A3"/>
      <selection pane="bottomRight" activeCell="AA246" sqref="AA246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/>
      <c r="J5" s="295">
        <v>27</v>
      </c>
      <c r="K5" s="296">
        <v>24.5</v>
      </c>
      <c r="L5" s="324">
        <v>25</v>
      </c>
      <c r="M5" s="325">
        <v>23.5</v>
      </c>
      <c r="N5" s="324">
        <v>15</v>
      </c>
      <c r="O5" s="325">
        <v>20</v>
      </c>
      <c r="P5" s="324">
        <v>18</v>
      </c>
      <c r="Q5" s="325">
        <v>7</v>
      </c>
      <c r="R5" s="324">
        <v>10</v>
      </c>
      <c r="S5" s="325">
        <v>16.25</v>
      </c>
      <c r="T5" s="324">
        <v>25</v>
      </c>
      <c r="U5" s="325">
        <v>25</v>
      </c>
      <c r="V5" s="324">
        <v>24</v>
      </c>
      <c r="W5" s="325">
        <v>24</v>
      </c>
      <c r="X5" s="324">
        <v>34</v>
      </c>
      <c r="Y5" s="325"/>
      <c r="Z5" s="324">
        <v>25</v>
      </c>
      <c r="AA5" s="325">
        <v>29</v>
      </c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169.25</v>
      </c>
      <c r="AO5" s="270">
        <f>P!AK7</f>
        <v>95.888888888888886</v>
      </c>
      <c r="AP5" s="271">
        <f t="shared" si="5"/>
        <v>135.71000000000004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/>
      <c r="J6" s="295">
        <v>1.5</v>
      </c>
      <c r="K6" s="296">
        <v>1.5</v>
      </c>
      <c r="L6" s="324"/>
      <c r="M6" s="325"/>
      <c r="N6" s="324">
        <v>108</v>
      </c>
      <c r="O6" s="325">
        <v>98.1</v>
      </c>
      <c r="P6" s="324"/>
      <c r="Q6" s="325"/>
      <c r="R6" s="324"/>
      <c r="S6" s="325"/>
      <c r="T6" s="324">
        <v>6</v>
      </c>
      <c r="U6" s="325">
        <v>5</v>
      </c>
      <c r="V6" s="324"/>
      <c r="W6" s="325"/>
      <c r="X6" s="324">
        <v>1.5</v>
      </c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104.6</v>
      </c>
      <c r="AO6" s="270">
        <f>P!AK8</f>
        <v>120</v>
      </c>
      <c r="AP6" s="271">
        <f t="shared" si="5"/>
        <v>39.900000000000006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/>
      <c r="J8" s="295">
        <v>5</v>
      </c>
      <c r="K8" s="296">
        <v>4</v>
      </c>
      <c r="L8" s="324">
        <v>4</v>
      </c>
      <c r="M8" s="325">
        <v>4</v>
      </c>
      <c r="N8" s="324">
        <v>3</v>
      </c>
      <c r="O8" s="325">
        <v>3.5</v>
      </c>
      <c r="P8" s="324">
        <v>3</v>
      </c>
      <c r="Q8" s="325">
        <v>2</v>
      </c>
      <c r="R8" s="324">
        <v>2</v>
      </c>
      <c r="S8" s="325">
        <v>3.7</v>
      </c>
      <c r="T8" s="324">
        <v>5</v>
      </c>
      <c r="U8" s="325">
        <v>5</v>
      </c>
      <c r="V8" s="324">
        <v>4</v>
      </c>
      <c r="W8" s="325">
        <v>4</v>
      </c>
      <c r="X8" s="324">
        <v>5</v>
      </c>
      <c r="Y8" s="325">
        <v>4</v>
      </c>
      <c r="Z8" s="324">
        <v>5</v>
      </c>
      <c r="AA8" s="325">
        <v>18</v>
      </c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48.2</v>
      </c>
      <c r="AO8" s="270">
        <f>P!AK10</f>
        <v>155</v>
      </c>
      <c r="AP8" s="271">
        <f t="shared" si="5"/>
        <v>1.0700000000000074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/>
      <c r="J9" s="295">
        <v>7</v>
      </c>
      <c r="K9" s="296">
        <v>6</v>
      </c>
      <c r="L9" s="324"/>
      <c r="M9" s="325">
        <v>0.5</v>
      </c>
      <c r="N9" s="324">
        <v>4</v>
      </c>
      <c r="O9" s="325">
        <v>3</v>
      </c>
      <c r="P9" s="324"/>
      <c r="Q9" s="325"/>
      <c r="R9" s="324">
        <v>2</v>
      </c>
      <c r="S9" s="325">
        <v>0.25</v>
      </c>
      <c r="T9" s="324">
        <v>3</v>
      </c>
      <c r="U9" s="325">
        <v>3</v>
      </c>
      <c r="V9" s="324"/>
      <c r="W9" s="325"/>
      <c r="X9" s="324">
        <v>6</v>
      </c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12.75</v>
      </c>
      <c r="AO9" s="270">
        <f>P!AK11</f>
        <v>165</v>
      </c>
      <c r="AP9" s="271">
        <f t="shared" si="5"/>
        <v>45.92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/>
      <c r="J10" s="295"/>
      <c r="K10" s="296"/>
      <c r="L10" s="324">
        <v>6</v>
      </c>
      <c r="M10" s="325">
        <v>4.5</v>
      </c>
      <c r="N10" s="324"/>
      <c r="O10" s="325"/>
      <c r="P10" s="324">
        <v>2</v>
      </c>
      <c r="Q10" s="325">
        <v>1.25</v>
      </c>
      <c r="R10" s="324"/>
      <c r="S10" s="325">
        <v>1.5</v>
      </c>
      <c r="T10" s="324"/>
      <c r="U10" s="325"/>
      <c r="V10" s="324">
        <v>4</v>
      </c>
      <c r="W10" s="325">
        <v>4</v>
      </c>
      <c r="X10" s="324"/>
      <c r="Y10" s="325"/>
      <c r="Z10" s="324">
        <v>5</v>
      </c>
      <c r="AA10" s="325">
        <v>5</v>
      </c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16.25</v>
      </c>
      <c r="AO10" s="270">
        <f>P!AK12</f>
        <v>131.86542043718941</v>
      </c>
      <c r="AP10" s="271">
        <f t="shared" si="5"/>
        <v>12.150000000000006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/>
      <c r="J12" s="295"/>
      <c r="K12" s="296"/>
      <c r="L12" s="324"/>
      <c r="M12" s="325"/>
      <c r="N12" s="324">
        <v>8</v>
      </c>
      <c r="O12" s="325">
        <v>8</v>
      </c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8</v>
      </c>
      <c r="AO12" s="270">
        <f>P!AK14</f>
        <v>58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/>
      <c r="J13" s="295">
        <v>14</v>
      </c>
      <c r="K13" s="296">
        <v>15</v>
      </c>
      <c r="L13" s="324">
        <v>15</v>
      </c>
      <c r="M13" s="325">
        <v>21</v>
      </c>
      <c r="N13" s="324">
        <v>70</v>
      </c>
      <c r="O13" s="325">
        <v>157</v>
      </c>
      <c r="P13" s="324">
        <v>10</v>
      </c>
      <c r="Q13" s="325">
        <v>10</v>
      </c>
      <c r="R13" s="324">
        <v>4</v>
      </c>
      <c r="S13" s="325">
        <v>8</v>
      </c>
      <c r="T13" s="324">
        <v>10</v>
      </c>
      <c r="U13" s="325">
        <v>10</v>
      </c>
      <c r="V13" s="324">
        <v>10</v>
      </c>
      <c r="W13" s="325"/>
      <c r="X13" s="324">
        <v>20</v>
      </c>
      <c r="Y13" s="325">
        <v>5</v>
      </c>
      <c r="Z13" s="324">
        <v>20</v>
      </c>
      <c r="AA13" s="325">
        <v>20</v>
      </c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246</v>
      </c>
      <c r="AO13" s="270">
        <f>P!AK15</f>
        <v>180</v>
      </c>
      <c r="AP13" s="271">
        <f t="shared" si="5"/>
        <v>-46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/>
      <c r="J14" s="295">
        <v>0.2</v>
      </c>
      <c r="K14" s="296">
        <v>0.2</v>
      </c>
      <c r="L14" s="324">
        <v>0.2</v>
      </c>
      <c r="M14" s="325">
        <v>0.7</v>
      </c>
      <c r="N14" s="324">
        <v>2</v>
      </c>
      <c r="O14" s="325">
        <v>17</v>
      </c>
      <c r="P14" s="324">
        <v>0.2</v>
      </c>
      <c r="Q14" s="325">
        <v>0.2</v>
      </c>
      <c r="R14" s="324">
        <v>0.2</v>
      </c>
      <c r="S14" s="325">
        <v>0.2</v>
      </c>
      <c r="T14" s="324">
        <v>0.3</v>
      </c>
      <c r="U14" s="325">
        <v>0.3</v>
      </c>
      <c r="V14" s="324">
        <v>0.2</v>
      </c>
      <c r="W14" s="325"/>
      <c r="X14" s="324">
        <v>0.5</v>
      </c>
      <c r="Y14" s="325"/>
      <c r="Z14" s="324">
        <v>0.5</v>
      </c>
      <c r="AA14" s="325">
        <v>0.7</v>
      </c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19.299999999999997</v>
      </c>
      <c r="AO14" s="270">
        <f>P!AK16</f>
        <v>310</v>
      </c>
      <c r="AP14" s="271">
        <f t="shared" si="5"/>
        <v>-13.129999999999999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/>
      <c r="J15" s="295">
        <v>2</v>
      </c>
      <c r="K15" s="296">
        <v>2</v>
      </c>
      <c r="L15" s="324">
        <v>2</v>
      </c>
      <c r="M15" s="325">
        <v>2</v>
      </c>
      <c r="N15" s="324">
        <v>20</v>
      </c>
      <c r="O15" s="325"/>
      <c r="P15" s="324">
        <v>2</v>
      </c>
      <c r="Q15" s="325">
        <v>1</v>
      </c>
      <c r="R15" s="324">
        <v>1</v>
      </c>
      <c r="S15" s="325">
        <v>2</v>
      </c>
      <c r="T15" s="324">
        <v>2</v>
      </c>
      <c r="U15" s="325">
        <v>2</v>
      </c>
      <c r="V15" s="324">
        <v>2</v>
      </c>
      <c r="W15" s="325"/>
      <c r="X15" s="324">
        <v>3</v>
      </c>
      <c r="Y15" s="325"/>
      <c r="Z15" s="324">
        <v>3</v>
      </c>
      <c r="AA15" s="325">
        <v>4</v>
      </c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13</v>
      </c>
      <c r="AO15" s="270">
        <f>P!AK17</f>
        <v>40</v>
      </c>
      <c r="AP15" s="271">
        <f t="shared" si="5"/>
        <v>42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/>
      <c r="J17" s="295"/>
      <c r="K17" s="296"/>
      <c r="L17" s="324"/>
      <c r="M17" s="325"/>
      <c r="N17" s="324">
        <v>1</v>
      </c>
      <c r="O17" s="325">
        <v>0.9</v>
      </c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0.9</v>
      </c>
      <c r="AO17" s="270">
        <f>P!AK19</f>
        <v>800</v>
      </c>
      <c r="AP17" s="271">
        <f t="shared" si="5"/>
        <v>-0.24999999999999989</v>
      </c>
      <c r="AQ17" s="87" t="str">
        <f t="shared" si="6"/>
        <v xml:space="preserve"> 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/>
      <c r="J19" s="295">
        <v>18</v>
      </c>
      <c r="K19" s="296">
        <v>20</v>
      </c>
      <c r="L19" s="324">
        <v>15</v>
      </c>
      <c r="M19" s="325">
        <v>13</v>
      </c>
      <c r="N19" s="324">
        <v>60</v>
      </c>
      <c r="O19" s="325">
        <v>46</v>
      </c>
      <c r="P19" s="324">
        <v>7</v>
      </c>
      <c r="Q19" s="325">
        <v>7</v>
      </c>
      <c r="R19" s="324">
        <v>4</v>
      </c>
      <c r="S19" s="325">
        <v>10</v>
      </c>
      <c r="T19" s="324">
        <v>10</v>
      </c>
      <c r="U19" s="325">
        <v>9</v>
      </c>
      <c r="V19" s="324">
        <v>10</v>
      </c>
      <c r="W19" s="325"/>
      <c r="X19" s="324">
        <v>18</v>
      </c>
      <c r="Y19" s="325"/>
      <c r="Z19" s="324">
        <v>20</v>
      </c>
      <c r="AA19" s="325">
        <v>18</v>
      </c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123</v>
      </c>
      <c r="AO19" s="270">
        <f>P!AK21</f>
        <v>60</v>
      </c>
      <c r="AP19" s="271">
        <f t="shared" si="5"/>
        <v>109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/>
      <c r="J20" s="295">
        <v>2</v>
      </c>
      <c r="K20" s="296">
        <v>2</v>
      </c>
      <c r="L20" s="324">
        <v>1</v>
      </c>
      <c r="M20" s="325">
        <v>1.7</v>
      </c>
      <c r="N20" s="324">
        <v>15</v>
      </c>
      <c r="O20" s="325">
        <v>13.3</v>
      </c>
      <c r="P20" s="324">
        <v>0.2</v>
      </c>
      <c r="Q20" s="325">
        <v>0.2</v>
      </c>
      <c r="R20" s="324">
        <v>0.2</v>
      </c>
      <c r="S20" s="325">
        <v>0.2</v>
      </c>
      <c r="T20" s="324">
        <v>1</v>
      </c>
      <c r="U20" s="325">
        <v>1</v>
      </c>
      <c r="V20" s="324">
        <v>0.4</v>
      </c>
      <c r="W20" s="325"/>
      <c r="X20" s="324">
        <v>2.5</v>
      </c>
      <c r="Y20" s="325">
        <v>1.7</v>
      </c>
      <c r="Z20" s="324">
        <v>1</v>
      </c>
      <c r="AA20" s="325">
        <v>0.95</v>
      </c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21.049999999999997</v>
      </c>
      <c r="AO20" s="270">
        <f>P!AK22</f>
        <v>920</v>
      </c>
      <c r="AP20" s="271">
        <f t="shared" si="5"/>
        <v>0.95000000000000284</v>
      </c>
      <c r="AQ20" s="87" t="str">
        <f t="shared" si="6"/>
        <v>NZ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>
        <v>5</v>
      </c>
      <c r="O21" s="325">
        <v>5</v>
      </c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5</v>
      </c>
      <c r="AO21" s="270">
        <f>P!AK23</f>
        <v>197.84722222222223</v>
      </c>
      <c r="AP21" s="271">
        <f t="shared" si="5"/>
        <v>2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/>
      <c r="J22" s="295">
        <v>185</v>
      </c>
      <c r="K22" s="296">
        <v>165</v>
      </c>
      <c r="L22" s="324">
        <v>138</v>
      </c>
      <c r="M22" s="325">
        <v>138</v>
      </c>
      <c r="N22" s="324">
        <v>660</v>
      </c>
      <c r="O22" s="325">
        <v>500</v>
      </c>
      <c r="P22" s="324">
        <v>50</v>
      </c>
      <c r="Q22" s="325">
        <v>50</v>
      </c>
      <c r="R22" s="324"/>
      <c r="S22" s="325"/>
      <c r="T22" s="324">
        <v>50</v>
      </c>
      <c r="U22" s="325">
        <v>45</v>
      </c>
      <c r="V22" s="324">
        <v>68</v>
      </c>
      <c r="W22" s="325"/>
      <c r="X22" s="324">
        <v>204</v>
      </c>
      <c r="Y22" s="325"/>
      <c r="Z22" s="324">
        <v>150</v>
      </c>
      <c r="AA22" s="325">
        <v>150</v>
      </c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1048</v>
      </c>
      <c r="AO22" s="270">
        <f>P!AK24</f>
        <v>2.8</v>
      </c>
      <c r="AP22" s="271">
        <f t="shared" si="5"/>
        <v>254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/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/>
      <c r="J29" s="295">
        <v>1E-3</v>
      </c>
      <c r="K29" s="296">
        <v>1E-3</v>
      </c>
      <c r="L29" s="324"/>
      <c r="M29" s="325"/>
      <c r="N29" s="324">
        <v>0.01</v>
      </c>
      <c r="O29" s="325">
        <v>0.01</v>
      </c>
      <c r="P29" s="324"/>
      <c r="Q29" s="325"/>
      <c r="R29" s="324"/>
      <c r="S29" s="325"/>
      <c r="T29" s="324"/>
      <c r="U29" s="325"/>
      <c r="V29" s="324"/>
      <c r="W29" s="325"/>
      <c r="X29" s="324">
        <v>1E-3</v>
      </c>
      <c r="Y29" s="325">
        <v>1E-3</v>
      </c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1.2E-2</v>
      </c>
      <c r="AO29" s="270">
        <f>P!AK31</f>
        <v>300000</v>
      </c>
      <c r="AP29" s="271">
        <f t="shared" si="5"/>
        <v>1.0000000000000009E-3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>
        <v>0.25</v>
      </c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0.25</v>
      </c>
      <c r="AO30" s="270">
        <f>P!AK32</f>
        <v>2160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/>
      <c r="J34" s="295">
        <v>3</v>
      </c>
      <c r="K34" s="296">
        <v>4</v>
      </c>
      <c r="L34" s="324">
        <v>3</v>
      </c>
      <c r="M34" s="325">
        <v>3</v>
      </c>
      <c r="N34" s="324">
        <v>15</v>
      </c>
      <c r="O34" s="325">
        <v>10</v>
      </c>
      <c r="P34" s="324">
        <v>2</v>
      </c>
      <c r="Q34" s="325">
        <v>2</v>
      </c>
      <c r="R34" s="324">
        <v>1</v>
      </c>
      <c r="S34" s="325">
        <v>2</v>
      </c>
      <c r="T34" s="324"/>
      <c r="U34" s="325"/>
      <c r="V34" s="324">
        <v>2</v>
      </c>
      <c r="W34" s="325"/>
      <c r="X34" s="324">
        <v>3</v>
      </c>
      <c r="Y34" s="325"/>
      <c r="Z34" s="324">
        <v>3</v>
      </c>
      <c r="AA34" s="325">
        <v>3</v>
      </c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24</v>
      </c>
      <c r="AO34" s="270">
        <f>P!AK36</f>
        <v>136</v>
      </c>
      <c r="AP34" s="271">
        <f t="shared" si="5"/>
        <v>28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/>
      <c r="O36" s="325"/>
      <c r="P36" s="324">
        <v>0.2</v>
      </c>
      <c r="Q36" s="325">
        <v>0.2</v>
      </c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0.2</v>
      </c>
      <c r="AO36" s="270">
        <f>P!AK38</f>
        <v>550</v>
      </c>
      <c r="AP36" s="271">
        <f t="shared" si="5"/>
        <v>3.1249999999999996</v>
      </c>
      <c r="AQ36" s="87" t="str">
        <f t="shared" si="6"/>
        <v xml:space="preserve"> 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>
        <v>3</v>
      </c>
      <c r="O37" s="325">
        <v>3</v>
      </c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3</v>
      </c>
      <c r="AO37" s="270">
        <f>P!AK39</f>
        <v>0</v>
      </c>
      <c r="AP37" s="271">
        <f t="shared" si="5"/>
        <v>-3</v>
      </c>
      <c r="AQ37" s="87" t="str">
        <f t="shared" si="6"/>
        <v xml:space="preserve"> 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>
        <v>100</v>
      </c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>
        <v>100</v>
      </c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1.9</v>
      </c>
      <c r="AP47" s="271">
        <f t="shared" si="5"/>
        <v>550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>
        <v>500</v>
      </c>
      <c r="O48" s="325">
        <v>550</v>
      </c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550</v>
      </c>
      <c r="AO48" s="270">
        <f>P!AK50</f>
        <v>5.2</v>
      </c>
      <c r="AP48" s="271">
        <f t="shared" si="5"/>
        <v>-550</v>
      </c>
      <c r="AQ48" s="87" t="str">
        <f t="shared" si="6"/>
        <v xml:space="preserve"> 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/>
      <c r="J50" s="295"/>
      <c r="K50" s="296"/>
      <c r="L50" s="324"/>
      <c r="M50" s="325"/>
      <c r="N50" s="324">
        <v>5</v>
      </c>
      <c r="O50" s="325">
        <v>3</v>
      </c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3</v>
      </c>
      <c r="AO50" s="270">
        <f>P!AK52</f>
        <v>60</v>
      </c>
      <c r="AP50" s="271">
        <f t="shared" si="5"/>
        <v>5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>
        <v>2</v>
      </c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2</v>
      </c>
      <c r="AO51" s="270">
        <f>P!AK53</f>
        <v>70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>
        <v>150</v>
      </c>
      <c r="L54" s="324"/>
      <c r="M54" s="325"/>
      <c r="N54" s="324">
        <v>600</v>
      </c>
      <c r="O54" s="325">
        <v>600</v>
      </c>
      <c r="P54" s="324"/>
      <c r="Q54" s="325"/>
      <c r="R54" s="324"/>
      <c r="S54" s="325"/>
      <c r="T54" s="324"/>
      <c r="U54" s="325"/>
      <c r="V54" s="324"/>
      <c r="W54" s="325"/>
      <c r="X54" s="324">
        <v>150</v>
      </c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750</v>
      </c>
      <c r="AO54" s="270">
        <f>P!AK56</f>
        <v>0.75789473684210529</v>
      </c>
      <c r="AP54" s="271">
        <f t="shared" si="5"/>
        <v>230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>
        <v>150</v>
      </c>
      <c r="L55" s="324"/>
      <c r="M55" s="325"/>
      <c r="N55" s="324">
        <v>600</v>
      </c>
      <c r="O55" s="325"/>
      <c r="P55" s="324"/>
      <c r="Q55" s="325"/>
      <c r="R55" s="324"/>
      <c r="S55" s="325"/>
      <c r="T55" s="324"/>
      <c r="U55" s="325"/>
      <c r="V55" s="324"/>
      <c r="W55" s="325"/>
      <c r="X55" s="324">
        <v>150</v>
      </c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150</v>
      </c>
      <c r="AO55" s="270">
        <f>P!AK57</f>
        <v>0.35</v>
      </c>
      <c r="AP55" s="271">
        <f t="shared" si="5"/>
        <v>749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/>
      <c r="J56" s="295">
        <v>8</v>
      </c>
      <c r="K56" s="296">
        <v>8</v>
      </c>
      <c r="L56" s="324">
        <v>8</v>
      </c>
      <c r="M56" s="325">
        <v>5</v>
      </c>
      <c r="N56" s="324">
        <v>25</v>
      </c>
      <c r="O56" s="325">
        <v>16</v>
      </c>
      <c r="P56" s="324">
        <v>5</v>
      </c>
      <c r="Q56" s="325">
        <v>3</v>
      </c>
      <c r="R56" s="324">
        <v>4</v>
      </c>
      <c r="S56" s="325">
        <v>4</v>
      </c>
      <c r="T56" s="324">
        <v>6</v>
      </c>
      <c r="U56" s="325">
        <v>6</v>
      </c>
      <c r="V56" s="324">
        <v>6</v>
      </c>
      <c r="W56" s="325"/>
      <c r="X56" s="324">
        <v>8</v>
      </c>
      <c r="Y56" s="325">
        <v>8</v>
      </c>
      <c r="Z56" s="324">
        <v>6</v>
      </c>
      <c r="AA56" s="325">
        <v>7</v>
      </c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57</v>
      </c>
      <c r="AO56" s="270">
        <f>P!AK58</f>
        <v>20</v>
      </c>
      <c r="AP56" s="271">
        <f t="shared" si="5"/>
        <v>29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>
        <v>4</v>
      </c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4</v>
      </c>
      <c r="AO57" s="270">
        <f>P!AK59</f>
        <v>900</v>
      </c>
      <c r="AP57" s="271">
        <f t="shared" si="5"/>
        <v>-2</v>
      </c>
      <c r="AQ57" s="87" t="str">
        <f t="shared" si="6"/>
        <v xml:space="preserve"> 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2</v>
      </c>
      <c r="K58" s="296">
        <v>2</v>
      </c>
      <c r="L58" s="324">
        <v>2</v>
      </c>
      <c r="M58" s="325"/>
      <c r="N58" s="324">
        <v>5</v>
      </c>
      <c r="O58" s="325">
        <v>2</v>
      </c>
      <c r="P58" s="324">
        <v>2</v>
      </c>
      <c r="Q58" s="325">
        <v>1</v>
      </c>
      <c r="R58" s="324"/>
      <c r="S58" s="325"/>
      <c r="T58" s="324">
        <v>2</v>
      </c>
      <c r="U58" s="325">
        <v>2</v>
      </c>
      <c r="V58" s="324">
        <v>2</v>
      </c>
      <c r="W58" s="325"/>
      <c r="X58" s="324">
        <v>3</v>
      </c>
      <c r="Y58" s="325">
        <v>3</v>
      </c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10</v>
      </c>
      <c r="AO58" s="270">
        <f>P!AK60</f>
        <v>267.55555555555554</v>
      </c>
      <c r="AP58" s="271">
        <f t="shared" si="5"/>
        <v>-4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>
        <v>2</v>
      </c>
      <c r="P59" s="324"/>
      <c r="Q59" s="325"/>
      <c r="R59" s="324"/>
      <c r="S59" s="325"/>
      <c r="T59" s="324"/>
      <c r="U59" s="325"/>
      <c r="V59" s="324"/>
      <c r="W59" s="325"/>
      <c r="X59" s="324">
        <v>0.5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2</v>
      </c>
      <c r="AO59" s="270">
        <f>P!AK61</f>
        <v>130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/>
      <c r="J60" s="295">
        <v>2</v>
      </c>
      <c r="K60" s="296">
        <v>2</v>
      </c>
      <c r="L60" s="324">
        <v>2</v>
      </c>
      <c r="M60" s="325"/>
      <c r="N60" s="324">
        <v>2</v>
      </c>
      <c r="O60" s="325">
        <v>2</v>
      </c>
      <c r="P60" s="324">
        <v>1</v>
      </c>
      <c r="Q60" s="325">
        <v>1</v>
      </c>
      <c r="R60" s="324">
        <v>1</v>
      </c>
      <c r="S60" s="325">
        <v>1</v>
      </c>
      <c r="T60" s="324">
        <v>2</v>
      </c>
      <c r="U60" s="325">
        <v>2</v>
      </c>
      <c r="V60" s="324">
        <v>2</v>
      </c>
      <c r="W60" s="325"/>
      <c r="X60" s="324">
        <v>0.5</v>
      </c>
      <c r="Y60" s="325">
        <v>0.5</v>
      </c>
      <c r="Z60" s="324">
        <v>6</v>
      </c>
      <c r="AA60" s="325">
        <v>2</v>
      </c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10.5</v>
      </c>
      <c r="AO60" s="270">
        <f>P!AK62</f>
        <v>110</v>
      </c>
      <c r="AP60" s="271">
        <f t="shared" si="5"/>
        <v>8.5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/>
      <c r="J61" s="295">
        <v>0.3</v>
      </c>
      <c r="K61" s="296">
        <v>0.3</v>
      </c>
      <c r="L61" s="324">
        <v>0.3</v>
      </c>
      <c r="M61" s="325">
        <v>0.25</v>
      </c>
      <c r="N61" s="324">
        <v>0.5</v>
      </c>
      <c r="O61" s="325">
        <v>0.5</v>
      </c>
      <c r="P61" s="324">
        <v>0.2</v>
      </c>
      <c r="Q61" s="325">
        <v>0.2</v>
      </c>
      <c r="R61" s="324">
        <v>0.1</v>
      </c>
      <c r="S61" s="325">
        <v>0.2</v>
      </c>
      <c r="T61" s="324">
        <v>0.5</v>
      </c>
      <c r="U61" s="325">
        <v>0.5</v>
      </c>
      <c r="V61" s="324">
        <v>0.3</v>
      </c>
      <c r="W61" s="325"/>
      <c r="X61" s="324"/>
      <c r="Y61" s="325">
        <v>0.5</v>
      </c>
      <c r="Z61" s="324">
        <v>0.5</v>
      </c>
      <c r="AA61" s="325">
        <v>0.5</v>
      </c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2.95</v>
      </c>
      <c r="AO61" s="270">
        <f>P!AK63</f>
        <v>620</v>
      </c>
      <c r="AP61" s="271">
        <f t="shared" si="5"/>
        <v>0.54999999999999982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/>
      <c r="J62" s="295">
        <v>0.5</v>
      </c>
      <c r="K62" s="296">
        <v>0.2</v>
      </c>
      <c r="L62" s="324">
        <v>0.5</v>
      </c>
      <c r="M62" s="325">
        <v>0.5</v>
      </c>
      <c r="N62" s="324">
        <v>4</v>
      </c>
      <c r="O62" s="325">
        <v>3</v>
      </c>
      <c r="P62" s="324">
        <v>0.3</v>
      </c>
      <c r="Q62" s="325">
        <v>0.3</v>
      </c>
      <c r="R62" s="324">
        <v>0.2</v>
      </c>
      <c r="S62" s="325">
        <v>0.25</v>
      </c>
      <c r="T62" s="324">
        <v>0.4</v>
      </c>
      <c r="U62" s="325">
        <v>0.4</v>
      </c>
      <c r="V62" s="324">
        <v>0.4</v>
      </c>
      <c r="W62" s="325"/>
      <c r="X62" s="324"/>
      <c r="Y62" s="325">
        <v>0.5</v>
      </c>
      <c r="Z62" s="324">
        <v>0.5</v>
      </c>
      <c r="AA62" s="325">
        <v>0.5</v>
      </c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5.65</v>
      </c>
      <c r="AO62" s="270">
        <f>P!AK64</f>
        <v>640</v>
      </c>
      <c r="AP62" s="271">
        <f t="shared" si="5"/>
        <v>0.8100000000000005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/>
      <c r="J63" s="295">
        <v>0.1</v>
      </c>
      <c r="K63" s="296">
        <v>0.1</v>
      </c>
      <c r="L63" s="324">
        <v>0.1</v>
      </c>
      <c r="M63" s="325">
        <v>0.1</v>
      </c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0.2</v>
      </c>
      <c r="AO63" s="270">
        <f>P!AK65</f>
        <v>400</v>
      </c>
      <c r="AP63" s="271">
        <f t="shared" si="5"/>
        <v>0.10000000000000003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/>
      <c r="J65" s="295">
        <v>0.1</v>
      </c>
      <c r="K65" s="296">
        <v>0.1</v>
      </c>
      <c r="L65" s="324">
        <v>0.1</v>
      </c>
      <c r="M65" s="325">
        <v>0.1</v>
      </c>
      <c r="N65" s="324">
        <v>1.25</v>
      </c>
      <c r="O65" s="325">
        <v>0.7</v>
      </c>
      <c r="P65" s="324">
        <v>0.1</v>
      </c>
      <c r="Q65" s="325">
        <v>0.05</v>
      </c>
      <c r="R65" s="324">
        <v>0.05</v>
      </c>
      <c r="S65" s="325">
        <v>0.1</v>
      </c>
      <c r="T65" s="324">
        <v>0.1</v>
      </c>
      <c r="U65" s="325">
        <v>0.1</v>
      </c>
      <c r="V65" s="324">
        <v>0.1</v>
      </c>
      <c r="W65" s="325"/>
      <c r="X65" s="324">
        <v>0.2</v>
      </c>
      <c r="Y65" s="325">
        <v>0.2</v>
      </c>
      <c r="Z65" s="324">
        <v>0.2</v>
      </c>
      <c r="AA65" s="325">
        <v>0.2</v>
      </c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1.55</v>
      </c>
      <c r="AO65" s="270">
        <f>P!AK67</f>
        <v>874.99999999999989</v>
      </c>
      <c r="AP65" s="271">
        <f t="shared" si="5"/>
        <v>0.7300000000000002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/>
      <c r="J66" s="295">
        <v>1</v>
      </c>
      <c r="K66" s="296">
        <v>1</v>
      </c>
      <c r="L66" s="324"/>
      <c r="M66" s="325"/>
      <c r="N66" s="324">
        <v>15</v>
      </c>
      <c r="O66" s="325">
        <v>15</v>
      </c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16</v>
      </c>
      <c r="AO66" s="270">
        <f>P!AK68</f>
        <v>18</v>
      </c>
      <c r="AP66" s="271">
        <f t="shared" si="5"/>
        <v>2.9600000000000009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/>
      <c r="J67" s="295">
        <v>1</v>
      </c>
      <c r="K67" s="296">
        <v>1</v>
      </c>
      <c r="L67" s="324"/>
      <c r="M67" s="325"/>
      <c r="N67" s="324">
        <v>15</v>
      </c>
      <c r="O67" s="325">
        <v>15</v>
      </c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16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/>
      <c r="J68" s="295">
        <v>0.05</v>
      </c>
      <c r="K68" s="296">
        <v>0.05</v>
      </c>
      <c r="L68" s="324">
        <v>0.05</v>
      </c>
      <c r="M68" s="325">
        <v>0.05</v>
      </c>
      <c r="N68" s="324">
        <v>0.4</v>
      </c>
      <c r="O68" s="325">
        <v>0.25</v>
      </c>
      <c r="P68" s="324">
        <v>0.02</v>
      </c>
      <c r="Q68" s="325">
        <v>0.01</v>
      </c>
      <c r="R68" s="324">
        <v>0.01</v>
      </c>
      <c r="S68" s="325">
        <v>0.03</v>
      </c>
      <c r="T68" s="324">
        <v>0.03</v>
      </c>
      <c r="U68" s="325">
        <v>0.05</v>
      </c>
      <c r="V68" s="324">
        <v>0.02</v>
      </c>
      <c r="W68" s="325"/>
      <c r="X68" s="324">
        <v>0.05</v>
      </c>
      <c r="Y68" s="325"/>
      <c r="Z68" s="324">
        <v>0.1</v>
      </c>
      <c r="AA68" s="325">
        <v>0.28000000000000003</v>
      </c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0.72</v>
      </c>
      <c r="AO68" s="270">
        <f>P!AK70</f>
        <v>5728.5714285714294</v>
      </c>
      <c r="AP68" s="271">
        <f t="shared" si="7"/>
        <v>-1.428571429000014E-2</v>
      </c>
      <c r="AQ68" s="87" t="str">
        <f t="shared" ref="AQ68:AQ131" si="10">IF(AND(AP68&gt;=0, AP68&lt;1),IF(AP68=0,"০","NZ")," ")</f>
        <v xml:space="preserve"> 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/>
      <c r="J69" s="295">
        <v>0.1</v>
      </c>
      <c r="K69" s="296">
        <v>0.1</v>
      </c>
      <c r="L69" s="324">
        <v>0.1</v>
      </c>
      <c r="M69" s="325">
        <v>0.1</v>
      </c>
      <c r="N69" s="324">
        <v>1</v>
      </c>
      <c r="O69" s="325">
        <v>0.6</v>
      </c>
      <c r="P69" s="324">
        <v>0.05</v>
      </c>
      <c r="Q69" s="325">
        <v>0.05</v>
      </c>
      <c r="R69" s="324">
        <v>0.02</v>
      </c>
      <c r="S69" s="325">
        <v>0.1</v>
      </c>
      <c r="T69" s="324">
        <v>0.05</v>
      </c>
      <c r="U69" s="325">
        <v>0.1</v>
      </c>
      <c r="V69" s="324">
        <v>0.04</v>
      </c>
      <c r="W69" s="325"/>
      <c r="X69" s="324">
        <v>0.1</v>
      </c>
      <c r="Y69" s="325"/>
      <c r="Z69" s="324">
        <v>0.2</v>
      </c>
      <c r="AA69" s="325">
        <v>0.2</v>
      </c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1.25</v>
      </c>
      <c r="AO69" s="270">
        <f>P!AK71</f>
        <v>573.33333333333337</v>
      </c>
      <c r="AP69" s="271">
        <f t="shared" si="7"/>
        <v>0.48999999999999977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/>
      <c r="J70" s="295">
        <v>0.02</v>
      </c>
      <c r="K70" s="296">
        <v>0.02</v>
      </c>
      <c r="L70" s="324">
        <v>0.02</v>
      </c>
      <c r="M70" s="325">
        <v>0.02</v>
      </c>
      <c r="N70" s="324">
        <v>0.25</v>
      </c>
      <c r="O70" s="325">
        <v>0.12</v>
      </c>
      <c r="P70" s="324">
        <v>0.01</v>
      </c>
      <c r="Q70" s="325">
        <v>0.01</v>
      </c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0.17</v>
      </c>
      <c r="AO70" s="270">
        <f>P!AK72</f>
        <v>1800.0000000000002</v>
      </c>
      <c r="AP70" s="271">
        <f t="shared" si="7"/>
        <v>0.32999999999999996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/>
      <c r="J71" s="295"/>
      <c r="K71" s="296"/>
      <c r="L71" s="324"/>
      <c r="M71" s="325"/>
      <c r="N71" s="324">
        <v>15</v>
      </c>
      <c r="O71" s="325">
        <v>13</v>
      </c>
      <c r="P71" s="324">
        <v>2</v>
      </c>
      <c r="Q71" s="325">
        <v>2</v>
      </c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15</v>
      </c>
      <c r="AO71" s="270">
        <f>P!AK73</f>
        <v>8</v>
      </c>
      <c r="AP71" s="271">
        <f t="shared" si="7"/>
        <v>0</v>
      </c>
      <c r="AQ71" s="87" t="str">
        <f t="shared" si="10"/>
        <v>০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/>
      <c r="J72" s="295">
        <v>0.2</v>
      </c>
      <c r="K72" s="296">
        <v>0.2</v>
      </c>
      <c r="L72" s="324"/>
      <c r="M72" s="325"/>
      <c r="N72" s="324">
        <v>6</v>
      </c>
      <c r="O72" s="325">
        <v>6</v>
      </c>
      <c r="P72" s="324"/>
      <c r="Q72" s="325"/>
      <c r="R72" s="324"/>
      <c r="S72" s="325"/>
      <c r="T72" s="324"/>
      <c r="U72" s="325"/>
      <c r="V72" s="324"/>
      <c r="W72" s="325"/>
      <c r="X72" s="324">
        <v>0.2</v>
      </c>
      <c r="Y72" s="325">
        <v>0.2</v>
      </c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6.4</v>
      </c>
      <c r="AO72" s="270">
        <f>P!AK74</f>
        <v>768.26086956521738</v>
      </c>
      <c r="AP72" s="271">
        <f t="shared" si="7"/>
        <v>0.5</v>
      </c>
      <c r="AQ72" s="87" t="str">
        <f t="shared" si="10"/>
        <v>NZ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/>
      <c r="J73" s="295"/>
      <c r="K73" s="296"/>
      <c r="L73" s="324"/>
      <c r="M73" s="325"/>
      <c r="N73" s="324">
        <v>4</v>
      </c>
      <c r="O73" s="325">
        <v>4</v>
      </c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4</v>
      </c>
      <c r="AO73" s="270">
        <f>P!AK75</f>
        <v>605.55555555555554</v>
      </c>
      <c r="AP73" s="271">
        <f t="shared" si="7"/>
        <v>0.5</v>
      </c>
      <c r="AQ73" s="87" t="str">
        <f t="shared" si="10"/>
        <v>NZ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22.9</v>
      </c>
      <c r="G75" s="262">
        <f t="shared" si="8"/>
        <v>22.9</v>
      </c>
      <c r="H75" s="295">
        <v>1</v>
      </c>
      <c r="I75" s="296"/>
      <c r="J75" s="295">
        <v>0.5</v>
      </c>
      <c r="K75" s="296">
        <v>0.45</v>
      </c>
      <c r="L75" s="324">
        <v>0.5</v>
      </c>
      <c r="M75" s="325">
        <v>0.5</v>
      </c>
      <c r="N75" s="324">
        <v>10</v>
      </c>
      <c r="O75" s="325">
        <v>9</v>
      </c>
      <c r="P75" s="324"/>
      <c r="Q75" s="325"/>
      <c r="R75" s="324"/>
      <c r="S75" s="325"/>
      <c r="T75" s="324">
        <v>0.4</v>
      </c>
      <c r="U75" s="325">
        <v>0.3</v>
      </c>
      <c r="V75" s="324"/>
      <c r="W75" s="325"/>
      <c r="X75" s="324">
        <v>1</v>
      </c>
      <c r="Y75" s="325">
        <v>1</v>
      </c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11.25</v>
      </c>
      <c r="AO75" s="270">
        <f>P!AK77</f>
        <v>878.60262008733628</v>
      </c>
      <c r="AP75" s="271">
        <f t="shared" si="7"/>
        <v>11.649999999999999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/>
      <c r="J77" s="295"/>
      <c r="K77" s="296"/>
      <c r="L77" s="324"/>
      <c r="M77" s="325"/>
      <c r="N77" s="324">
        <v>0.25</v>
      </c>
      <c r="O77" s="325">
        <v>0.15</v>
      </c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0.15</v>
      </c>
      <c r="AO77" s="270">
        <f>P!AK79</f>
        <v>3600</v>
      </c>
      <c r="AP77" s="272">
        <f t="shared" si="7"/>
        <v>0.18000000000000002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/>
      <c r="J78" s="295">
        <v>0.1</v>
      </c>
      <c r="K78" s="296">
        <v>0.1</v>
      </c>
      <c r="L78" s="324">
        <v>0.1</v>
      </c>
      <c r="M78" s="325">
        <v>0.1</v>
      </c>
      <c r="N78" s="324">
        <v>0.1</v>
      </c>
      <c r="O78" s="325">
        <v>0.1</v>
      </c>
      <c r="P78" s="324">
        <v>0.1</v>
      </c>
      <c r="Q78" s="325">
        <v>0.1</v>
      </c>
      <c r="R78" s="324"/>
      <c r="S78" s="325"/>
      <c r="T78" s="324">
        <v>0.1</v>
      </c>
      <c r="U78" s="325">
        <v>0.1</v>
      </c>
      <c r="V78" s="324">
        <v>0.1</v>
      </c>
      <c r="W78" s="325"/>
      <c r="X78" s="324">
        <v>0.1</v>
      </c>
      <c r="Y78" s="325"/>
      <c r="Z78" s="324">
        <v>0.1</v>
      </c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0.5</v>
      </c>
      <c r="AO78" s="270">
        <f>P!AK80</f>
        <v>600</v>
      </c>
      <c r="AP78" s="271">
        <f t="shared" si="7"/>
        <v>-9.9999999999999978E-2</v>
      </c>
      <c r="AQ78" s="87" t="str">
        <f>IF(AND(AP78&gt;=0, AP78&lt;1),IF(AP78=0,"০","NZ")," ")</f>
        <v xml:space="preserve"> 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/>
      <c r="J80" s="295">
        <v>2</v>
      </c>
      <c r="K80" s="296">
        <v>0.5</v>
      </c>
      <c r="L80" s="324">
        <v>1</v>
      </c>
      <c r="M80" s="325">
        <v>1</v>
      </c>
      <c r="N80" s="324">
        <v>5</v>
      </c>
      <c r="O80" s="325">
        <v>5</v>
      </c>
      <c r="P80" s="324">
        <v>1</v>
      </c>
      <c r="Q80" s="325">
        <v>1</v>
      </c>
      <c r="R80" s="324">
        <v>0.5</v>
      </c>
      <c r="S80" s="325">
        <v>1</v>
      </c>
      <c r="T80" s="324">
        <v>4</v>
      </c>
      <c r="U80" s="325">
        <v>3</v>
      </c>
      <c r="V80" s="324">
        <v>0.5</v>
      </c>
      <c r="W80" s="325"/>
      <c r="X80" s="324">
        <v>1</v>
      </c>
      <c r="Y80" s="325">
        <v>1</v>
      </c>
      <c r="Z80" s="324">
        <v>1</v>
      </c>
      <c r="AA80" s="325">
        <v>0.5</v>
      </c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13</v>
      </c>
      <c r="AO80" s="270">
        <f>P!AK82</f>
        <v>180</v>
      </c>
      <c r="AP80" s="271">
        <f t="shared" si="7"/>
        <v>2.6499999999999986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/>
      <c r="J84" s="295"/>
      <c r="K84" s="296"/>
      <c r="L84" s="324"/>
      <c r="M84" s="325"/>
      <c r="N84" s="324">
        <v>0.2</v>
      </c>
      <c r="O84" s="325">
        <v>7.0000000000000007E-2</v>
      </c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7.0000000000000007E-2</v>
      </c>
      <c r="AO84" s="270">
        <f>P!AK86</f>
        <v>2600</v>
      </c>
      <c r="AP84" s="271">
        <f t="shared" si="7"/>
        <v>0.22999999999999998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/>
      <c r="J86" s="295"/>
      <c r="K86" s="296"/>
      <c r="L86" s="324"/>
      <c r="M86" s="325"/>
      <c r="N86" s="324">
        <v>0.5</v>
      </c>
      <c r="O86" s="325">
        <v>0.63</v>
      </c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0.63</v>
      </c>
      <c r="AO86" s="270">
        <f>P!AK88</f>
        <v>1700</v>
      </c>
      <c r="AP86" s="272">
        <f t="shared" si="7"/>
        <v>8.0000000000000182E-2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/>
      <c r="J87" s="295">
        <v>6</v>
      </c>
      <c r="K87" s="296">
        <v>9</v>
      </c>
      <c r="L87" s="324">
        <v>7</v>
      </c>
      <c r="M87" s="325">
        <v>31</v>
      </c>
      <c r="N87" s="324">
        <v>60</v>
      </c>
      <c r="O87" s="325">
        <v>6</v>
      </c>
      <c r="P87" s="324">
        <v>2</v>
      </c>
      <c r="Q87" s="325">
        <v>2</v>
      </c>
      <c r="R87" s="324"/>
      <c r="S87" s="325"/>
      <c r="T87" s="324">
        <v>3</v>
      </c>
      <c r="U87" s="325">
        <v>1.5</v>
      </c>
      <c r="V87" s="324">
        <v>4</v>
      </c>
      <c r="W87" s="325"/>
      <c r="X87" s="324">
        <v>10</v>
      </c>
      <c r="Y87" s="325">
        <v>10</v>
      </c>
      <c r="Z87" s="324">
        <v>6</v>
      </c>
      <c r="AA87" s="325">
        <v>6</v>
      </c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65.5</v>
      </c>
      <c r="AO87" s="270">
        <f>P!AK89</f>
        <v>67</v>
      </c>
      <c r="AP87" s="271">
        <f t="shared" si="7"/>
        <v>65.5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/>
      <c r="J88" s="295">
        <v>4</v>
      </c>
      <c r="K88" s="296">
        <v>5.4</v>
      </c>
      <c r="L88" s="324">
        <v>2.5</v>
      </c>
      <c r="M88" s="325">
        <v>1</v>
      </c>
      <c r="N88" s="324">
        <v>35</v>
      </c>
      <c r="O88" s="325">
        <v>14</v>
      </c>
      <c r="P88" s="324">
        <v>1</v>
      </c>
      <c r="Q88" s="325">
        <v>0.5</v>
      </c>
      <c r="R88" s="324">
        <v>0.5</v>
      </c>
      <c r="S88" s="325">
        <v>1</v>
      </c>
      <c r="T88" s="324">
        <v>2</v>
      </c>
      <c r="U88" s="325">
        <v>2</v>
      </c>
      <c r="V88" s="324">
        <v>2</v>
      </c>
      <c r="W88" s="325"/>
      <c r="X88" s="324">
        <v>5</v>
      </c>
      <c r="Y88" s="325">
        <v>5</v>
      </c>
      <c r="Z88" s="324">
        <v>4</v>
      </c>
      <c r="AA88" s="325">
        <v>2</v>
      </c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30.9</v>
      </c>
      <c r="AO88" s="270">
        <f>P!AK90</f>
        <v>115</v>
      </c>
      <c r="AP88" s="271">
        <f t="shared" si="7"/>
        <v>34.449999999999996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/>
      <c r="J89" s="295">
        <v>120</v>
      </c>
      <c r="K89" s="296">
        <v>143</v>
      </c>
      <c r="L89" s="324">
        <v>190</v>
      </c>
      <c r="M89" s="325">
        <v>385</v>
      </c>
      <c r="N89" s="324">
        <v>1000</v>
      </c>
      <c r="O89" s="325">
        <v>721</v>
      </c>
      <c r="P89" s="324">
        <v>60</v>
      </c>
      <c r="Q89" s="325">
        <v>25</v>
      </c>
      <c r="R89" s="324">
        <v>45</v>
      </c>
      <c r="S89" s="325">
        <v>46</v>
      </c>
      <c r="T89" s="324">
        <v>100</v>
      </c>
      <c r="U89" s="325">
        <v>100</v>
      </c>
      <c r="V89" s="324">
        <v>90</v>
      </c>
      <c r="W89" s="325"/>
      <c r="X89" s="324">
        <v>190</v>
      </c>
      <c r="Y89" s="325">
        <v>190</v>
      </c>
      <c r="Z89" s="324">
        <v>120</v>
      </c>
      <c r="AA89" s="325">
        <v>171</v>
      </c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1781</v>
      </c>
      <c r="AO89" s="270">
        <f>P!AK91</f>
        <v>11.397500000000001</v>
      </c>
      <c r="AP89" s="271">
        <f t="shared" si="7"/>
        <v>293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>
        <v>200</v>
      </c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200</v>
      </c>
      <c r="AO90" s="270">
        <f>P!AK92</f>
        <v>20</v>
      </c>
      <c r="AP90" s="271">
        <f t="shared" si="7"/>
        <v>-200</v>
      </c>
      <c r="AQ90" s="87" t="str">
        <f t="shared" si="10"/>
        <v xml:space="preserve"> 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>
        <v>2</v>
      </c>
      <c r="L92" s="324"/>
      <c r="M92" s="325">
        <v>7.5</v>
      </c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>
        <v>2</v>
      </c>
      <c r="Y92" s="325">
        <v>1</v>
      </c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10.5</v>
      </c>
      <c r="AO92" s="270">
        <f>P!AK94</f>
        <v>220</v>
      </c>
      <c r="AP92" s="271">
        <f t="shared" si="7"/>
        <v>1.5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61</v>
      </c>
      <c r="G95" s="262">
        <f t="shared" si="8"/>
        <v>61</v>
      </c>
      <c r="H95" s="295">
        <v>3</v>
      </c>
      <c r="I95" s="296"/>
      <c r="J95" s="295">
        <v>4</v>
      </c>
      <c r="K95" s="296">
        <v>3.5</v>
      </c>
      <c r="L95" s="324">
        <v>4</v>
      </c>
      <c r="M95" s="325">
        <v>3</v>
      </c>
      <c r="N95" s="324">
        <v>4</v>
      </c>
      <c r="O95" s="325">
        <v>2</v>
      </c>
      <c r="P95" s="324">
        <v>1</v>
      </c>
      <c r="Q95" s="325">
        <v>1</v>
      </c>
      <c r="R95" s="324">
        <v>1</v>
      </c>
      <c r="S95" s="325">
        <v>1</v>
      </c>
      <c r="T95" s="324">
        <v>1</v>
      </c>
      <c r="U95" s="325">
        <v>1</v>
      </c>
      <c r="V95" s="324">
        <v>2</v>
      </c>
      <c r="W95" s="325"/>
      <c r="X95" s="324">
        <v>4</v>
      </c>
      <c r="Y95" s="325">
        <v>3</v>
      </c>
      <c r="Z95" s="324">
        <v>4</v>
      </c>
      <c r="AA95" s="325">
        <v>4</v>
      </c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18.5</v>
      </c>
      <c r="AO95" s="270">
        <f>P!AK97</f>
        <v>45.983606557377051</v>
      </c>
      <c r="AP95" s="271">
        <f t="shared" si="7"/>
        <v>42.5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>
        <v>1</v>
      </c>
      <c r="K98" s="296">
        <v>1</v>
      </c>
      <c r="L98" s="324"/>
      <c r="M98" s="325"/>
      <c r="N98" s="324">
        <v>1</v>
      </c>
      <c r="O98" s="325">
        <v>1</v>
      </c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2</v>
      </c>
      <c r="AO98" s="270">
        <f>P!AK100</f>
        <v>201.59313725490196</v>
      </c>
      <c r="AP98" s="271">
        <f t="shared" si="7"/>
        <v>-1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0.45</v>
      </c>
      <c r="M99" s="325">
        <v>0.45</v>
      </c>
      <c r="N99" s="324">
        <v>2</v>
      </c>
      <c r="O99" s="325">
        <v>1</v>
      </c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1.45</v>
      </c>
      <c r="AO99" s="270">
        <f>P!AK101</f>
        <v>600</v>
      </c>
      <c r="AP99" s="272">
        <f t="shared" si="7"/>
        <v>-0.30099999999999993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>
        <v>10</v>
      </c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10</v>
      </c>
      <c r="AO103" s="270">
        <f>P!AK105</f>
        <v>210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>
        <v>9</v>
      </c>
      <c r="P104" s="324"/>
      <c r="Q104" s="325"/>
      <c r="R104" s="324"/>
      <c r="S104" s="325"/>
      <c r="T104" s="324">
        <v>6</v>
      </c>
      <c r="U104" s="325">
        <v>6</v>
      </c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15</v>
      </c>
      <c r="AO104" s="270">
        <f>P!AK106</f>
        <v>160</v>
      </c>
      <c r="AP104" s="271">
        <f t="shared" si="7"/>
        <v>6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>
        <v>8</v>
      </c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8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>
        <v>1</v>
      </c>
      <c r="Y107" s="325">
        <v>1</v>
      </c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1</v>
      </c>
      <c r="AO107" s="270">
        <f>P!AK109</f>
        <v>770.37037037037032</v>
      </c>
      <c r="AP107" s="271">
        <f t="shared" si="7"/>
        <v>0.72500000000000009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/>
      <c r="J109" s="295">
        <v>1</v>
      </c>
      <c r="K109" s="296">
        <v>1</v>
      </c>
      <c r="L109" s="324"/>
      <c r="M109" s="325"/>
      <c r="N109" s="324">
        <v>2</v>
      </c>
      <c r="O109" s="325">
        <v>1</v>
      </c>
      <c r="P109" s="324"/>
      <c r="Q109" s="325"/>
      <c r="R109" s="324"/>
      <c r="S109" s="325"/>
      <c r="T109" s="324">
        <v>1</v>
      </c>
      <c r="U109" s="325">
        <v>1</v>
      </c>
      <c r="V109" s="324">
        <v>1</v>
      </c>
      <c r="W109" s="325"/>
      <c r="X109" s="324">
        <v>2</v>
      </c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3</v>
      </c>
      <c r="AO109" s="270">
        <f>P!AK111</f>
        <v>270</v>
      </c>
      <c r="AP109" s="271">
        <f t="shared" si="7"/>
        <v>5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2.5</v>
      </c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2165.7894736842104</v>
      </c>
      <c r="AP112" s="271">
        <f t="shared" si="7"/>
        <v>3.8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/>
      <c r="J116" s="295"/>
      <c r="K116" s="296">
        <v>2</v>
      </c>
      <c r="L116" s="324"/>
      <c r="M116" s="325">
        <v>46</v>
      </c>
      <c r="N116" s="324"/>
      <c r="O116" s="325">
        <v>38</v>
      </c>
      <c r="P116" s="324"/>
      <c r="Q116" s="325"/>
      <c r="R116" s="324"/>
      <c r="S116" s="325">
        <v>5</v>
      </c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91</v>
      </c>
      <c r="AO116" s="270">
        <f>P!AK118</f>
        <v>9.9375</v>
      </c>
      <c r="AP116" s="271">
        <f t="shared" si="7"/>
        <v>300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>
        <v>2.16</v>
      </c>
      <c r="L123" s="324"/>
      <c r="M123" s="296"/>
      <c r="N123" s="324">
        <v>200</v>
      </c>
      <c r="O123" s="296">
        <v>2.6</v>
      </c>
      <c r="P123" s="324"/>
      <c r="Q123" s="296"/>
      <c r="R123" s="324"/>
      <c r="S123" s="296"/>
      <c r="T123" s="324">
        <v>120</v>
      </c>
      <c r="U123" s="296"/>
      <c r="V123" s="324"/>
      <c r="W123" s="296"/>
      <c r="X123" s="324">
        <v>150</v>
      </c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4.76</v>
      </c>
      <c r="AO123" s="332">
        <f>P!AK125</f>
        <v>736.67117726657636</v>
      </c>
      <c r="AP123" s="333">
        <f t="shared" si="7"/>
        <v>2.6300000000000008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>
        <v>30</v>
      </c>
      <c r="U124" s="336">
        <f>P!P126</f>
        <v>22</v>
      </c>
      <c r="V124" s="337">
        <v>64</v>
      </c>
      <c r="W124" s="336">
        <f>P!R126</f>
        <v>50</v>
      </c>
      <c r="X124" s="337">
        <v>109</v>
      </c>
      <c r="Y124" s="336">
        <f>P!T126</f>
        <v>94</v>
      </c>
      <c r="Z124" s="337">
        <v>30</v>
      </c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>
        <v>17</v>
      </c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>
        <v>3</v>
      </c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>
        <v>6</v>
      </c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>
        <v>7</v>
      </c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>
        <v>6</v>
      </c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/>
      <c r="J141" s="324"/>
      <c r="K141" s="296"/>
      <c r="L141" s="324"/>
      <c r="M141" s="296"/>
      <c r="N141" s="324">
        <v>564</v>
      </c>
      <c r="O141" s="296">
        <v>64</v>
      </c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64</v>
      </c>
      <c r="AO141" s="270">
        <f>P!AK143</f>
        <v>21.284578696343402</v>
      </c>
      <c r="AP141" s="271">
        <f t="shared" si="11"/>
        <v>565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155</v>
      </c>
      <c r="O143" s="296">
        <v>154</v>
      </c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154</v>
      </c>
      <c r="AO143" s="270">
        <f>P!AK145</f>
        <v>1100</v>
      </c>
      <c r="AP143" s="271">
        <f t="shared" si="11"/>
        <v>15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>
        <v>11</v>
      </c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11</v>
      </c>
      <c r="AO144" s="270">
        <f>P!AK146</f>
        <v>35</v>
      </c>
      <c r="AP144" s="271">
        <f t="shared" si="11"/>
        <v>-11</v>
      </c>
      <c r="AQ144" s="87" t="str">
        <f t="shared" si="13"/>
        <v xml:space="preserve"> 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>
        <v>2</v>
      </c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2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>
        <v>15</v>
      </c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>
        <v>73</v>
      </c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/>
      <c r="J150" s="324">
        <v>28</v>
      </c>
      <c r="K150" s="325">
        <v>26</v>
      </c>
      <c r="L150" s="324"/>
      <c r="M150" s="325"/>
      <c r="N150" s="324">
        <v>142</v>
      </c>
      <c r="O150" s="325">
        <v>139</v>
      </c>
      <c r="P150" s="324">
        <v>21</v>
      </c>
      <c r="Q150" s="325">
        <v>5.5</v>
      </c>
      <c r="R150" s="324">
        <v>8</v>
      </c>
      <c r="S150" s="325">
        <v>17</v>
      </c>
      <c r="T150" s="324">
        <v>23</v>
      </c>
      <c r="U150" s="325">
        <v>20</v>
      </c>
      <c r="V150" s="324">
        <v>13</v>
      </c>
      <c r="W150" s="325"/>
      <c r="X150" s="324">
        <v>34</v>
      </c>
      <c r="Y150" s="325">
        <v>30</v>
      </c>
      <c r="Z150" s="324"/>
      <c r="AA150" s="325">
        <v>13</v>
      </c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250.5</v>
      </c>
      <c r="AO150" s="269">
        <f>P!AK152</f>
        <v>265.03809523809525</v>
      </c>
      <c r="AP150" s="427">
        <f t="shared" si="11"/>
        <v>97.490000000000236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/>
      <c r="J151" s="324"/>
      <c r="K151" s="325"/>
      <c r="L151" s="324">
        <v>135</v>
      </c>
      <c r="M151" s="325">
        <v>135</v>
      </c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135</v>
      </c>
      <c r="AO151" s="270">
        <f>P!AK153</f>
        <v>60.978260869565219</v>
      </c>
      <c r="AP151" s="271">
        <f t="shared" si="11"/>
        <v>141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>
        <v>3.5</v>
      </c>
      <c r="K152" s="296">
        <v>3.7</v>
      </c>
      <c r="L152" s="324">
        <v>3</v>
      </c>
      <c r="M152" s="296">
        <v>3</v>
      </c>
      <c r="N152" s="324">
        <v>20</v>
      </c>
      <c r="O152" s="296">
        <v>30.6</v>
      </c>
      <c r="P152" s="324"/>
      <c r="Q152" s="296"/>
      <c r="R152" s="324"/>
      <c r="S152" s="296">
        <v>5.3</v>
      </c>
      <c r="T152" s="324">
        <v>2</v>
      </c>
      <c r="U152" s="296">
        <v>2</v>
      </c>
      <c r="V152" s="324"/>
      <c r="W152" s="296"/>
      <c r="X152" s="324">
        <v>8</v>
      </c>
      <c r="Y152" s="325">
        <v>8</v>
      </c>
      <c r="Z152" s="324">
        <v>3</v>
      </c>
      <c r="AA152" s="325">
        <v>2.8</v>
      </c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55.4</v>
      </c>
      <c r="AO152" s="270">
        <f>P!AK154</f>
        <v>170.67698259187625</v>
      </c>
      <c r="AP152" s="271">
        <f t="shared" si="11"/>
        <v>-1.5000000000000284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/>
      <c r="J153" s="324"/>
      <c r="K153" s="296"/>
      <c r="L153" s="324">
        <v>14</v>
      </c>
      <c r="M153" s="296">
        <v>14.6</v>
      </c>
      <c r="N153" s="324">
        <v>20</v>
      </c>
      <c r="O153" s="296">
        <v>24.6</v>
      </c>
      <c r="P153" s="324">
        <v>5</v>
      </c>
      <c r="Q153" s="296">
        <v>3.2</v>
      </c>
      <c r="R153" s="324"/>
      <c r="S153" s="296">
        <v>4.4000000000000004</v>
      </c>
      <c r="T153" s="324">
        <v>10</v>
      </c>
      <c r="U153" s="296">
        <v>10</v>
      </c>
      <c r="V153" s="324"/>
      <c r="W153" s="296"/>
      <c r="X153" s="324"/>
      <c r="Y153" s="325"/>
      <c r="Z153" s="324">
        <v>12</v>
      </c>
      <c r="AA153" s="325">
        <v>10.5</v>
      </c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67.300000000000011</v>
      </c>
      <c r="AO153" s="270">
        <f>P!AK155</f>
        <v>388.26833073322939</v>
      </c>
      <c r="AP153" s="271">
        <f t="shared" si="11"/>
        <v>3.8800000000000239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>
        <v>3.3</v>
      </c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3.3</v>
      </c>
      <c r="AO154" s="270">
        <f>P!AK156</f>
        <v>370</v>
      </c>
      <c r="AP154" s="271">
        <f t="shared" si="11"/>
        <v>8.7000000000000099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>
        <v>7</v>
      </c>
      <c r="Y159" s="325">
        <v>7</v>
      </c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7</v>
      </c>
      <c r="AO159" s="270">
        <f>P!AK161</f>
        <v>400</v>
      </c>
      <c r="AP159" s="271">
        <f t="shared" si="11"/>
        <v>-7</v>
      </c>
      <c r="AQ159" s="87" t="str">
        <f t="shared" si="13"/>
        <v xml:space="preserve"> 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416.84210526315792</v>
      </c>
      <c r="AP160" s="271">
        <f t="shared" si="11"/>
        <v>19</v>
      </c>
      <c r="AQ160" s="87" t="str">
        <f t="shared" si="13"/>
        <v xml:space="preserve"> 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/>
      <c r="J161" s="324"/>
      <c r="K161" s="325"/>
      <c r="L161" s="324">
        <v>2.5</v>
      </c>
      <c r="M161" s="325">
        <v>2.5</v>
      </c>
      <c r="N161" s="324"/>
      <c r="O161" s="325"/>
      <c r="P161" s="324"/>
      <c r="Q161" s="325"/>
      <c r="R161" s="324"/>
      <c r="S161" s="325"/>
      <c r="T161" s="324">
        <v>4</v>
      </c>
      <c r="U161" s="325">
        <v>4</v>
      </c>
      <c r="V161" s="324"/>
      <c r="W161" s="325"/>
      <c r="X161" s="324"/>
      <c r="Y161" s="325"/>
      <c r="Z161" s="324">
        <v>2</v>
      </c>
      <c r="AA161" s="325">
        <v>2</v>
      </c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8.5</v>
      </c>
      <c r="AO161" s="270">
        <f>P!AK163</f>
        <v>700</v>
      </c>
      <c r="AP161" s="271">
        <f t="shared" si="11"/>
        <v>-1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3</v>
      </c>
      <c r="AQ163" s="87" t="str">
        <f t="shared" si="13"/>
        <v xml:space="preserve"> 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4</v>
      </c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384</v>
      </c>
      <c r="AP167" s="271">
        <f t="shared" si="11"/>
        <v>5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>
        <v>7</v>
      </c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7</v>
      </c>
      <c r="AO168" s="270">
        <f>P!AK170</f>
        <v>789.75609756097572</v>
      </c>
      <c r="AP168" s="271">
        <f t="shared" si="11"/>
        <v>9.3999999999999986</v>
      </c>
      <c r="AQ168" s="87" t="str">
        <f t="shared" si="13"/>
        <v xml:space="preserve"> 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>
        <v>13</v>
      </c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>
        <v>7</v>
      </c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13</v>
      </c>
      <c r="AO169" s="270">
        <f>P!AK171</f>
        <v>380</v>
      </c>
      <c r="AP169" s="271">
        <f t="shared" si="11"/>
        <v>7</v>
      </c>
      <c r="AQ169" s="87" t="str">
        <f t="shared" si="13"/>
        <v xml:space="preserve"> 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200</v>
      </c>
      <c r="AP171" s="271">
        <f t="shared" si="11"/>
        <v>1.4</v>
      </c>
      <c r="AQ171" s="87" t="str">
        <f t="shared" si="13"/>
        <v xml:space="preserve"> 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>
        <v>5</v>
      </c>
      <c r="U177" s="336">
        <f>P!P179</f>
        <v>10</v>
      </c>
      <c r="V177" s="337">
        <v>10</v>
      </c>
      <c r="W177" s="336">
        <f>P!R179</f>
        <v>10</v>
      </c>
      <c r="X177" s="337">
        <v>5</v>
      </c>
      <c r="Y177" s="336">
        <f>P!T179</f>
        <v>5</v>
      </c>
      <c r="Z177" s="337">
        <v>10</v>
      </c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>
        <v>10</v>
      </c>
      <c r="U178" s="336">
        <f>P!P180</f>
        <v>10</v>
      </c>
      <c r="V178" s="337">
        <v>10</v>
      </c>
      <c r="W178" s="336">
        <f>P!R180</f>
        <v>10</v>
      </c>
      <c r="X178" s="337">
        <v>15</v>
      </c>
      <c r="Y178" s="336">
        <f>P!T180</f>
        <v>15</v>
      </c>
      <c r="Z178" s="337">
        <v>1</v>
      </c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>
        <v>1</v>
      </c>
      <c r="U179" s="336">
        <f>P!P181</f>
        <v>1</v>
      </c>
      <c r="V179" s="337">
        <v>0.5</v>
      </c>
      <c r="W179" s="336">
        <f>P!R181</f>
        <v>0.5</v>
      </c>
      <c r="X179" s="337">
        <v>1</v>
      </c>
      <c r="Y179" s="336">
        <f>P!T181</f>
        <v>1</v>
      </c>
      <c r="Z179" s="337">
        <v>0.5</v>
      </c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>
        <v>0.5</v>
      </c>
      <c r="U180" s="336">
        <f>P!P182</f>
        <v>0.5</v>
      </c>
      <c r="V180" s="337">
        <v>0.5</v>
      </c>
      <c r="W180" s="336">
        <f>P!R182</f>
        <v>0.5</v>
      </c>
      <c r="X180" s="337">
        <v>0.5</v>
      </c>
      <c r="Y180" s="336">
        <f>P!T182</f>
        <v>0.5</v>
      </c>
      <c r="Z180" s="337">
        <v>1.5</v>
      </c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>
        <v>1</v>
      </c>
      <c r="U181" s="336">
        <f>P!P183</f>
        <v>1</v>
      </c>
      <c r="V181" s="337">
        <v>1</v>
      </c>
      <c r="W181" s="336">
        <f>P!R183</f>
        <v>0</v>
      </c>
      <c r="X181" s="337">
        <v>1.5</v>
      </c>
      <c r="Y181" s="336">
        <f>P!T183</f>
        <v>1.5</v>
      </c>
      <c r="Z181" s="337">
        <v>30</v>
      </c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>
        <v>20</v>
      </c>
      <c r="U182" s="336">
        <f>P!P184</f>
        <v>20</v>
      </c>
      <c r="V182" s="337">
        <v>20</v>
      </c>
      <c r="W182" s="336">
        <f>P!R184</f>
        <v>20</v>
      </c>
      <c r="X182" s="337">
        <v>30</v>
      </c>
      <c r="Y182" s="336">
        <f>P!T184</f>
        <v>30</v>
      </c>
      <c r="Z182" s="337">
        <v>6</v>
      </c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>
        <v>5</v>
      </c>
      <c r="U183" s="336">
        <f>P!P185</f>
        <v>5</v>
      </c>
      <c r="V183" s="337">
        <v>5</v>
      </c>
      <c r="W183" s="336">
        <f>P!R185</f>
        <v>5</v>
      </c>
      <c r="X183" s="337">
        <v>7</v>
      </c>
      <c r="Y183" s="336">
        <f>P!T185</f>
        <v>7</v>
      </c>
      <c r="Z183" s="337">
        <v>2</v>
      </c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>
        <v>1</v>
      </c>
      <c r="U184" s="336">
        <f>P!P186</f>
        <v>1</v>
      </c>
      <c r="V184" s="337">
        <v>2</v>
      </c>
      <c r="W184" s="336">
        <f>P!R186</f>
        <v>2</v>
      </c>
      <c r="X184" s="337">
        <v>2</v>
      </c>
      <c r="Y184" s="336">
        <f>P!T186</f>
        <v>2</v>
      </c>
      <c r="Z184" s="337">
        <v>6</v>
      </c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>
        <v>22</v>
      </c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>
        <v>21</v>
      </c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>
        <v>20</v>
      </c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>
        <v>15</v>
      </c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>
        <v>20</v>
      </c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>
        <v>1</v>
      </c>
      <c r="U197" s="336">
        <f>P!P199</f>
        <v>1</v>
      </c>
      <c r="V197" s="337">
        <v>2</v>
      </c>
      <c r="W197" s="336">
        <f>P!R199</f>
        <v>2</v>
      </c>
      <c r="X197" s="337">
        <v>3</v>
      </c>
      <c r="Y197" s="336">
        <f>P!T199</f>
        <v>3</v>
      </c>
      <c r="Z197" s="337">
        <v>3</v>
      </c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>
        <v>0.5</v>
      </c>
      <c r="U198" s="336">
        <f>P!P200</f>
        <v>0.5</v>
      </c>
      <c r="V198" s="337">
        <v>0.5</v>
      </c>
      <c r="W198" s="336">
        <f>P!R200</f>
        <v>0.5</v>
      </c>
      <c r="X198" s="337">
        <v>1</v>
      </c>
      <c r="Y198" s="336">
        <f>P!T200</f>
        <v>1</v>
      </c>
      <c r="Z198" s="337">
        <v>1</v>
      </c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>
        <v>5</v>
      </c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>
        <v>6</v>
      </c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>
        <v>10</v>
      </c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/>
      <c r="J214" s="324">
        <v>3</v>
      </c>
      <c r="K214" s="325">
        <v>3</v>
      </c>
      <c r="L214" s="324">
        <v>2</v>
      </c>
      <c r="M214" s="325">
        <v>2</v>
      </c>
      <c r="N214" s="324">
        <v>15</v>
      </c>
      <c r="O214" s="325">
        <v>15</v>
      </c>
      <c r="P214" s="324">
        <v>2</v>
      </c>
      <c r="Q214" s="325">
        <v>2</v>
      </c>
      <c r="R214" s="324"/>
      <c r="S214" s="325"/>
      <c r="T214" s="324">
        <v>2</v>
      </c>
      <c r="U214" s="325">
        <v>2</v>
      </c>
      <c r="V214" s="324">
        <v>1</v>
      </c>
      <c r="W214" s="325"/>
      <c r="X214" s="324">
        <v>8</v>
      </c>
      <c r="Y214" s="325">
        <v>8</v>
      </c>
      <c r="Z214" s="324">
        <v>5</v>
      </c>
      <c r="AA214" s="325">
        <v>5</v>
      </c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37</v>
      </c>
      <c r="AO214" s="334">
        <f>P!AK216</f>
        <v>80.612244897959187</v>
      </c>
      <c r="AP214" s="335">
        <f t="shared" si="15"/>
        <v>12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6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>
        <v>50</v>
      </c>
      <c r="U229" s="336">
        <f>P!P231</f>
        <v>4.2</v>
      </c>
      <c r="V229" s="337"/>
      <c r="W229" s="336">
        <f>P!R231</f>
        <v>1.1499999999999999</v>
      </c>
      <c r="X229" s="337">
        <v>70</v>
      </c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/>
      <c r="J230" s="324">
        <v>4.5</v>
      </c>
      <c r="K230" s="325">
        <v>4.5</v>
      </c>
      <c r="L230" s="324">
        <v>4.5</v>
      </c>
      <c r="M230" s="325">
        <v>4</v>
      </c>
      <c r="N230" s="324">
        <v>14</v>
      </c>
      <c r="O230" s="325">
        <v>14</v>
      </c>
      <c r="P230" s="324">
        <v>1.5</v>
      </c>
      <c r="Q230" s="325">
        <v>0.5</v>
      </c>
      <c r="R230" s="324">
        <v>0.5</v>
      </c>
      <c r="S230" s="325">
        <v>3.5</v>
      </c>
      <c r="T230" s="324">
        <v>2.5</v>
      </c>
      <c r="U230" s="325">
        <v>2.5</v>
      </c>
      <c r="V230" s="324">
        <v>2.5</v>
      </c>
      <c r="W230" s="325"/>
      <c r="X230" s="324">
        <v>5</v>
      </c>
      <c r="Y230" s="325">
        <v>3</v>
      </c>
      <c r="Z230" s="324">
        <v>5</v>
      </c>
      <c r="AA230" s="325">
        <v>5</v>
      </c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37</v>
      </c>
      <c r="AO230" s="334">
        <f>P!AK232</f>
        <v>830</v>
      </c>
      <c r="AP230" s="335">
        <f t="shared" si="15"/>
        <v>47.449999999999989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/>
      <c r="J231" s="324">
        <v>257</v>
      </c>
      <c r="K231" s="325">
        <v>280</v>
      </c>
      <c r="L231" s="324">
        <v>231</v>
      </c>
      <c r="M231" s="325">
        <v>332</v>
      </c>
      <c r="N231" s="324">
        <v>754</v>
      </c>
      <c r="O231" s="325">
        <v>754</v>
      </c>
      <c r="P231" s="324">
        <v>80</v>
      </c>
      <c r="Q231" s="325">
        <v>30</v>
      </c>
      <c r="R231" s="324">
        <v>30</v>
      </c>
      <c r="S231" s="325">
        <v>180</v>
      </c>
      <c r="T231" s="324">
        <v>145</v>
      </c>
      <c r="U231" s="325">
        <v>100</v>
      </c>
      <c r="V231" s="324">
        <v>129</v>
      </c>
      <c r="W231" s="325"/>
      <c r="X231" s="324">
        <v>289</v>
      </c>
      <c r="Y231" s="325">
        <v>150</v>
      </c>
      <c r="Z231" s="324">
        <v>400</v>
      </c>
      <c r="AA231" s="325">
        <v>450</v>
      </c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2276</v>
      </c>
      <c r="AO231" s="270">
        <f>P!AK233</f>
        <v>1.4</v>
      </c>
      <c r="AP231" s="271">
        <f t="shared" si="15"/>
        <v>3624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/>
      <c r="J232" s="324"/>
      <c r="K232" s="325"/>
      <c r="L232" s="324">
        <v>93</v>
      </c>
      <c r="M232" s="325"/>
      <c r="N232" s="324"/>
      <c r="O232" s="325"/>
      <c r="P232" s="324">
        <v>30</v>
      </c>
      <c r="Q232" s="325">
        <v>20</v>
      </c>
      <c r="R232" s="324">
        <v>30</v>
      </c>
      <c r="S232" s="325">
        <v>21</v>
      </c>
      <c r="T232" s="324">
        <v>62</v>
      </c>
      <c r="U232" s="325">
        <v>60</v>
      </c>
      <c r="V232" s="324">
        <v>61</v>
      </c>
      <c r="W232" s="325"/>
      <c r="X232" s="324"/>
      <c r="Y232" s="325"/>
      <c r="Z232" s="324">
        <v>100</v>
      </c>
      <c r="AA232" s="325">
        <v>98</v>
      </c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199</v>
      </c>
      <c r="AO232" s="270">
        <f>P!AK234</f>
        <v>25.564356435643564</v>
      </c>
      <c r="AP232" s="271">
        <f t="shared" si="15"/>
        <v>434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>
        <v>4.3</v>
      </c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4.3</v>
      </c>
      <c r="AO233" s="270">
        <f>P!AK235</f>
        <v>500</v>
      </c>
      <c r="AP233" s="271">
        <f>G233-AN233</f>
        <v>-4.3</v>
      </c>
      <c r="AQ233" s="87" t="str">
        <f t="shared" si="17"/>
        <v xml:space="preserve"> 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380</v>
      </c>
      <c r="AP237" s="271">
        <f t="shared" si="15"/>
        <v>6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4</v>
      </c>
      <c r="AQ242" s="87" t="str">
        <f t="shared" si="17"/>
        <v xml:space="preserve"> 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/>
      <c r="J245" s="324">
        <v>1.5</v>
      </c>
      <c r="K245" s="325">
        <v>2</v>
      </c>
      <c r="L245" s="324"/>
      <c r="M245" s="325">
        <v>17</v>
      </c>
      <c r="N245" s="324"/>
      <c r="O245" s="325"/>
      <c r="P245" s="324">
        <v>0.8</v>
      </c>
      <c r="Q245" s="325">
        <v>1</v>
      </c>
      <c r="R245" s="324"/>
      <c r="S245" s="325"/>
      <c r="T245" s="324">
        <v>0.5</v>
      </c>
      <c r="U245" s="325">
        <v>0.5</v>
      </c>
      <c r="V245" s="324"/>
      <c r="W245" s="325"/>
      <c r="X245" s="324">
        <v>5</v>
      </c>
      <c r="Y245" s="325"/>
      <c r="Z245" s="324">
        <v>3</v>
      </c>
      <c r="AA245" s="325">
        <v>3</v>
      </c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23.5</v>
      </c>
      <c r="AO245" s="334">
        <f>P!AK247</f>
        <v>350</v>
      </c>
      <c r="AP245" s="335">
        <f t="shared" si="15"/>
        <v>16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530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510</v>
      </c>
      <c r="C5" s="16">
        <v>375</v>
      </c>
    </row>
    <row r="6" spans="1:29">
      <c r="A6" s="21">
        <v>2</v>
      </c>
      <c r="B6" s="11" t="s">
        <v>511</v>
      </c>
      <c r="C6" s="16">
        <v>500</v>
      </c>
    </row>
    <row r="7" spans="1:29">
      <c r="A7" s="21">
        <v>3</v>
      </c>
      <c r="B7" s="11" t="s">
        <v>512</v>
      </c>
      <c r="C7" s="16">
        <v>2220</v>
      </c>
    </row>
    <row r="8" spans="1:29">
      <c r="A8" s="21">
        <v>4</v>
      </c>
      <c r="B8" s="11" t="s">
        <v>513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515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514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492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517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518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519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520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521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529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A12" zoomScaleNormal="100" workbookViewId="0">
      <selection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464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465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467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468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469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470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471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472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473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474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475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476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477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478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479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540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topLeftCell="A4" zoomScaleNormal="10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483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465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480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481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482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476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479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541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7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484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465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485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486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472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467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476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479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542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5" zoomScaleNormal="100" workbookViewId="0">
      <selection activeCell="A53" sqref="A53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487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465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488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470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543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493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465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476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479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544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A53" sqref="A5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494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465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495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470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485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497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498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499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500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476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477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479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545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501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465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470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503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482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472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504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505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546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502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465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470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506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467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482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507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508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547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524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503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525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526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476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479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548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527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471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528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472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507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479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549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532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533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534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463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535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536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537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538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539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531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12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31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2.5</v>
      </c>
      <c r="E112" s="188">
        <f>P!D114</f>
        <v>2.8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3</v>
      </c>
      <c r="F163" s="282" t="str">
        <f t="shared" si="4"/>
        <v>নাই</v>
      </c>
      <c r="G163" s="303" t="str">
        <f t="shared" si="5"/>
        <v>++</v>
      </c>
      <c r="H163" s="148" t="s">
        <v>523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4</v>
      </c>
      <c r="E167" s="188">
        <f>P!D169</f>
        <v>4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474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3.5</v>
      </c>
      <c r="E152" s="188">
        <f>P!F154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6</v>
      </c>
      <c r="E229" s="188">
        <f>P!F231</f>
        <v>6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0.45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</v>
      </c>
      <c r="E152" s="188">
        <f>P!H154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14</v>
      </c>
      <c r="E153" s="188">
        <f>P!H155</f>
        <v>13.5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3</v>
      </c>
      <c r="F36" s="282" t="str">
        <f t="shared" si="0"/>
        <v>নাই</v>
      </c>
      <c r="G36" s="303" t="str">
        <f t="shared" si="1"/>
        <v>++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3</v>
      </c>
      <c r="E37" s="188">
        <f>P!J39</f>
        <v>0</v>
      </c>
      <c r="F37" s="282" t="str">
        <f t="shared" si="0"/>
        <v>হ্যা</v>
      </c>
      <c r="G37" s="303" t="str">
        <f t="shared" si="1"/>
        <v>--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500</v>
      </c>
      <c r="F47" s="282" t="str">
        <f t="shared" si="0"/>
        <v>নাই</v>
      </c>
      <c r="G47" s="303" t="str">
        <f t="shared" si="1"/>
        <v>++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500</v>
      </c>
      <c r="E48" s="188">
        <f>P!J50</f>
        <v>0</v>
      </c>
      <c r="F48" s="282" t="str">
        <f t="shared" si="0"/>
        <v>হ্যা</v>
      </c>
      <c r="G48" s="303" t="str">
        <f t="shared" si="1"/>
        <v>--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0.5</v>
      </c>
      <c r="E61" s="188">
        <f>P!J63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155</v>
      </c>
      <c r="E143" s="188">
        <f>P!J145</f>
        <v>165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1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6</v>
      </c>
      <c r="E6" s="188">
        <f>P!P8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5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3</v>
      </c>
      <c r="E9" s="188">
        <f>P!P11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10</v>
      </c>
      <c r="E13" s="188">
        <f>P!P15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2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10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1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50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6</v>
      </c>
      <c r="E56" s="188">
        <f>P!P58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0.5</v>
      </c>
      <c r="E61" s="188">
        <f>P!P63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0.4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0.1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0.03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0.05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0.4</v>
      </c>
      <c r="E75" s="188">
        <f>P!P77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4</v>
      </c>
      <c r="E80" s="188">
        <f>P!P82</f>
        <v>4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3</v>
      </c>
      <c r="E87" s="188">
        <f>P!P89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100</v>
      </c>
      <c r="E89" s="188">
        <f>P!P91</f>
        <v>100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1</v>
      </c>
      <c r="E95" s="188">
        <f>P!P97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6</v>
      </c>
      <c r="E104" s="188">
        <f>P!P106</f>
        <v>12</v>
      </c>
      <c r="F104" s="282" t="str">
        <f t="shared" si="2"/>
        <v>হ্যা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120</v>
      </c>
      <c r="E123" s="188">
        <f>P!P125</f>
        <v>1.1000000000000001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22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3</v>
      </c>
      <c r="E130" s="188">
        <f>P!P132</f>
        <v>13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6</v>
      </c>
      <c r="E133" s="188">
        <f>P!P135</f>
        <v>6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23</v>
      </c>
      <c r="E150" s="188">
        <f>P!P152</f>
        <v>23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2</v>
      </c>
      <c r="E152" s="188">
        <f>P!P154</f>
        <v>1.9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10</v>
      </c>
      <c r="E153" s="188">
        <f>P!P155</f>
        <v>10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4</v>
      </c>
      <c r="E161" s="188">
        <f>P!P163</f>
        <v>0</v>
      </c>
      <c r="F161" s="282" t="str">
        <f t="shared" si="4"/>
        <v>হ্যা</v>
      </c>
      <c r="G161" s="303" t="str">
        <f t="shared" si="5"/>
        <v>--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5</v>
      </c>
      <c r="E177" s="188">
        <f>P!P179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10</v>
      </c>
      <c r="E178" s="188">
        <f>P!P180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0.5</v>
      </c>
      <c r="E180" s="188">
        <f>P!P182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1</v>
      </c>
      <c r="E181" s="188">
        <f>P!P183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20</v>
      </c>
      <c r="E182" s="188">
        <f>P!P184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1</v>
      </c>
      <c r="E184" s="188">
        <f>P!P186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22</v>
      </c>
      <c r="E187" s="188">
        <f>P!P189</f>
        <v>22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1</v>
      </c>
      <c r="E197" s="188">
        <f>P!P199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5</v>
      </c>
      <c r="E203" s="188">
        <f>P!P205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2</v>
      </c>
      <c r="E214" s="188">
        <f>P!P216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50</v>
      </c>
      <c r="E229" s="188">
        <f>P!P231</f>
        <v>4.2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2.5</v>
      </c>
      <c r="E230" s="188">
        <f>P!P232</f>
        <v>40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145</v>
      </c>
      <c r="E231" s="188">
        <f>P!P233</f>
        <v>3000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62</v>
      </c>
      <c r="E232" s="188">
        <f>P!P234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0.5</v>
      </c>
      <c r="E245" s="188">
        <f>P!P247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34</v>
      </c>
      <c r="E5" s="188">
        <f>P!T7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1.5</v>
      </c>
      <c r="E6" s="188">
        <f>P!T8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6</v>
      </c>
      <c r="E9" s="188">
        <f>P!T11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20</v>
      </c>
      <c r="E13" s="188">
        <f>P!T15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0.5</v>
      </c>
      <c r="E14" s="188">
        <f>P!T16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3</v>
      </c>
      <c r="E15" s="188">
        <f>P!T17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18</v>
      </c>
      <c r="E19" s="188">
        <f>P!T21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2.5</v>
      </c>
      <c r="E20" s="188">
        <f>P!T22</f>
        <v>2.5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204</v>
      </c>
      <c r="E22" s="188">
        <f>P!T24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1E-3</v>
      </c>
      <c r="E29" s="188">
        <f>P!T31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3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100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100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150</v>
      </c>
      <c r="E54" s="188">
        <f>P!T56</f>
        <v>200</v>
      </c>
      <c r="F54" s="282" t="str">
        <f t="shared" si="0"/>
        <v>হ্যা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150</v>
      </c>
      <c r="E55" s="188">
        <f>P!T57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8</v>
      </c>
      <c r="E56" s="188">
        <f>P!T58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3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0.5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0.5</v>
      </c>
      <c r="E60" s="188">
        <f>P!T62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0.2</v>
      </c>
      <c r="E65" s="188">
        <f>P!T67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0.05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0.1</v>
      </c>
      <c r="E69" s="188">
        <f>P!T71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0.2</v>
      </c>
      <c r="E72" s="188">
        <f>P!T74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1</v>
      </c>
      <c r="E75" s="188">
        <f>P!T77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1</v>
      </c>
      <c r="E80" s="188">
        <f>P!T82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10</v>
      </c>
      <c r="E87" s="188">
        <f>P!T89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5</v>
      </c>
      <c r="E88" s="188">
        <f>P!T90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190</v>
      </c>
      <c r="E89" s="188">
        <f>P!T91</f>
        <v>190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2</v>
      </c>
      <c r="E92" s="188">
        <f>P!T94</f>
        <v>2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4</v>
      </c>
      <c r="E95" s="188">
        <f>P!T97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1</v>
      </c>
      <c r="E107" s="188">
        <f>P!T109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2</v>
      </c>
      <c r="E109" s="188">
        <f>P!T111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150</v>
      </c>
      <c r="E123" s="188">
        <f>P!T125</f>
        <v>1.5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109</v>
      </c>
      <c r="E124" s="188">
        <f>P!T126</f>
        <v>94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17</v>
      </c>
      <c r="E126" s="188">
        <f>P!T128</f>
        <v>17.2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34</v>
      </c>
      <c r="E150" s="188">
        <f>P!T152</f>
        <v>34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8</v>
      </c>
      <c r="E152" s="188">
        <f>P!T154</f>
        <v>7.8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7</v>
      </c>
      <c r="E159" s="188">
        <f>P!T161</f>
        <v>0</v>
      </c>
      <c r="F159" s="282" t="str">
        <f t="shared" si="4"/>
        <v>হ্যা</v>
      </c>
      <c r="G159" s="303" t="str">
        <f t="shared" si="5"/>
        <v>--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7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7</v>
      </c>
      <c r="E169" s="188">
        <f>P!T171</f>
        <v>7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1.4</v>
      </c>
      <c r="F171" s="282" t="str">
        <f t="shared" si="4"/>
        <v>নাই</v>
      </c>
      <c r="G171" s="303" t="str">
        <f t="shared" si="5"/>
        <v>++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5</v>
      </c>
      <c r="E177" s="188">
        <f>P!T179</f>
        <v>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15</v>
      </c>
      <c r="E178" s="188">
        <f>P!T180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1</v>
      </c>
      <c r="E179" s="188">
        <f>P!T181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0.5</v>
      </c>
      <c r="E180" s="188">
        <f>P!T182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1.5</v>
      </c>
      <c r="E181" s="188">
        <f>P!T183</f>
        <v>1.5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30</v>
      </c>
      <c r="E182" s="188">
        <f>P!T184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7</v>
      </c>
      <c r="E183" s="188">
        <f>P!T185</f>
        <v>7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2</v>
      </c>
      <c r="E184" s="188">
        <f>P!T186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20</v>
      </c>
      <c r="E191" s="188">
        <f>P!T193</f>
        <v>0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15</v>
      </c>
      <c r="E193" s="188">
        <f>P!T195</f>
        <v>17</v>
      </c>
      <c r="F193" s="282" t="str">
        <f t="shared" si="4"/>
        <v>হ্যা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20</v>
      </c>
      <c r="E194" s="188">
        <f>P!T196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3</v>
      </c>
      <c r="E197" s="188">
        <f>P!T199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1</v>
      </c>
      <c r="E198" s="188">
        <f>P!T200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6</v>
      </c>
      <c r="E209" s="188">
        <f>P!T211</f>
        <v>6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8</v>
      </c>
      <c r="E214" s="188">
        <f>P!T216</f>
        <v>8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70</v>
      </c>
      <c r="E229" s="188">
        <f>P!T231</f>
        <v>4.5</v>
      </c>
      <c r="F229" s="282" t="str">
        <f t="shared" si="6"/>
        <v>হ্যা</v>
      </c>
      <c r="G229" s="303" t="str">
        <f t="shared" si="7"/>
        <v>--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5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289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5</v>
      </c>
      <c r="E245" s="188">
        <f>P!T247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25</v>
      </c>
      <c r="E5" s="188">
        <f>P!V7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5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5</v>
      </c>
      <c r="E10" s="188">
        <f>P!V12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20</v>
      </c>
      <c r="E13" s="188">
        <f>P!V15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0.5</v>
      </c>
      <c r="E14" s="188">
        <f>P!V16</f>
        <v>1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3</v>
      </c>
      <c r="E15" s="188">
        <f>P!V17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20</v>
      </c>
      <c r="E19" s="188">
        <f>P!V21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1</v>
      </c>
      <c r="E20" s="188">
        <f>P!V22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150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3</v>
      </c>
      <c r="E34" s="188">
        <f>P!V36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6</v>
      </c>
      <c r="E56" s="188">
        <f>P!V58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6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0.5</v>
      </c>
      <c r="E61" s="188">
        <f>P!V63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0.5</v>
      </c>
      <c r="E62" s="188">
        <f>P!V64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0.2</v>
      </c>
      <c r="E65" s="188">
        <f>P!V67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0.1</v>
      </c>
      <c r="E68" s="188">
        <f>P!V70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0.2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1</v>
      </c>
      <c r="E80" s="188">
        <f>P!V82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6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4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120</v>
      </c>
      <c r="E89" s="188">
        <f>P!V91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4</v>
      </c>
      <c r="E95" s="188">
        <f>P!V97</f>
        <v>8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30</v>
      </c>
      <c r="E124" s="188">
        <f>P!V126</f>
        <v>22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7</v>
      </c>
      <c r="E133" s="188">
        <f>P!V135</f>
        <v>7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6</v>
      </c>
      <c r="E134" s="188">
        <f>P!V136</f>
        <v>6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15</v>
      </c>
      <c r="E148" s="188">
        <f>P!V150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73</v>
      </c>
      <c r="E149" s="188">
        <f>P!V151</f>
        <v>0</v>
      </c>
      <c r="F149" s="282" t="str">
        <f t="shared" si="4"/>
        <v>হ্যা</v>
      </c>
      <c r="G149" s="303" t="str">
        <f t="shared" si="5"/>
        <v>--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3</v>
      </c>
      <c r="E152" s="188">
        <f>P!V154</f>
        <v>2.8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12</v>
      </c>
      <c r="E153" s="188">
        <f>P!V155</f>
        <v>10.5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2</v>
      </c>
      <c r="E161" s="188">
        <f>P!V163</f>
        <v>2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10</v>
      </c>
      <c r="E177" s="188">
        <f>P!V179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1</v>
      </c>
      <c r="E178" s="188">
        <f>P!V180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0.5</v>
      </c>
      <c r="E179" s="188">
        <f>P!V181</f>
        <v>1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1.5</v>
      </c>
      <c r="E180" s="188">
        <f>P!V182</f>
        <v>0.5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30</v>
      </c>
      <c r="E181" s="188">
        <f>P!V183</f>
        <v>1.5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6</v>
      </c>
      <c r="E182" s="188">
        <f>P!V184</f>
        <v>30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2</v>
      </c>
      <c r="E183" s="188">
        <f>P!V185</f>
        <v>6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6</v>
      </c>
      <c r="E184" s="188">
        <f>P!V186</f>
        <v>2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21</v>
      </c>
      <c r="E187" s="188">
        <f>P!V189</f>
        <v>21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3</v>
      </c>
      <c r="E197" s="188">
        <f>P!V199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1</v>
      </c>
      <c r="E198" s="188">
        <f>P!V200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10</v>
      </c>
      <c r="E211" s="188">
        <f>P!V213</f>
        <v>10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5</v>
      </c>
      <c r="E214" s="188">
        <f>P!V216</f>
        <v>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400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100</v>
      </c>
      <c r="E232" s="188">
        <f>P!V234</f>
        <v>180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3</v>
      </c>
      <c r="E245" s="188">
        <f>P!V247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2025-09-16T13:59:12Z</dcterms:modified>
</cp:coreProperties>
</file>