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D6A555A2-4A2D-489C-8282-51EA66BB1249}" xr6:coauthVersionLast="43" xr6:coauthVersionMax="43" xr10:uidLastSave="{00000000-0000-0000-0000-000000000000}"/>
  <bookViews>
    <workbookView xWindow="-120" yWindow="-120" windowWidth="20730" windowHeight="11310" tabRatio="917" activeTab="17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33" l="1"/>
  <c r="C19" i="33"/>
  <c r="C18" i="33"/>
  <c r="B19" i="33"/>
  <c r="B18" i="33"/>
  <c r="F19" i="33"/>
  <c r="F18" i="33"/>
  <c r="F17" i="33"/>
  <c r="F16" i="33"/>
  <c r="F15" i="33"/>
  <c r="F14" i="33"/>
  <c r="F11" i="33"/>
  <c r="F10" i="33"/>
  <c r="F5" i="31"/>
  <c r="F6" i="31"/>
  <c r="F7" i="31"/>
  <c r="F8" i="31"/>
  <c r="F9" i="31"/>
  <c r="F10" i="31"/>
  <c r="F11" i="31"/>
  <c r="F12" i="31"/>
  <c r="F13" i="31"/>
  <c r="F14" i="31"/>
  <c r="F15" i="31"/>
  <c r="F16" i="31"/>
  <c r="F9" i="33"/>
  <c r="F8" i="33"/>
  <c r="F7" i="33"/>
  <c r="F6" i="33"/>
  <c r="F5" i="33"/>
  <c r="F4" i="33"/>
  <c r="W249" i="2" l="1"/>
  <c r="V249" i="2"/>
  <c r="A27" i="27" l="1"/>
  <c r="F27" i="27" s="1"/>
  <c r="A28" i="27"/>
  <c r="F28" i="27" s="1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8" i="27"/>
  <c r="D27" i="27"/>
  <c r="D28" i="27"/>
  <c r="S249" i="2" l="1"/>
  <c r="R249" i="2"/>
  <c r="D13" i="31" l="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F70" i="49" s="1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G248" i="49" s="1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F119" i="48" s="1"/>
  <c r="E120" i="48"/>
  <c r="E121" i="48"/>
  <c r="E122" i="48"/>
  <c r="E123" i="48"/>
  <c r="F123" i="48" s="1"/>
  <c r="E124" i="48"/>
  <c r="F124" i="48" s="1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F184" i="48" s="1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F136" i="47" s="1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F180" i="47" s="1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G93" i="47" s="1"/>
  <c r="D94" i="47"/>
  <c r="F94" i="47" s="1"/>
  <c r="D95" i="47"/>
  <c r="D96" i="47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F172" i="46" s="1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F200" i="46" s="1"/>
  <c r="E201" i="46"/>
  <c r="E202" i="46"/>
  <c r="E203" i="46"/>
  <c r="E204" i="46"/>
  <c r="E205" i="46"/>
  <c r="E206" i="46"/>
  <c r="E207" i="46"/>
  <c r="E208" i="46"/>
  <c r="F208" i="46" s="1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F220" i="46" s="1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F5" i="45" s="1"/>
  <c r="E6" i="45"/>
  <c r="E7" i="45"/>
  <c r="E8" i="45"/>
  <c r="E9" i="45"/>
  <c r="E10" i="45"/>
  <c r="E11" i="45"/>
  <c r="E12" i="45"/>
  <c r="E13" i="45"/>
  <c r="F13" i="45" s="1"/>
  <c r="E14" i="45"/>
  <c r="E15" i="45"/>
  <c r="E16" i="45"/>
  <c r="E17" i="45"/>
  <c r="F17" i="45" s="1"/>
  <c r="E18" i="45"/>
  <c r="E19" i="45"/>
  <c r="E20" i="45"/>
  <c r="E21" i="45"/>
  <c r="F21" i="45" s="1"/>
  <c r="E22" i="45"/>
  <c r="E23" i="45"/>
  <c r="E24" i="45"/>
  <c r="E25" i="45"/>
  <c r="E26" i="45"/>
  <c r="E27" i="45"/>
  <c r="E28" i="45"/>
  <c r="E29" i="45"/>
  <c r="F29" i="45" s="1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F61" i="45" s="1"/>
  <c r="E62" i="45"/>
  <c r="E63" i="45"/>
  <c r="E64" i="45"/>
  <c r="E65" i="45"/>
  <c r="F65" i="45" s="1"/>
  <c r="E66" i="45"/>
  <c r="E67" i="45"/>
  <c r="E68" i="45"/>
  <c r="E69" i="45"/>
  <c r="E70" i="45"/>
  <c r="E71" i="45"/>
  <c r="E72" i="45"/>
  <c r="E73" i="45"/>
  <c r="E74" i="45"/>
  <c r="E75" i="45"/>
  <c r="E76" i="45"/>
  <c r="E77" i="45"/>
  <c r="F77" i="45" s="1"/>
  <c r="E78" i="45"/>
  <c r="E79" i="45"/>
  <c r="E80" i="45"/>
  <c r="E81" i="45"/>
  <c r="E82" i="45"/>
  <c r="E83" i="45"/>
  <c r="E84" i="45"/>
  <c r="E85" i="45"/>
  <c r="E86" i="45"/>
  <c r="E87" i="45"/>
  <c r="E88" i="45"/>
  <c r="E89" i="45"/>
  <c r="F89" i="45" s="1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F177" i="45" s="1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F56" i="44" s="1"/>
  <c r="E57" i="44"/>
  <c r="E58" i="44"/>
  <c r="E59" i="44"/>
  <c r="E60" i="44"/>
  <c r="F60" i="44" s="1"/>
  <c r="E61" i="44"/>
  <c r="E62" i="44"/>
  <c r="E63" i="44"/>
  <c r="E64" i="44"/>
  <c r="E65" i="44"/>
  <c r="E66" i="44"/>
  <c r="E67" i="44"/>
  <c r="E68" i="44"/>
  <c r="F68" i="44" s="1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F104" i="44" s="1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F168" i="44" s="1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F188" i="44" s="1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F246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F242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F238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F234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F230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F226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F222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F218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F214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F210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F206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F202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F194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F186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F178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F174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F170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F166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F162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F158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F154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F150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F146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F142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F138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F134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F130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F126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F122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F118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F114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F110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F106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F102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F98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F94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F90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F86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F82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F78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F74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F66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F62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F58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F54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F50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F46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F42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F38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F34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F30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F26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F22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F18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F14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F10" i="49"/>
  <c r="C10" i="49"/>
  <c r="B10" i="49"/>
  <c r="A10" i="49"/>
  <c r="C9" i="49"/>
  <c r="B9" i="49"/>
  <c r="A9" i="49"/>
  <c r="C8" i="49"/>
  <c r="B8" i="49"/>
  <c r="A8" i="49"/>
  <c r="C7" i="49"/>
  <c r="B7" i="49"/>
  <c r="A7" i="49"/>
  <c r="F6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F224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F208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F172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F164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F128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F120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F96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F88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F48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F28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F4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F241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F233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F225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F217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F209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F193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F185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F177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F161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F153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F145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F137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F129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F113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F97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F89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F81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F73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F69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F65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F61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F57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F53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F49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F45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F37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F33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F29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F25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F21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F13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F9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F198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F70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F62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F29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F17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F9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F3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F199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52" i="49" l="1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29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D20" i="33" l="1"/>
  <c r="W1" i="2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F19" i="29"/>
  <c r="F20" i="29"/>
  <c r="D19" i="29"/>
  <c r="D20" i="29"/>
  <c r="F15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4" i="30"/>
  <c r="F5" i="29"/>
  <c r="F6" i="29"/>
  <c r="F7" i="29"/>
  <c r="F8" i="29"/>
  <c r="F9" i="29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<sst xmlns="http://schemas.openxmlformats.org/spreadsheetml/2006/main" count="2152" uniqueCount="571">
  <si>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</si>
  <si>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</si>
  <si>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</si>
  <si>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</si>
  <si>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</si>
  <si>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</si>
  <si>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</si>
  <si>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</si>
  <si>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</si>
  <si>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</si>
  <si>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</si>
  <si>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</si>
  <si>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</si>
  <si>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</si>
  <si>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</si>
  <si>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</si>
  <si>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</si>
  <si>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</si>
  <si>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</si>
  <si>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</si>
  <si>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</si>
  <si>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</si>
  <si>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</si>
  <si>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</si>
  <si>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</si>
  <si>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</si>
  <si>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</si>
  <si>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</si>
  <si>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</si>
  <si>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</si>
  <si>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</si>
  <si>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</si>
  <si>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</si>
  <si>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</si>
  <si>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</si>
  <si>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</si>
  <si>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</si>
  <si>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</si>
  <si>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</si>
  <si>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</si>
  <si>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</si>
  <si>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</si>
  <si>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</si>
  <si>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</si>
  <si>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</si>
  <si>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</si>
  <si>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</si>
  <si>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</si>
  <si>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</si>
  <si>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</si>
  <si>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</si>
  <si>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</si>
  <si>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</si>
  <si>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</si>
  <si>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</si>
  <si>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</si>
  <si>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</si>
  <si>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</si>
  <si>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</si>
  <si>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</si>
  <si>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</si>
  <si>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</si>
  <si>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</si>
  <si>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</si>
  <si>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</si>
  <si>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</si>
  <si>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</si>
  <si>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</si>
  <si>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</si>
  <si>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</si>
  <si>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</si>
  <si>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</si>
  <si>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</si>
  <si>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</si>
  <si>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</si>
  <si>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</si>
  <si>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</si>
  <si>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</si>
  <si>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</si>
  <si>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</si>
  <si>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</si>
  <si>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</si>
  <si>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</si>
  <si>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</si>
  <si>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</si>
  <si>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</si>
  <si>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</si>
  <si>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</si>
  <si>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</si>
  <si>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</si>
  <si>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</si>
  <si>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</si>
  <si>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</si>
  <si>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</si>
  <si>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</si>
  <si>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</si>
  <si>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</si>
  <si>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</si>
  <si>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</si>
  <si>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</si>
  <si>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</si>
  <si>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</si>
  <si>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</si>
  <si>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</si>
  <si>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</si>
  <si>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</si>
  <si>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</si>
  <si>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</si>
  <si>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</si>
  <si>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</si>
  <si>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</si>
  <si>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</si>
  <si>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</si>
  <si>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</si>
  <si>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</si>
  <si>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</si>
  <si>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</si>
  <si>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</si>
  <si>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</si>
  <si>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</si>
  <si>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</si>
  <si>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</si>
  <si>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</si>
  <si>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</si>
  <si>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</si>
  <si>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</si>
  <si>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</si>
  <si>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</si>
  <si>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</si>
  <si>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</si>
  <si>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</si>
  <si>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</si>
  <si>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</si>
  <si>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</si>
  <si>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</si>
  <si>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</si>
  <si>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</si>
  <si>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</si>
  <si>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</si>
  <si>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</si>
  <si>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</si>
  <si>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</si>
  <si>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</si>
  <si>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</si>
  <si>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</si>
  <si>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</si>
  <si>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</si>
  <si>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</si>
  <si>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</si>
  <si>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</si>
  <si>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</si>
  <si>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</si>
  <si>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</si>
  <si>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</si>
  <si>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</si>
  <si>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</si>
  <si>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</si>
  <si>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</si>
  <si>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</si>
  <si>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</si>
  <si>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</si>
  <si>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</si>
  <si>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</si>
  <si>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</si>
  <si>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</si>
  <si>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</si>
  <si>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</si>
  <si>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</si>
  <si>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</si>
  <si>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</si>
  <si>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</si>
  <si>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</si>
  <si>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</si>
  <si>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</si>
  <si>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</si>
  <si>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</si>
  <si>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</si>
  <si>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</si>
  <si>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</si>
  <si>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</si>
  <si>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</si>
  <si>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</si>
  <si>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</si>
  <si>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</si>
  <si>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</si>
  <si>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</si>
  <si>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</si>
  <si>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</si>
  <si>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</si>
  <si>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</si>
  <si>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</si>
  <si>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</si>
  <si>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</si>
  <si>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</si>
  <si>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</si>
  <si>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</si>
  <si>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</si>
  <si>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</si>
  <si>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</si>
  <si>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</si>
  <si>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</si>
  <si>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</si>
  <si>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</si>
  <si>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</si>
  <si>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</si>
  <si>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</si>
  <si>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</si>
  <si>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</si>
  <si>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</si>
  <si>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</si>
  <si>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</si>
  <si>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</si>
  <si>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</si>
  <si>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</si>
  <si>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</si>
  <si>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</si>
  <si>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</si>
  <si>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</si>
  <si>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</si>
  <si>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</si>
  <si>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</si>
  <si>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</si>
  <si>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</si>
  <si>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</si>
  <si>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</si>
  <si>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</si>
  <si>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</si>
  <si>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</si>
  <si>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</si>
  <si>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</si>
  <si>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</si>
  <si>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</si>
  <si>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</si>
  <si>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</si>
  <si>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</si>
  <si>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</si>
  <si>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</si>
  <si>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</si>
  <si>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</si>
  <si>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</si>
  <si>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</si>
  <si>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</si>
  <si>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</si>
  <si>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</si>
  <si>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</si>
  <si>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</si>
  <si>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</si>
  <si>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</si>
  <si>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</si>
  <si>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</si>
  <si>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</si>
  <si>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</si>
  <si>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</si>
  <si>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</si>
  <si>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</si>
  <si>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</si>
  <si>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</si>
  <si>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</si>
  <si>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</si>
  <si>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</si>
  <si>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</si>
  <si>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</si>
  <si>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</si>
  <si>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</si>
  <si>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</si>
  <si>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</si>
  <si>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</si>
  <si>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</si>
  <si>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</si>
  <si>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</si>
  <si>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</si>
  <si>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</si>
  <si>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</si>
  <si>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</si>
  <si>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</si>
  <si>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</si>
  <si>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</si>
  <si>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</si>
  <si>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</si>
  <si>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</si>
  <si>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</si>
  <si>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</si>
  <si>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</si>
  <si>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</si>
  <si>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</si>
  <si>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</si>
  <si>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</si>
  <si>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</si>
  <si>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</si>
  <si>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</si>
  <si>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</si>
  <si>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</si>
  <si>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</si>
  <si>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</si>
  <si>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</si>
  <si>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</si>
  <si>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</si>
  <si>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</si>
  <si>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</si>
  <si>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</si>
  <si>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</si>
  <si>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</si>
  <si>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</si>
  <si>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</si>
  <si>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</si>
  <si>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</si>
  <si>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</si>
  <si>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</si>
  <si>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</si>
  <si>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</si>
  <si>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</si>
  <si>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</si>
  <si>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</si>
  <si>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</si>
  <si>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</si>
  <si>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</si>
  <si>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</si>
  <si>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</si>
  <si>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</si>
  <si>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</si>
  <si>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</si>
  <si>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</si>
  <si>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</si>
  <si>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</si>
  <si>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</si>
  <si>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</si>
  <si>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</si>
  <si>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</si>
  <si>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</si>
  <si>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</si>
  <si>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</si>
  <si>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</si>
  <si>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</si>
  <si>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</si>
  <si>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</si>
  <si>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</si>
  <si>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</si>
  <si>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</si>
  <si>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</si>
  <si>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</si>
  <si>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</si>
  <si>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</si>
  <si>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</si>
  <si>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</si>
  <si>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</si>
  <si>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</si>
  <si>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</si>
  <si>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</si>
  <si>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</si>
  <si>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</si>
  <si>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</si>
  <si>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</si>
  <si>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</si>
  <si>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</si>
  <si>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</si>
  <si>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</si>
  <si>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</si>
  <si>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</si>
  <si>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</si>
  <si>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</si>
  <si>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</si>
  <si>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</si>
  <si>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</si>
  <si>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</si>
  <si>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</si>
  <si>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</si>
  <si>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</si>
  <si>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</si>
  <si>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</si>
  <si>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</si>
  <si>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</si>
  <si>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</si>
  <si>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</si>
  <si>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</si>
  <si>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</si>
  <si>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</si>
  <si>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</si>
  <si>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</si>
  <si>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</si>
  <si>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</si>
  <si>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</si>
  <si>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</si>
  <si>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</si>
  <si>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</si>
  <si>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</si>
  <si>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</si>
  <si>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</si>
  <si>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</si>
  <si>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</si>
  <si>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</si>
  <si>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</si>
  <si>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</si>
  <si>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</si>
  <si>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</si>
  <si>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</si>
  <si>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</si>
  <si>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</si>
  <si>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</si>
  <si>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</si>
  <si>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</si>
  <si>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</si>
  <si>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</si>
  <si>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</si>
  <si>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</si>
  <si>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</si>
  <si>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</si>
  <si>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</si>
  <si>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</si>
  <si>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</si>
  <si>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</si>
  <si>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</si>
  <si>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</si>
  <si>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</si>
  <si>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</si>
  <si>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</si>
  <si>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</si>
  <si>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</si>
  <si>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</si>
  <si>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</si>
  <si>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</si>
  <si>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</si>
  <si>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</si>
  <si>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</si>
  <si>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</si>
  <si>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</si>
  <si>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</si>
  <si>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</si>
  <si>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</si>
  <si>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</si>
  <si>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</si>
  <si>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</si>
  <si>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</si>
  <si>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</si>
  <si>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</si>
  <si>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</si>
  <si>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</si>
  <si>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</si>
  <si>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</si>
  <si>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</si>
  <si>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</si>
  <si>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</si>
  <si>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</si>
  <si>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</si>
  <si>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</si>
  <si>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</si>
  <si>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</si>
  <si>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</si>
  <si>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</si>
  <si>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</si>
  <si>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</si>
  <si>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</si>
  <si>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</si>
  <si>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</si>
  <si>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</si>
  <si>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</si>
  <si>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</si>
  <si>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</si>
  <si>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</si>
  <si>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</si>
  <si>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</si>
  <si>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</si>
  <si>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</si>
  <si>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</si>
  <si>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</si>
  <si>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</si>
  <si>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</si>
  <si>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</si>
  <si>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</si>
  <si>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</si>
  <si>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</si>
  <si>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</si>
  <si>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</si>
  <si>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</si>
  <si>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</si>
  <si>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</si>
  <si>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</si>
  <si>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</si>
  <si>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</si>
  <si>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</si>
  <si>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</si>
  <si>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</si>
  <si>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</si>
  <si>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</si>
  <si>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</si>
  <si>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</si>
  <si>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</si>
  <si>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</si>
  <si>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</si>
  <si>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</si>
  <si>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</si>
  <si>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</si>
  <si>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</si>
  <si>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</si>
  <si>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</si>
  <si>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</si>
  <si>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</si>
  <si>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</si>
  <si>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</si>
  <si>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</si>
  <si>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</si>
  <si>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</si>
  <si>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</si>
  <si>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</si>
  <si>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</si>
  <si>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</si>
  <si>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</si>
  <si>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</si>
  <si>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</si>
  <si>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</si>
  <si>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</si>
  <si>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</si>
  <si>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</si>
  <si>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</si>
  <si>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</si>
  <si>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</si>
  <si>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</si>
  <si>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</si>
  <si>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</si>
  <si>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</si>
  <si>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</si>
  <si>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</si>
  <si>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</si>
  <si>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</si>
  <si>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</si>
  <si>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</si>
  <si>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</si>
  <si>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</si>
  <si>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</si>
  <si>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</si>
  <si>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</si>
  <si>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</si>
  <si>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</si>
  <si>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</si>
  <si>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ষাট হাজার পাঁচশত আটচল্লিশ টাকা মাত্র </t>
  </si>
  <si>
    <t>কথায়ঃ এক লক্ষ বাইশ হাজার নয়শত সত্তর টাকা মাত্র</t>
  </si>
  <si>
    <t>কথায়ঃ এক লক্ষ একানব্বই হাজার পাঁচশত আটচল্লিশ টাকা মাত্র</t>
  </si>
  <si>
    <t>কথায়: সাত চল্লিশ হাজার চারশত তিয়াত্তর টাকা মাত্র।</t>
  </si>
  <si>
    <t>কথায়: এক লক্ষ তের হাজার তেইশ টাকা মাত্র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</si>
  <si>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</si>
  <si>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</si>
  <si>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</si>
  <si>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</si>
  <si>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</si>
  <si>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</si>
  <si>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</si>
  <si>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</si>
  <si>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</si>
  <si>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</si>
  <si>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</si>
  <si>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</si>
  <si>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</si>
  <si>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</si>
  <si>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</si>
  <si>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</si>
  <si>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</si>
  <si>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</si>
  <si>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</si>
  <si>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</si>
  <si>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</si>
  <si>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পতাকা-গ(১-25)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</si>
  <si>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</si>
  <si>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</si>
  <si>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</si>
  <si>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</si>
  <si>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</si>
  <si>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</si>
  <si>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</si>
  <si>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</si>
  <si>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কথায়: আট লক্ষ বিরাশি হাজার তিনশত ঊনিশ টাকা মাত্র  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</si>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</sst>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91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6" t="s">
        <v>355</v>
      </c>
      <c r="B1" s="406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676.47058823529414</v>
      </c>
      <c r="E73" s="254">
        <f t="shared" si="2"/>
        <v>16.470588235294144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670</v>
      </c>
      <c r="E74" s="254">
        <f t="shared" si="2"/>
        <v>670</v>
      </c>
      <c r="F74" s="261" t="str">
        <f t="shared" si="3"/>
        <v>+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9.5613026819923377</v>
      </c>
      <c r="E243" s="254">
        <f t="shared" si="6"/>
        <v>1.7128690556681647E-2</v>
      </c>
      <c r="F243" s="261" t="str">
        <f t="shared" si="7"/>
        <v>-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290" priority="1" operator="equal">
      <formula>"মূল্য হ্রাস"</formula>
    </cfRule>
    <cfRule type="cellIs" dxfId="28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10" zoomScale="85" zoomScaleNormal="85" workbookViewId="0">
      <selection activeCell="J8" sqref="J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45865.517924305554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7" t="s">
        <v>319</v>
      </c>
      <c r="E10" s="407"/>
      <c r="F10" s="407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9">
        <f>'R'!H254</f>
        <v>882319</v>
      </c>
      <c r="F21" s="409"/>
    </row>
    <row r="22" spans="2:6">
      <c r="B22"/>
      <c r="C22"/>
      <c r="D22" s="71" t="s">
        <v>237</v>
      </c>
      <c r="E22" s="409">
        <f>'R'!J254</f>
        <v>100784.0837514351</v>
      </c>
      <c r="F22" s="409"/>
    </row>
    <row r="23" spans="2:6">
      <c r="B23"/>
      <c r="C23"/>
      <c r="D23" s="71" t="s">
        <v>238</v>
      </c>
      <c r="E23" s="409">
        <f>'R'!L254</f>
        <v>983103.08375143493</v>
      </c>
      <c r="F23" s="409"/>
    </row>
    <row r="24" spans="2:6">
      <c r="B24"/>
      <c r="C24"/>
      <c r="D24" s="79" t="s">
        <v>239</v>
      </c>
      <c r="E24" s="409">
        <f>'R'!F254</f>
        <v>0</v>
      </c>
      <c r="F24" s="409"/>
    </row>
    <row r="25" spans="2:6">
      <c r="B25"/>
      <c r="C25"/>
      <c r="D25" s="408" t="s">
        <v>342</v>
      </c>
      <c r="E25" s="408"/>
      <c r="F25" s="408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28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1" t="s">
        <v>530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222">
        <f>COUNTIF(E4:L253, "&lt;0")</f>
        <v>0</v>
      </c>
      <c r="N1" s="219">
        <f>F254+L254</f>
        <v>983103.08375143493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983103.08375143516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316.5</v>
      </c>
      <c r="L6" s="44">
        <f t="shared" si="2"/>
        <v>40202.493034238338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316.5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153</v>
      </c>
      <c r="L7" s="44">
        <f t="shared" si="2"/>
        <v>18664.745518698463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153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62.870000000000019</v>
      </c>
      <c r="L9" s="44">
        <f>K9*M9</f>
        <v>8487.4407417187031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62.870000000000019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36.470000000000006</v>
      </c>
      <c r="L10" s="44">
        <f t="shared" si="2"/>
        <v>5834.813446868653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36.470000000000006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22.650000000000006</v>
      </c>
      <c r="L11" s="44">
        <f t="shared" si="2"/>
        <v>3057.6811807508466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22.650000000000006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0.5</v>
      </c>
      <c r="L12" s="44">
        <f t="shared" si="2"/>
        <v>98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0.5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3</v>
      </c>
      <c r="L13" s="44">
        <f t="shared" si="2"/>
        <v>200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3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196</v>
      </c>
      <c r="L14" s="44">
        <f t="shared" si="2"/>
        <v>34817.348352713176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196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8.9199999999999982</v>
      </c>
      <c r="L15" s="44">
        <f t="shared" si="2"/>
        <v>2886.3203234790949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8.9199999999999982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52</v>
      </c>
      <c r="L16" s="44">
        <f t="shared" si="2"/>
        <v>2079.9919663554329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52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1.3499999999999999</v>
      </c>
      <c r="L18" s="44">
        <f t="shared" si="2"/>
        <v>610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1.3499999999999999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184</v>
      </c>
      <c r="L20" s="44">
        <f t="shared" si="2"/>
        <v>11039.999791678076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184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16.5</v>
      </c>
      <c r="L21" s="44">
        <f t="shared" si="2"/>
        <v>15192.699896157841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16.5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12</v>
      </c>
      <c r="L22" s="44">
        <f t="shared" si="2"/>
        <v>2570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12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2830</v>
      </c>
      <c r="L23" s="44">
        <f t="shared" si="2"/>
        <v>8036.6468572417116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8036.6468572417116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2830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10</v>
      </c>
      <c r="L24" s="44">
        <f t="shared" si="2"/>
        <v>1800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10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8.0000000000000002E-3</v>
      </c>
      <c r="L30" s="44">
        <f t="shared" si="2"/>
        <v>2400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8.0000000000000002E-3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7.4</v>
      </c>
      <c r="L32" s="44">
        <f t="shared" si="2"/>
        <v>888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7.4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66</v>
      </c>
      <c r="L35" s="44">
        <f t="shared" si="2"/>
        <v>9102.4854932249455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9102.4854932249455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66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350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1.5</v>
      </c>
      <c r="L37" s="44">
        <f t="shared" si="2"/>
        <v>550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1.5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14.5</v>
      </c>
      <c r="L39" s="44">
        <f t="shared" si="2"/>
        <v>2400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14.5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3</v>
      </c>
      <c r="L40" s="44">
        <f t="shared" si="2"/>
        <v>180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3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124</v>
      </c>
      <c r="L41" s="44">
        <f t="shared" si="2"/>
        <v>1420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124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204</v>
      </c>
      <c r="L47" s="44">
        <f t="shared" si="2"/>
        <v>934.6619760560651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204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11</v>
      </c>
      <c r="L51" s="44">
        <f t="shared" si="2"/>
        <v>660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11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5</v>
      </c>
      <c r="L52" s="44">
        <f t="shared" si="2"/>
        <v>450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5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670</v>
      </c>
      <c r="L55" s="44">
        <f t="shared" si="2"/>
        <v>534.21378621378619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670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700</v>
      </c>
      <c r="L56" s="44">
        <f t="shared" si="2"/>
        <v>176.625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700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85</v>
      </c>
      <c r="L57" s="44">
        <f t="shared" si="2"/>
        <v>1693.1506849315069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85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8</v>
      </c>
      <c r="L60" s="44">
        <f t="shared" si="2"/>
        <v>820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8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19.45</v>
      </c>
      <c r="L61" s="44">
        <f t="shared" si="2"/>
        <v>2141.7323548040436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19.45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4.1999999999999993</v>
      </c>
      <c r="L62" s="44">
        <f t="shared" si="2"/>
        <v>2605.333333333333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4.1999999999999993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4.96</v>
      </c>
      <c r="L63" s="44">
        <f t="shared" si="2"/>
        <v>3178.4845752800111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3178.4845752800111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4.96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0.6</v>
      </c>
      <c r="L64" s="44">
        <f t="shared" si="2"/>
        <v>200.00000000000003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200.00000000000003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1.2500000000000002</v>
      </c>
      <c r="L66" s="44">
        <f t="shared" si="2"/>
        <v>1083.6666666666667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1083.6666666666667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1.2500000000000002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8</v>
      </c>
      <c r="L67" s="44">
        <f t="shared" si="2"/>
        <v>144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8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8</v>
      </c>
      <c r="L68" s="44">
        <f t="shared" si="2"/>
        <v>144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0.54571428570999991</v>
      </c>
      <c r="L69" s="44">
        <f t="shared" ref="L69:L132" si="11">K69*M69</f>
        <v>3242.9999999752499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0.54571428570999991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2.2000000000000002</v>
      </c>
      <c r="L70" s="44">
        <f t="shared" si="11"/>
        <v>1280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2.2000000000000002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0.55000000000000004</v>
      </c>
      <c r="L71" s="44">
        <f t="shared" si="11"/>
        <v>975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0.55000000000000004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17</v>
      </c>
      <c r="L72" s="44">
        <f t="shared" si="11"/>
        <v>156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17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3.1</v>
      </c>
      <c r="L73" s="44">
        <f t="shared" si="11"/>
        <v>2240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3.1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0.67999999999999994</v>
      </c>
      <c r="H74" s="44">
        <f>G74*P!AK75</f>
        <v>460</v>
      </c>
      <c r="I74" s="44">
        <f>S!E73</f>
        <v>0</v>
      </c>
      <c r="J74" s="44">
        <f>I74*S!D73</f>
        <v>0</v>
      </c>
      <c r="K74" s="44">
        <f t="shared" si="10"/>
        <v>0.67999999999999994</v>
      </c>
      <c r="L74" s="44">
        <f t="shared" si="11"/>
        <v>460</v>
      </c>
      <c r="M74" s="45">
        <f>IF(ISERR((J74+H74)/(G74+I74)),P!AK75,(J74+H74)/(G74+I74))</f>
        <v>676.47058823529414</v>
      </c>
      <c r="N74" s="46">
        <f t="shared" si="12"/>
        <v>460</v>
      </c>
      <c r="O74" s="46">
        <f t="shared" si="13"/>
        <v>460</v>
      </c>
      <c r="P74" s="47" t="b">
        <f t="shared" si="14"/>
        <v>1</v>
      </c>
      <c r="Q74" s="215" t="str">
        <f t="shared" si="15"/>
        <v>OK</v>
      </c>
      <c r="AJ74" s="64">
        <f t="shared" si="16"/>
        <v>676.47058823529414</v>
      </c>
      <c r="AK74" s="64">
        <f t="shared" si="17"/>
        <v>0.67999999999999994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1</v>
      </c>
      <c r="H75" s="44">
        <f>G75*P!AK76</f>
        <v>670</v>
      </c>
      <c r="I75" s="44">
        <f>S!E74</f>
        <v>0</v>
      </c>
      <c r="J75" s="44">
        <f>I75*S!D74</f>
        <v>0</v>
      </c>
      <c r="K75" s="44">
        <f t="shared" si="10"/>
        <v>1</v>
      </c>
      <c r="L75" s="44">
        <f t="shared" si="11"/>
        <v>670</v>
      </c>
      <c r="M75" s="45">
        <f>IF(ISERR((J75+H75)/(G75+I75)),P!AK76,(J75+H75)/(G75+I75))</f>
        <v>670</v>
      </c>
      <c r="N75" s="46">
        <f t="shared" si="12"/>
        <v>670</v>
      </c>
      <c r="O75" s="46">
        <f t="shared" si="13"/>
        <v>670</v>
      </c>
      <c r="P75" s="47" t="b">
        <f t="shared" si="14"/>
        <v>1</v>
      </c>
      <c r="Q75" s="215" t="str">
        <f t="shared" si="15"/>
        <v>OK</v>
      </c>
      <c r="AJ75" s="64">
        <f t="shared" si="16"/>
        <v>670</v>
      </c>
      <c r="AK75" s="64">
        <f t="shared" si="17"/>
        <v>1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6.6000000000000014</v>
      </c>
      <c r="L76" s="44">
        <f t="shared" si="11"/>
        <v>11280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11280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6.6000000000000014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1.3</v>
      </c>
      <c r="L77" s="44">
        <f t="shared" si="11"/>
        <v>2410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1.3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0.72500000000000009</v>
      </c>
      <c r="L78" s="44">
        <f t="shared" si="11"/>
        <v>988.72549474825212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988.72549474825212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0.72500000000000009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0.73</v>
      </c>
      <c r="L79" s="44">
        <f t="shared" si="11"/>
        <v>401.98083258460611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0.73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0.23500000000000007</v>
      </c>
      <c r="L80" s="44">
        <f t="shared" si="11"/>
        <v>102.04803719008265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0.23500000000000007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11.649999999999999</v>
      </c>
      <c r="L81" s="44">
        <f t="shared" si="11"/>
        <v>2098.0263877568632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11.649999999999999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0.70000000000000029</v>
      </c>
      <c r="L87" s="44">
        <f t="shared" si="11"/>
        <v>1258.6893315202706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0.70000000000000029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91</v>
      </c>
      <c r="L88" s="44">
        <f t="shared" si="11"/>
        <v>6096.9987430047395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91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55.949999999999996</v>
      </c>
      <c r="L89" s="44">
        <f t="shared" si="11"/>
        <v>6437.2418116512954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6437.2418116512954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55.949999999999996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1662</v>
      </c>
      <c r="L90" s="44">
        <f t="shared" si="11"/>
        <v>16621.345180371816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16621.345180371816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1662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30</v>
      </c>
      <c r="L91" s="44">
        <f t="shared" si="11"/>
        <v>600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30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5.5</v>
      </c>
      <c r="L93" s="44">
        <f t="shared" si="11"/>
        <v>1209.9886363636363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5.5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11</v>
      </c>
      <c r="L95" s="44">
        <f t="shared" si="11"/>
        <v>1100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11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24.5</v>
      </c>
      <c r="L96" s="44">
        <f t="shared" si="11"/>
        <v>2056.8666666666668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24.5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3</v>
      </c>
      <c r="L97" s="44">
        <f t="shared" si="11"/>
        <v>1110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3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8.5</v>
      </c>
      <c r="L99" s="44">
        <f t="shared" si="11"/>
        <v>1762.5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8.5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1.3490000000000002</v>
      </c>
      <c r="L100" s="44">
        <f t="shared" si="11"/>
        <v>745.1584012698994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745.1584012698994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1.3490000000000002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2</v>
      </c>
      <c r="L101" s="44">
        <f t="shared" si="11"/>
        <v>340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2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4</v>
      </c>
      <c r="L104" s="44">
        <f t="shared" si="11"/>
        <v>920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4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14</v>
      </c>
      <c r="L105" s="44">
        <f t="shared" si="11"/>
        <v>2320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14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18</v>
      </c>
      <c r="L106" s="44">
        <f t="shared" si="11"/>
        <v>3030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18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4</v>
      </c>
      <c r="L107" s="44">
        <f t="shared" si="11"/>
        <v>720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4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2.15</v>
      </c>
      <c r="L108" s="44">
        <f t="shared" si="11"/>
        <v>1230.8791208791206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2.15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9</v>
      </c>
      <c r="L110" s="44">
        <f t="shared" si="11"/>
        <v>2010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9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2</v>
      </c>
      <c r="L111" s="44">
        <f t="shared" si="11"/>
        <v>1290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2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2.2999999999999998</v>
      </c>
      <c r="L113" s="44">
        <f t="shared" si="11"/>
        <v>3620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2.2999999999999998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0.2</v>
      </c>
      <c r="L114" s="44">
        <f t="shared" si="11"/>
        <v>690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0.2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0.5</v>
      </c>
      <c r="L115" s="44">
        <f t="shared" si="11"/>
        <v>280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0.5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1</v>
      </c>
      <c r="L116" s="44">
        <f t="shared" si="11"/>
        <v>300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1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531</v>
      </c>
      <c r="L117" s="44">
        <f t="shared" si="11"/>
        <v>4710.2825225225224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0.5</v>
      </c>
      <c r="L119" s="44">
        <f t="shared" si="11"/>
        <v>90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0.5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3.16</v>
      </c>
      <c r="L124" s="44">
        <f t="shared" si="11"/>
        <v>4790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4790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3.16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9"/>
        <v>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556</v>
      </c>
      <c r="L125" s="44">
        <f t="shared" si="11"/>
        <v>5560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556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33.69</v>
      </c>
      <c r="L127" s="44">
        <f t="shared" si="11"/>
        <v>5535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33.69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30.82</v>
      </c>
      <c r="L128" s="44">
        <f t="shared" si="11"/>
        <v>10408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30.82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2</v>
      </c>
      <c r="L129" s="44">
        <f t="shared" si="11"/>
        <v>960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2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9.01</v>
      </c>
      <c r="L130" s="44">
        <f t="shared" si="11"/>
        <v>2841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9.01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9"/>
        <v>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9.1999999999999993</v>
      </c>
      <c r="L131" s="44">
        <f t="shared" si="11"/>
        <v>970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9.1999999999999993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83.240000000000009</v>
      </c>
      <c r="L133" s="44">
        <f t="shared" ref="L133:L196" si="20">K133*M133</f>
        <v>9776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83.240000000000009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18"/>
        <v>0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22</v>
      </c>
      <c r="L134" s="44">
        <f t="shared" si="20"/>
        <v>3399.9999999999995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22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12</v>
      </c>
      <c r="L135" s="44">
        <f t="shared" si="20"/>
        <v>420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12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18"/>
        <v>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5</v>
      </c>
      <c r="L136" s="44">
        <f t="shared" si="20"/>
        <v>1300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5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21.125</v>
      </c>
      <c r="L137" s="44">
        <f t="shared" si="20"/>
        <v>7880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21.125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309</v>
      </c>
      <c r="L142" s="44">
        <f t="shared" si="20"/>
        <v>7524.0000000000009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309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59.5</v>
      </c>
      <c r="L144" s="44">
        <f t="shared" si="20"/>
        <v>68425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59.5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26</v>
      </c>
      <c r="L145" s="44">
        <f t="shared" si="20"/>
        <v>910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26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8.5</v>
      </c>
      <c r="L146" s="44">
        <f t="shared" si="20"/>
        <v>6800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8.5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13.5</v>
      </c>
      <c r="L147" s="44">
        <f t="shared" si="20"/>
        <v>15525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13.5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8</v>
      </c>
      <c r="L148" s="44">
        <f t="shared" si="20"/>
        <v>6000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8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26.2</v>
      </c>
      <c r="L150" s="44">
        <f t="shared" si="20"/>
        <v>12286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26.2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240.99000000000021</v>
      </c>
      <c r="L151" s="44">
        <f t="shared" si="20"/>
        <v>61844.266694667713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240.99000000000021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52</v>
      </c>
      <c r="L152" s="44">
        <f t="shared" si="20"/>
        <v>5760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52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89.899999999999977</v>
      </c>
      <c r="L153" s="44">
        <f t="shared" si="20"/>
        <v>14399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14399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89.899999999999977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82.40000000000002</v>
      </c>
      <c r="L154" s="44">
        <f t="shared" si="20"/>
        <v>30656.848950868367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82.40000000000002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11.8</v>
      </c>
      <c r="L155" s="44">
        <f t="shared" si="20"/>
        <v>5596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11.8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4.0999999999999996</v>
      </c>
      <c r="L156" s="44">
        <f t="shared" si="20"/>
        <v>8200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4.0999999999999996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30</v>
      </c>
      <c r="L157" s="44">
        <f t="shared" si="20"/>
        <v>34373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30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4.5</v>
      </c>
      <c r="L161" s="44">
        <f t="shared" si="20"/>
        <v>2530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4.5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6</v>
      </c>
      <c r="L162" s="44">
        <f t="shared" si="20"/>
        <v>4200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6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25</v>
      </c>
      <c r="L163" s="44">
        <f t="shared" si="20"/>
        <v>28750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25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18</v>
      </c>
      <c r="L164" s="44">
        <f t="shared" si="20"/>
        <v>2700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18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8</v>
      </c>
      <c r="L169" s="44">
        <f t="shared" si="20"/>
        <v>5534.2307692307695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8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16</v>
      </c>
      <c r="L170" s="44">
        <f t="shared" si="20"/>
        <v>7200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16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5.5</v>
      </c>
      <c r="L173" s="44">
        <f t="shared" si="20"/>
        <v>3870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5.5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18"/>
        <v>0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74</v>
      </c>
      <c r="L178" s="44">
        <f t="shared" si="20"/>
        <v>1735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74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18"/>
        <v>0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128</v>
      </c>
      <c r="L179" s="44">
        <f t="shared" si="20"/>
        <v>7445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128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18"/>
        <v>0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17.5</v>
      </c>
      <c r="L180" s="44">
        <f t="shared" si="20"/>
        <v>2905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17.5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18"/>
        <v>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16</v>
      </c>
      <c r="L181" s="44">
        <f t="shared" si="20"/>
        <v>2600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16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18"/>
        <v>0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17.5</v>
      </c>
      <c r="L182" s="44">
        <f t="shared" si="20"/>
        <v>3345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17.5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18"/>
        <v>0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374</v>
      </c>
      <c r="L183" s="44">
        <f t="shared" si="20"/>
        <v>1851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374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18"/>
        <v>0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89</v>
      </c>
      <c r="L184" s="44">
        <f t="shared" si="20"/>
        <v>6800.0000000000009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89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18"/>
        <v>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38</v>
      </c>
      <c r="L185" s="44">
        <f t="shared" si="20"/>
        <v>2590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38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27</v>
      </c>
      <c r="L186" s="44">
        <f t="shared" si="20"/>
        <v>1730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27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18"/>
        <v>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9</v>
      </c>
      <c r="L187" s="44">
        <f t="shared" si="20"/>
        <v>540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9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33</v>
      </c>
      <c r="L188" s="44">
        <f t="shared" si="20"/>
        <v>1395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33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18"/>
        <v>0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194</v>
      </c>
      <c r="L189" s="44">
        <f t="shared" si="20"/>
        <v>1134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194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18"/>
        <v>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28</v>
      </c>
      <c r="L191" s="44">
        <f t="shared" si="20"/>
        <v>560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28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10</v>
      </c>
      <c r="L192" s="44">
        <f t="shared" si="20"/>
        <v>300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10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18"/>
        <v>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32</v>
      </c>
      <c r="L194" s="44">
        <f t="shared" si="20"/>
        <v>1280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32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74.900000000000006</v>
      </c>
      <c r="L195" s="44">
        <f t="shared" si="20"/>
        <v>1558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74.900000000000006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18"/>
        <v>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84</v>
      </c>
      <c r="L196" s="44">
        <f t="shared" si="20"/>
        <v>2100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84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27"/>
        <v>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18</v>
      </c>
      <c r="L198" s="44">
        <f>K198*M198</f>
        <v>2170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18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27"/>
        <v>0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5.5</v>
      </c>
      <c r="L199" s="44">
        <f t="shared" ref="L199:L253" si="35">K199*M199</f>
        <v>815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5.5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27"/>
        <v>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2</v>
      </c>
      <c r="L200" s="44">
        <f t="shared" si="35"/>
        <v>270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2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1.5</v>
      </c>
      <c r="L201" s="44">
        <f t="shared" si="35"/>
        <v>450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1.5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1</v>
      </c>
      <c r="L202" s="44">
        <f t="shared" si="35"/>
        <v>300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1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23</v>
      </c>
      <c r="L204" s="44">
        <f t="shared" si="35"/>
        <v>955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23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34</v>
      </c>
      <c r="L205" s="44">
        <f t="shared" si="35"/>
        <v>1460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34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14</v>
      </c>
      <c r="L206" s="44">
        <f t="shared" si="35"/>
        <v>580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14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27"/>
        <v>0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55</v>
      </c>
      <c r="L207" s="44">
        <f t="shared" si="35"/>
        <v>2075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55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27"/>
        <v>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25</v>
      </c>
      <c r="L208" s="44">
        <f t="shared" si="35"/>
        <v>1400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25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27"/>
        <v>0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15</v>
      </c>
      <c r="L212" s="44">
        <f t="shared" si="35"/>
        <v>575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15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3.56</v>
      </c>
      <c r="L213" s="44">
        <f t="shared" si="35"/>
        <v>1605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3.56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31</v>
      </c>
      <c r="L215" s="44">
        <f t="shared" si="35"/>
        <v>1860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31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1</v>
      </c>
      <c r="L219" s="44">
        <f t="shared" si="35"/>
        <v>130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1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2</v>
      </c>
      <c r="L222" s="44">
        <f t="shared" si="35"/>
        <v>490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2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27"/>
        <v>0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14.3</v>
      </c>
      <c r="L230" s="44">
        <f t="shared" si="35"/>
        <v>9724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14.3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62.949999999999989</v>
      </c>
      <c r="L231" s="44">
        <f t="shared" si="35"/>
        <v>50431.992759902314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62.949999999999989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5734</v>
      </c>
      <c r="L232" s="44">
        <f t="shared" si="35"/>
        <v>8027.7145100703701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5734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306</v>
      </c>
      <c r="L233" s="44">
        <f t="shared" si="35"/>
        <v>7721.1028183964136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306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14</v>
      </c>
      <c r="L234" s="44">
        <f t="shared" si="35"/>
        <v>7000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14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5</v>
      </c>
      <c r="L235" s="44">
        <f t="shared" si="35"/>
        <v>3000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5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13</v>
      </c>
      <c r="L238" s="44">
        <f t="shared" si="35"/>
        <v>4760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13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5</v>
      </c>
      <c r="L239" s="44">
        <f t="shared" si="35"/>
        <v>2500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5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27"/>
        <v>0</v>
      </c>
      <c r="G244" s="44">
        <f>P!AJ245</f>
        <v>1044</v>
      </c>
      <c r="H244" s="44">
        <f>G244*P!AK245</f>
        <v>9982</v>
      </c>
      <c r="I244" s="44">
        <f>S!E243</f>
        <v>0</v>
      </c>
      <c r="J244" s="44">
        <f>I244*S!D243</f>
        <v>0</v>
      </c>
      <c r="K244" s="44">
        <f t="shared" si="28"/>
        <v>1044</v>
      </c>
      <c r="L244" s="44">
        <f t="shared" si="35"/>
        <v>9982</v>
      </c>
      <c r="M244" s="45">
        <f>IF(ISERR((J244+H244)/(G244+I244)),P!AK245,(J244+H244)/(G244+I244))</f>
        <v>9.5613026819923377</v>
      </c>
      <c r="N244" s="46">
        <f t="shared" si="29"/>
        <v>9982</v>
      </c>
      <c r="O244" s="46">
        <f t="shared" si="30"/>
        <v>9982</v>
      </c>
      <c r="P244" s="47" t="b">
        <f t="shared" si="31"/>
        <v>1</v>
      </c>
      <c r="Q244" s="215" t="str">
        <f t="shared" si="32"/>
        <v>OK</v>
      </c>
      <c r="AJ244" s="64">
        <f t="shared" si="33"/>
        <v>9.5613026819923377</v>
      </c>
      <c r="AK244" s="64">
        <f t="shared" si="34"/>
        <v>1044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27.25</v>
      </c>
      <c r="L246" s="44">
        <f t="shared" si="35"/>
        <v>9537.4681482219858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27.25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727</v>
      </c>
      <c r="L247" s="44">
        <f t="shared" si="35"/>
        <v>14540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727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0</v>
      </c>
      <c r="F248" s="229">
        <f t="shared" si="27"/>
        <v>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47460</v>
      </c>
      <c r="L248" s="229">
        <f t="shared" si="35"/>
        <v>47460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47460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27"/>
        <v>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1590</v>
      </c>
      <c r="L249" s="44">
        <f t="shared" si="35"/>
        <v>1590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1590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27"/>
        <v>0</v>
      </c>
      <c r="G250" s="44">
        <f>P!AJ251</f>
        <v>3300</v>
      </c>
      <c r="H250" s="44">
        <f>G250*P!AK251</f>
        <v>3300</v>
      </c>
      <c r="I250" s="44">
        <f>S!E249</f>
        <v>0</v>
      </c>
      <c r="J250" s="44">
        <f>I250*S!D249</f>
        <v>0</v>
      </c>
      <c r="K250" s="44">
        <f t="shared" si="28"/>
        <v>3300</v>
      </c>
      <c r="L250" s="44">
        <f t="shared" si="35"/>
        <v>3300</v>
      </c>
      <c r="M250" s="45">
        <f>IF(ISERR((J250+H250)/(G250+I250)),P!AK251,(J250+H250)/(G250+I250))</f>
        <v>1</v>
      </c>
      <c r="N250" s="46">
        <f t="shared" si="29"/>
        <v>3300</v>
      </c>
      <c r="O250" s="46">
        <f t="shared" si="30"/>
        <v>3300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3300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27"/>
        <v>0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2481</v>
      </c>
      <c r="L251" s="44">
        <f t="shared" si="35"/>
        <v>2745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2481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27"/>
        <v>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7200</v>
      </c>
      <c r="L252" s="44">
        <f t="shared" si="35"/>
        <v>7200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7200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58400</v>
      </c>
      <c r="H253" s="44">
        <f>G253*P!AK254</f>
        <v>58400</v>
      </c>
      <c r="I253" s="44">
        <f>S!E252</f>
        <v>0</v>
      </c>
      <c r="J253" s="44">
        <f>I253*S!D252</f>
        <v>0</v>
      </c>
      <c r="K253" s="44">
        <f t="shared" si="28"/>
        <v>58400</v>
      </c>
      <c r="L253" s="44">
        <f t="shared" si="35"/>
        <v>58400</v>
      </c>
      <c r="M253" s="45">
        <f>IF(ISERR((J253+H253)/(G253+I253)),P!AK254,(J253+H253)/(G253+I253))</f>
        <v>1</v>
      </c>
      <c r="N253" s="46">
        <f t="shared" si="29"/>
        <v>58400</v>
      </c>
      <c r="O253" s="46">
        <f t="shared" si="30"/>
        <v>58400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58400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0</v>
      </c>
      <c r="G254" s="155"/>
      <c r="H254" s="154">
        <f>SUM(H4:H253)</f>
        <v>882319</v>
      </c>
      <c r="I254" s="155"/>
      <c r="J254" s="154">
        <f>SUM(J4:J253)</f>
        <v>100784.0837514351</v>
      </c>
      <c r="K254" s="156"/>
      <c r="L254" s="154">
        <f>SUM(L4:L253)</f>
        <v>983103.08375143493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3"/>
      <c r="D283" s="413"/>
      <c r="E283" s="413"/>
      <c r="F283" s="413"/>
    </row>
    <row r="284" spans="3:6" ht="20.25" customHeight="1">
      <c r="C284" s="54"/>
      <c r="D284" s="55"/>
      <c r="E284" s="410"/>
      <c r="F284" s="410"/>
    </row>
    <row r="285" spans="3:6" ht="20.25" customHeight="1">
      <c r="C285" s="56"/>
      <c r="D285" s="55"/>
      <c r="E285" s="410"/>
      <c r="F285" s="410"/>
    </row>
    <row r="286" spans="3:6" ht="20.25" customHeight="1">
      <c r="C286" s="56"/>
      <c r="D286" s="55"/>
      <c r="E286" s="410"/>
      <c r="F286" s="410"/>
    </row>
    <row r="287" spans="3:6" ht="20.25" customHeight="1">
      <c r="C287" s="56"/>
      <c r="D287" s="55"/>
      <c r="E287" s="410"/>
      <c r="F287" s="410"/>
    </row>
    <row r="288" spans="3:6" ht="20.25" customHeight="1">
      <c r="C288" s="56"/>
      <c r="D288" s="55"/>
      <c r="E288" s="410"/>
      <c r="F288" s="410"/>
    </row>
    <row r="289" spans="3:6" ht="20.25" customHeight="1">
      <c r="C289" s="56"/>
      <c r="D289" s="55"/>
      <c r="E289" s="410"/>
      <c r="F289" s="410"/>
    </row>
    <row r="290" spans="3:6" ht="20.25" customHeight="1">
      <c r="C290" s="56"/>
      <c r="D290" s="55"/>
      <c r="E290" s="414"/>
      <c r="F290" s="414"/>
    </row>
    <row r="291" spans="3:6" ht="20.25" customHeight="1">
      <c r="C291" s="56"/>
      <c r="D291" s="55"/>
      <c r="E291" s="410"/>
      <c r="F291" s="410"/>
    </row>
    <row r="292" spans="3:6" ht="20.25" customHeight="1">
      <c r="C292" s="56"/>
      <c r="D292" s="55"/>
      <c r="E292" s="410"/>
      <c r="F292" s="410"/>
    </row>
    <row r="294" spans="3:6" ht="20.25" customHeight="1">
      <c r="C294" s="56"/>
      <c r="D294" s="410"/>
      <c r="E294" s="410"/>
      <c r="F294" s="410"/>
    </row>
    <row r="295" spans="3:6" ht="20.25" customHeight="1">
      <c r="C295" s="56"/>
      <c r="D295" s="410"/>
      <c r="E295" s="410"/>
      <c r="F295" s="410"/>
    </row>
    <row r="296" spans="3:6" ht="20.25" customHeight="1">
      <c r="C296" s="56"/>
      <c r="D296" s="410"/>
      <c r="E296" s="410"/>
      <c r="F296" s="410"/>
    </row>
    <row r="297" spans="3:6" ht="20.25" customHeight="1">
      <c r="C297" s="57"/>
      <c r="D297" s="410"/>
      <c r="E297" s="410"/>
      <c r="F297" s="410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287" priority="3" operator="lessThan">
      <formula>0</formula>
    </cfRule>
  </conditionalFormatting>
  <conditionalFormatting sqref="P4:P253">
    <cfRule type="cellIs" dxfId="286" priority="5" operator="equal">
      <formula>FALSE</formula>
    </cfRule>
  </conditionalFormatting>
  <conditionalFormatting sqref="Q4:Q253">
    <cfRule type="cellIs" dxfId="285" priority="4" operator="equal">
      <formula>"SHOW"</formula>
    </cfRule>
  </conditionalFormatting>
  <conditionalFormatting sqref="Q1:Q1048576">
    <cfRule type="cellIs" dxfId="284" priority="1" operator="equal">
      <formula>"OK"</formula>
    </cfRule>
    <cfRule type="cellIs" dxfId="28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5" t="s">
        <v>528</v>
      </c>
      <c r="B1" s="415"/>
      <c r="C1" s="415"/>
      <c r="D1" s="415"/>
      <c r="E1" s="415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0.67999999999999994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1</v>
      </c>
      <c r="F74" s="215" t="str">
        <f t="shared" si="1"/>
        <v>OK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1044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58400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282" priority="2" operator="lessThan">
      <formula>0</formula>
    </cfRule>
  </conditionalFormatting>
  <conditionalFormatting sqref="F3:F252">
    <cfRule type="cellIs" dxfId="281" priority="3" operator="equal">
      <formula>"NZ"</formula>
    </cfRule>
    <cfRule type="cellIs" dxfId="280" priority="4" operator="equal">
      <formula>"OK"</formula>
    </cfRule>
  </conditionalFormatting>
  <conditionalFormatting sqref="F1:F1048576">
    <cfRule type="cellIs" dxfId="279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0" t="s">
        <v>529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214"/>
      <c r="W1" s="65"/>
    </row>
    <row r="2" spans="1:25" ht="15" customHeight="1">
      <c r="A2" s="422" t="s">
        <v>0</v>
      </c>
      <c r="B2" s="424" t="s">
        <v>214</v>
      </c>
      <c r="C2" s="426" t="s">
        <v>1</v>
      </c>
      <c r="D2" s="428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2" t="s">
        <v>380</v>
      </c>
      <c r="Q2" s="362" t="s">
        <v>443</v>
      </c>
      <c r="R2" s="362" t="s">
        <v>444</v>
      </c>
      <c r="S2" s="387" t="s">
        <v>445</v>
      </c>
      <c r="T2" s="34" t="s">
        <v>446</v>
      </c>
      <c r="U2" s="430" t="s">
        <v>305</v>
      </c>
      <c r="V2" s="416" t="s">
        <v>345</v>
      </c>
      <c r="W2" s="24"/>
      <c r="Y2" s="213"/>
    </row>
    <row r="3" spans="1:25" ht="12" customHeight="1">
      <c r="A3" s="423"/>
      <c r="B3" s="425"/>
      <c r="C3" s="427"/>
      <c r="D3" s="429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1"/>
      <c r="V3" s="417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460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1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670</v>
      </c>
      <c r="V75" s="215" t="str">
        <f t="shared" si="1"/>
        <v>OK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168</v>
      </c>
      <c r="I244" s="33">
        <f>P!L245</f>
        <v>245</v>
      </c>
      <c r="J244" s="33">
        <f>P!N245</f>
        <v>0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9982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7400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8600</v>
      </c>
      <c r="K253" s="33">
        <f>P!P254</f>
        <v>3500</v>
      </c>
      <c r="L253" s="33">
        <f>P!R254</f>
        <v>5100</v>
      </c>
      <c r="M253" s="33">
        <f>P!T254</f>
        <v>3800</v>
      </c>
      <c r="N253" s="31">
        <f>P!V254</f>
        <v>2600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58400</v>
      </c>
      <c r="V253" s="215" t="str">
        <f t="shared" si="3"/>
        <v>OK</v>
      </c>
      <c r="W253" s="25"/>
      <c r="X253" s="395" t="b">
        <f>T254=P!AM2</f>
        <v>1</v>
      </c>
      <c r="Y253" s="396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4"/>
      <c r="Q254" s="384"/>
      <c r="R254" s="384"/>
      <c r="S254" s="384"/>
      <c r="T254" s="432">
        <f>SUM(U4:U253)</f>
        <v>882319</v>
      </c>
      <c r="U254" s="433"/>
      <c r="V254"/>
      <c r="W254" s="66"/>
      <c r="X254" s="395"/>
      <c r="Y254" s="395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8"/>
      <c r="K255" s="418"/>
      <c r="L255" s="418"/>
      <c r="M255" s="418"/>
      <c r="N255" s="418"/>
      <c r="O255" s="418"/>
      <c r="P255" s="418"/>
      <c r="Q255" s="418"/>
      <c r="R255" s="418"/>
      <c r="S255" s="418"/>
      <c r="T255" s="421"/>
      <c r="U255" s="418"/>
      <c r="V255"/>
      <c r="W255" s="25"/>
      <c r="X255" s="395" t="b">
        <f>T254=Topsheet!D20</f>
        <v>1</v>
      </c>
      <c r="Y255" s="395" t="s">
        <v>377</v>
      </c>
    </row>
    <row r="256" spans="1:25" ht="16.5">
      <c r="I256" s="419"/>
      <c r="J256" s="419"/>
      <c r="K256" s="419"/>
      <c r="L256" s="419"/>
      <c r="M256" s="419"/>
      <c r="N256" s="419"/>
      <c r="O256" s="419"/>
      <c r="P256" s="419"/>
      <c r="Q256" s="419"/>
      <c r="R256" s="419"/>
      <c r="S256" s="419"/>
      <c r="T256" s="419"/>
      <c r="U256" s="419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8"/>
      <c r="J260" s="418"/>
      <c r="K260" s="418"/>
      <c r="L260" s="418"/>
      <c r="M260" s="418"/>
      <c r="N260" s="418"/>
      <c r="O260" s="418"/>
      <c r="P260" s="418"/>
      <c r="Q260" s="418"/>
      <c r="R260" s="418"/>
      <c r="S260" s="418"/>
      <c r="T260" s="418"/>
      <c r="U260" s="418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278" priority="7" operator="equal">
      <formula>"NZ"</formula>
    </cfRule>
    <cfRule type="cellIs" dxfId="277" priority="8" operator="equal">
      <formula>"OK"</formula>
    </cfRule>
  </conditionalFormatting>
  <conditionalFormatting sqref="W255 V4:W253">
    <cfRule type="cellIs" dxfId="276" priority="3" operator="equal">
      <formula>"NZ"</formula>
    </cfRule>
    <cfRule type="cellIs" dxfId="275" priority="4" operator="equal">
      <formula>"OK"</formula>
    </cfRule>
  </conditionalFormatting>
  <conditionalFormatting sqref="W7">
    <cfRule type="cellIs" dxfId="274" priority="2" operator="equal">
      <formula>"×"</formula>
    </cfRule>
  </conditionalFormatting>
  <conditionalFormatting sqref="V1:V2 V4:V253 V257:V1048576">
    <cfRule type="cellIs" dxfId="273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Normal="100" workbookViewId="0">
      <pane xSplit="3" ySplit="4" topLeftCell="AD239" activePane="bottomRight" state="frozen"/>
      <selection pane="topRight" activeCell="D1" sqref="D1"/>
      <selection pane="bottomLeft" activeCell="A5" sqref="A5"/>
      <selection pane="bottomRight" activeCell="AL259" sqref="AL259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bestFit="1" customWidth="1"/>
    <col min="38" max="38" width="11.140625" style="82" bestFit="1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160548</v>
      </c>
      <c r="F1" s="112" t="str">
        <f>IF(G1='2'!C59,"ঠিক","×")</f>
        <v>ঠিক</v>
      </c>
      <c r="G1" s="114">
        <f>SUM(G5:G254)</f>
        <v>122970</v>
      </c>
      <c r="H1" s="112" t="str">
        <f>IF(I1='3'!C29,"ঠিক","×")</f>
        <v>ঠিক</v>
      </c>
      <c r="I1" s="115">
        <f>SUM(I5:I254)</f>
        <v>191548</v>
      </c>
      <c r="J1" s="112" t="str">
        <f>IF(K1='4'!C30,"ঠিক","×")</f>
        <v>ঠিক</v>
      </c>
      <c r="K1" s="114">
        <f>SUM(K5:K254)</f>
        <v>42567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113023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50843</v>
      </c>
      <c r="V1" s="271" t="str">
        <f>IF(W1='10'!C42,"ঠিক","×")</f>
        <v>ঠিক</v>
      </c>
      <c r="W1" s="272">
        <f>SUM(W5:W254)</f>
        <v>12706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60" t="s">
        <v>0</v>
      </c>
      <c r="B2" s="460" t="s">
        <v>1</v>
      </c>
      <c r="C2" s="460" t="s">
        <v>2</v>
      </c>
      <c r="D2" s="467" t="s">
        <v>253</v>
      </c>
      <c r="E2" s="463"/>
      <c r="F2" s="461" t="s">
        <v>254</v>
      </c>
      <c r="G2" s="462"/>
      <c r="H2" s="436" t="s">
        <v>255</v>
      </c>
      <c r="I2" s="463"/>
      <c r="J2" s="461" t="s">
        <v>256</v>
      </c>
      <c r="K2" s="462"/>
      <c r="L2" s="436" t="s">
        <v>257</v>
      </c>
      <c r="M2" s="463"/>
      <c r="N2" s="461" t="s">
        <v>258</v>
      </c>
      <c r="O2" s="462"/>
      <c r="P2" s="436" t="s">
        <v>259</v>
      </c>
      <c r="Q2" s="437"/>
      <c r="R2" s="440" t="s">
        <v>260</v>
      </c>
      <c r="S2" s="441"/>
      <c r="T2" s="446" t="s">
        <v>371</v>
      </c>
      <c r="U2" s="447"/>
      <c r="V2" s="452" t="s">
        <v>372</v>
      </c>
      <c r="W2" s="453"/>
      <c r="X2" s="446" t="s">
        <v>373</v>
      </c>
      <c r="Y2" s="454"/>
      <c r="Z2" s="446" t="s">
        <v>381</v>
      </c>
      <c r="AA2" s="454"/>
      <c r="AB2" s="446" t="s">
        <v>429</v>
      </c>
      <c r="AC2" s="456"/>
      <c r="AD2" s="464" t="s">
        <v>430</v>
      </c>
      <c r="AE2" s="454"/>
      <c r="AF2" s="447" t="s">
        <v>431</v>
      </c>
      <c r="AG2" s="454"/>
      <c r="AH2" s="447" t="s">
        <v>442</v>
      </c>
      <c r="AI2" s="454"/>
      <c r="AJ2" s="457" t="s">
        <v>12</v>
      </c>
      <c r="AK2" s="459" t="s">
        <v>261</v>
      </c>
      <c r="AL2" s="444" t="s">
        <v>14</v>
      </c>
      <c r="AM2" s="119">
        <f>AL256</f>
        <v>882319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60"/>
      <c r="B3" s="460"/>
      <c r="C3" s="460"/>
      <c r="D3" s="448">
        <f>H!C7</f>
        <v>45852</v>
      </c>
      <c r="E3" s="449"/>
      <c r="F3" s="450">
        <f>D3+1</f>
        <v>45853</v>
      </c>
      <c r="G3" s="466"/>
      <c r="H3" s="438">
        <f>F3+1</f>
        <v>45854</v>
      </c>
      <c r="I3" s="449"/>
      <c r="J3" s="450">
        <f>H3+1</f>
        <v>45855</v>
      </c>
      <c r="K3" s="443"/>
      <c r="L3" s="438">
        <f>J3+1</f>
        <v>45856</v>
      </c>
      <c r="M3" s="449"/>
      <c r="N3" s="450">
        <f>L3+1</f>
        <v>45857</v>
      </c>
      <c r="O3" s="443"/>
      <c r="P3" s="438">
        <f>N3+1</f>
        <v>45858</v>
      </c>
      <c r="Q3" s="439"/>
      <c r="R3" s="442">
        <f>P3+1</f>
        <v>45859</v>
      </c>
      <c r="S3" s="443"/>
      <c r="T3" s="448">
        <f>R3+1</f>
        <v>45860</v>
      </c>
      <c r="U3" s="449"/>
      <c r="V3" s="450">
        <f>T3+1</f>
        <v>45861</v>
      </c>
      <c r="W3" s="443"/>
      <c r="X3" s="448">
        <f>V3+1</f>
        <v>45862</v>
      </c>
      <c r="Y3" s="451"/>
      <c r="Z3" s="448">
        <f>X3+1</f>
        <v>45863</v>
      </c>
      <c r="AA3" s="451"/>
      <c r="AB3" s="448">
        <f>Z3+1</f>
        <v>45864</v>
      </c>
      <c r="AC3" s="465"/>
      <c r="AD3" s="455">
        <f>AB3+1</f>
        <v>45865</v>
      </c>
      <c r="AE3" s="451"/>
      <c r="AF3" s="455">
        <f>AD3+1</f>
        <v>45866</v>
      </c>
      <c r="AG3" s="451"/>
      <c r="AH3" s="455">
        <f>AF3+1</f>
        <v>45867</v>
      </c>
      <c r="AI3" s="451"/>
      <c r="AJ3" s="458"/>
      <c r="AK3" s="460"/>
      <c r="AL3" s="445"/>
      <c r="AM3" s="121" t="str">
        <f>IF(ROUND(AM2,2)=ROUND(Topsheet!D20,2),"ঠিক আছে","ভুল")</f>
        <v>ঠিক আছে</v>
      </c>
    </row>
    <row r="4" spans="1:43" ht="21" customHeight="1" thickBot="1">
      <c r="A4" s="460"/>
      <c r="B4" s="460"/>
      <c r="C4" s="460"/>
      <c r="D4" s="369" t="s">
        <v>318</v>
      </c>
      <c r="E4" s="370" t="s">
        <v>321</v>
      </c>
      <c r="F4" s="371" t="s">
        <v>318</v>
      </c>
      <c r="G4" s="372" t="s">
        <v>321</v>
      </c>
      <c r="H4" s="373" t="s">
        <v>318</v>
      </c>
      <c r="I4" s="370" t="s">
        <v>321</v>
      </c>
      <c r="J4" s="371" t="s">
        <v>318</v>
      </c>
      <c r="K4" s="372" t="s">
        <v>321</v>
      </c>
      <c r="L4" s="373" t="s">
        <v>318</v>
      </c>
      <c r="M4" s="370" t="s">
        <v>321</v>
      </c>
      <c r="N4" s="371" t="s">
        <v>318</v>
      </c>
      <c r="O4" s="372" t="s">
        <v>321</v>
      </c>
      <c r="P4" s="373" t="s">
        <v>318</v>
      </c>
      <c r="Q4" s="374" t="s">
        <v>321</v>
      </c>
      <c r="R4" s="375" t="s">
        <v>318</v>
      </c>
      <c r="S4" s="376" t="s">
        <v>321</v>
      </c>
      <c r="T4" s="369" t="s">
        <v>318</v>
      </c>
      <c r="U4" s="370" t="s">
        <v>321</v>
      </c>
      <c r="V4" s="371" t="s">
        <v>318</v>
      </c>
      <c r="W4" s="372" t="s">
        <v>321</v>
      </c>
      <c r="X4" s="369" t="s">
        <v>318</v>
      </c>
      <c r="Y4" s="370" t="s">
        <v>321</v>
      </c>
      <c r="Z4" s="369"/>
      <c r="AA4" s="377"/>
      <c r="AB4" s="369"/>
      <c r="AC4" s="378"/>
      <c r="AD4" s="379"/>
      <c r="AE4" s="377"/>
      <c r="AF4" s="370"/>
      <c r="AG4" s="370"/>
      <c r="AH4" s="372" t="s">
        <v>318</v>
      </c>
      <c r="AI4" s="380" t="s">
        <v>321</v>
      </c>
      <c r="AJ4" s="458"/>
      <c r="AK4" s="460"/>
      <c r="AL4" s="445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0"/>
      <c r="AA5" s="274"/>
      <c r="AB5" s="360"/>
      <c r="AC5" s="274"/>
      <c r="AD5" s="390"/>
      <c r="AE5" s="391"/>
      <c r="AF5" s="394"/>
      <c r="AG5" s="274"/>
      <c r="AH5" s="360"/>
      <c r="AI5" s="274"/>
      <c r="AJ5" s="381">
        <f>R5+P5+N5+L5+J5+H5+F5+D5+T5+V5+X5+Z5+AB5+AD5+AF5+AH5</f>
        <v>0</v>
      </c>
      <c r="AK5" s="382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0"/>
      <c r="AA6" s="274"/>
      <c r="AB6" s="360"/>
      <c r="AC6" s="274"/>
      <c r="AD6" s="388"/>
      <c r="AE6" s="392"/>
      <c r="AF6" s="394"/>
      <c r="AG6" s="274"/>
      <c r="AH6" s="360"/>
      <c r="AI6" s="274"/>
      <c r="AJ6" s="381">
        <f t="shared" ref="AJ6:AJ69" si="0">R6+P6+N6+L6+J6+H6+F6+D6+T6+V6+X6+Z6+AB6+AD6+AF6+AH6</f>
        <v>0</v>
      </c>
      <c r="AK6" s="382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0"/>
      <c r="AA7" s="274"/>
      <c r="AB7" s="360"/>
      <c r="AC7" s="274"/>
      <c r="AD7" s="388"/>
      <c r="AE7" s="392"/>
      <c r="AF7" s="394"/>
      <c r="AG7" s="274"/>
      <c r="AH7" s="360"/>
      <c r="AI7" s="274"/>
      <c r="AJ7" s="381">
        <f t="shared" si="0"/>
        <v>250</v>
      </c>
      <c r="AK7" s="382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0"/>
      <c r="AA8" s="274"/>
      <c r="AB8" s="360"/>
      <c r="AC8" s="274"/>
      <c r="AD8" s="388"/>
      <c r="AE8" s="392"/>
      <c r="AF8" s="394"/>
      <c r="AG8" s="274"/>
      <c r="AH8" s="360"/>
      <c r="AI8" s="274"/>
      <c r="AJ8" s="381">
        <f t="shared" si="0"/>
        <v>100</v>
      </c>
      <c r="AK8" s="382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0"/>
      <c r="AA9" s="274"/>
      <c r="AB9" s="360"/>
      <c r="AC9" s="274"/>
      <c r="AD9" s="388"/>
      <c r="AE9" s="392"/>
      <c r="AF9" s="394"/>
      <c r="AG9" s="274"/>
      <c r="AH9" s="360"/>
      <c r="AI9" s="274"/>
      <c r="AJ9" s="381">
        <f t="shared" si="0"/>
        <v>0</v>
      </c>
      <c r="AK9" s="382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0"/>
      <c r="AA10" s="274"/>
      <c r="AB10" s="360"/>
      <c r="AC10" s="274"/>
      <c r="AD10" s="388"/>
      <c r="AE10" s="392"/>
      <c r="AF10" s="394"/>
      <c r="AG10" s="274"/>
      <c r="AH10" s="360"/>
      <c r="AI10" s="274"/>
      <c r="AJ10" s="381">
        <f t="shared" si="0"/>
        <v>50</v>
      </c>
      <c r="AK10" s="382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0"/>
      <c r="AA11" s="274"/>
      <c r="AB11" s="360"/>
      <c r="AC11" s="274"/>
      <c r="AD11" s="388"/>
      <c r="AE11" s="392"/>
      <c r="AF11" s="394"/>
      <c r="AG11" s="274"/>
      <c r="AH11" s="360"/>
      <c r="AI11" s="274"/>
      <c r="AJ11" s="381">
        <f t="shared" si="0"/>
        <v>25</v>
      </c>
      <c r="AK11" s="382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0"/>
      <c r="AA12" s="274"/>
      <c r="AB12" s="360"/>
      <c r="AC12" s="274"/>
      <c r="AD12" s="388"/>
      <c r="AE12" s="392"/>
      <c r="AF12" s="394"/>
      <c r="AG12" s="274"/>
      <c r="AH12" s="360"/>
      <c r="AI12" s="274"/>
      <c r="AJ12" s="381">
        <f t="shared" si="0"/>
        <v>0</v>
      </c>
      <c r="AK12" s="382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0"/>
      <c r="AA13" s="274"/>
      <c r="AB13" s="360"/>
      <c r="AC13" s="274"/>
      <c r="AD13" s="388"/>
      <c r="AE13" s="392"/>
      <c r="AF13" s="394"/>
      <c r="AG13" s="274"/>
      <c r="AH13" s="360"/>
      <c r="AI13" s="274"/>
      <c r="AJ13" s="381">
        <f t="shared" si="0"/>
        <v>0.5</v>
      </c>
      <c r="AK13" s="382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403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0"/>
      <c r="AA14" s="274"/>
      <c r="AB14" s="360"/>
      <c r="AC14" s="274"/>
      <c r="AD14" s="388"/>
      <c r="AE14" s="392"/>
      <c r="AF14" s="394"/>
      <c r="AG14" s="274"/>
      <c r="AH14" s="360"/>
      <c r="AI14" s="274"/>
      <c r="AJ14" s="381">
        <f t="shared" si="0"/>
        <v>2</v>
      </c>
      <c r="AK14" s="382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0"/>
      <c r="AA15" s="274"/>
      <c r="AB15" s="360"/>
      <c r="AC15" s="274"/>
      <c r="AD15" s="388"/>
      <c r="AE15" s="392"/>
      <c r="AF15" s="394"/>
      <c r="AG15" s="274"/>
      <c r="AH15" s="360"/>
      <c r="AI15" s="274"/>
      <c r="AJ15" s="381">
        <f t="shared" si="0"/>
        <v>195</v>
      </c>
      <c r="AK15" s="382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0"/>
      <c r="AA16" s="274"/>
      <c r="AB16" s="360"/>
      <c r="AC16" s="274"/>
      <c r="AD16" s="388"/>
      <c r="AE16" s="392"/>
      <c r="AF16" s="394"/>
      <c r="AG16" s="274"/>
      <c r="AH16" s="360"/>
      <c r="AI16" s="274"/>
      <c r="AJ16" s="381">
        <f t="shared" si="0"/>
        <v>6.4</v>
      </c>
      <c r="AK16" s="382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0"/>
      <c r="AA17" s="274"/>
      <c r="AB17" s="360"/>
      <c r="AC17" s="274"/>
      <c r="AD17" s="388"/>
      <c r="AE17" s="392"/>
      <c r="AF17" s="394"/>
      <c r="AG17" s="274"/>
      <c r="AH17" s="360"/>
      <c r="AI17" s="274"/>
      <c r="AJ17" s="381">
        <f t="shared" si="0"/>
        <v>25</v>
      </c>
      <c r="AK17" s="382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0"/>
      <c r="AA18" s="274"/>
      <c r="AB18" s="360"/>
      <c r="AC18" s="274"/>
      <c r="AD18" s="388"/>
      <c r="AE18" s="392"/>
      <c r="AF18" s="394"/>
      <c r="AG18" s="274"/>
      <c r="AH18" s="360"/>
      <c r="AI18" s="274"/>
      <c r="AJ18" s="381">
        <f t="shared" si="0"/>
        <v>0</v>
      </c>
      <c r="AK18" s="382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0"/>
      <c r="AA19" s="274"/>
      <c r="AB19" s="360"/>
      <c r="AC19" s="274"/>
      <c r="AD19" s="388"/>
      <c r="AE19" s="392"/>
      <c r="AF19" s="394"/>
      <c r="AG19" s="274"/>
      <c r="AH19" s="360"/>
      <c r="AI19" s="274"/>
      <c r="AJ19" s="381">
        <f t="shared" si="0"/>
        <v>1.3499999999999999</v>
      </c>
      <c r="AK19" s="382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0"/>
      <c r="AA20" s="274"/>
      <c r="AB20" s="360"/>
      <c r="AC20" s="274"/>
      <c r="AD20" s="388"/>
      <c r="AE20" s="392"/>
      <c r="AF20" s="394"/>
      <c r="AG20" s="274"/>
      <c r="AH20" s="360"/>
      <c r="AI20" s="274"/>
      <c r="AJ20" s="381">
        <f t="shared" si="0"/>
        <v>0</v>
      </c>
      <c r="AK20" s="382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0"/>
      <c r="AA21" s="274"/>
      <c r="AB21" s="360"/>
      <c r="AC21" s="274"/>
      <c r="AD21" s="388"/>
      <c r="AE21" s="392"/>
      <c r="AF21" s="394"/>
      <c r="AG21" s="274"/>
      <c r="AH21" s="360"/>
      <c r="AI21" s="274"/>
      <c r="AJ21" s="381">
        <f t="shared" si="0"/>
        <v>148</v>
      </c>
      <c r="AK21" s="382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0"/>
      <c r="AA22" s="274"/>
      <c r="AB22" s="360"/>
      <c r="AC22" s="274"/>
      <c r="AD22" s="388"/>
      <c r="AE22" s="392"/>
      <c r="AF22" s="394"/>
      <c r="AG22" s="274"/>
      <c r="AH22" s="360"/>
      <c r="AI22" s="274"/>
      <c r="AJ22" s="381">
        <f t="shared" si="0"/>
        <v>16</v>
      </c>
      <c r="AK22" s="382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0"/>
      <c r="AA23" s="274"/>
      <c r="AB23" s="360"/>
      <c r="AC23" s="274"/>
      <c r="AD23" s="388"/>
      <c r="AE23" s="392"/>
      <c r="AF23" s="394"/>
      <c r="AG23" s="274"/>
      <c r="AH23" s="360"/>
      <c r="AI23" s="274"/>
      <c r="AJ23" s="381">
        <f t="shared" si="0"/>
        <v>12</v>
      </c>
      <c r="AK23" s="382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0"/>
      <c r="AA24" s="274"/>
      <c r="AB24" s="360"/>
      <c r="AC24" s="274"/>
      <c r="AD24" s="388"/>
      <c r="AE24" s="392"/>
      <c r="AF24" s="394"/>
      <c r="AG24" s="274"/>
      <c r="AH24" s="360"/>
      <c r="AI24" s="274"/>
      <c r="AJ24" s="381">
        <f t="shared" si="0"/>
        <v>2170</v>
      </c>
      <c r="AK24" s="382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0"/>
      <c r="AA25" s="274"/>
      <c r="AB25" s="360"/>
      <c r="AC25" s="274"/>
      <c r="AD25" s="388"/>
      <c r="AE25" s="392"/>
      <c r="AF25" s="394"/>
      <c r="AG25" s="274"/>
      <c r="AH25" s="360"/>
      <c r="AI25" s="274"/>
      <c r="AJ25" s="381">
        <f t="shared" si="0"/>
        <v>10</v>
      </c>
      <c r="AK25" s="382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0"/>
      <c r="AA26" s="274"/>
      <c r="AB26" s="360"/>
      <c r="AC26" s="274"/>
      <c r="AD26" s="388"/>
      <c r="AE26" s="392"/>
      <c r="AF26" s="394"/>
      <c r="AG26" s="274"/>
      <c r="AH26" s="360"/>
      <c r="AI26" s="274"/>
      <c r="AJ26" s="381">
        <f t="shared" si="0"/>
        <v>0</v>
      </c>
      <c r="AK26" s="382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0"/>
      <c r="AA27" s="274"/>
      <c r="AB27" s="360"/>
      <c r="AC27" s="274"/>
      <c r="AD27" s="388"/>
      <c r="AE27" s="392"/>
      <c r="AF27" s="394"/>
      <c r="AG27" s="274"/>
      <c r="AH27" s="360"/>
      <c r="AI27" s="274"/>
      <c r="AJ27" s="381">
        <f t="shared" si="0"/>
        <v>0</v>
      </c>
      <c r="AK27" s="382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0"/>
      <c r="AA28" s="274"/>
      <c r="AB28" s="360"/>
      <c r="AC28" s="274"/>
      <c r="AD28" s="388"/>
      <c r="AE28" s="392"/>
      <c r="AF28" s="394"/>
      <c r="AG28" s="274"/>
      <c r="AH28" s="360"/>
      <c r="AI28" s="274"/>
      <c r="AJ28" s="381">
        <f t="shared" si="0"/>
        <v>0</v>
      </c>
      <c r="AK28" s="382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0"/>
      <c r="AA29" s="274"/>
      <c r="AB29" s="360"/>
      <c r="AC29" s="274"/>
      <c r="AD29" s="388"/>
      <c r="AE29" s="392"/>
      <c r="AF29" s="394"/>
      <c r="AG29" s="274"/>
      <c r="AH29" s="360"/>
      <c r="AI29" s="274"/>
      <c r="AJ29" s="381">
        <f t="shared" si="0"/>
        <v>0</v>
      </c>
      <c r="AK29" s="382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0"/>
      <c r="AA30" s="274"/>
      <c r="AB30" s="360"/>
      <c r="AC30" s="274"/>
      <c r="AD30" s="388"/>
      <c r="AE30" s="392"/>
      <c r="AF30" s="394"/>
      <c r="AG30" s="274"/>
      <c r="AH30" s="360"/>
      <c r="AI30" s="274"/>
      <c r="AJ30" s="381">
        <f t="shared" si="0"/>
        <v>0</v>
      </c>
      <c r="AK30" s="382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0"/>
      <c r="AA31" s="274"/>
      <c r="AB31" s="360"/>
      <c r="AC31" s="274"/>
      <c r="AD31" s="388"/>
      <c r="AE31" s="392"/>
      <c r="AF31" s="394"/>
      <c r="AG31" s="274"/>
      <c r="AH31" s="360"/>
      <c r="AI31" s="274"/>
      <c r="AJ31" s="381">
        <f t="shared" si="0"/>
        <v>8.0000000000000002E-3</v>
      </c>
      <c r="AK31" s="382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0"/>
      <c r="AA32" s="274"/>
      <c r="AB32" s="360"/>
      <c r="AC32" s="274"/>
      <c r="AD32" s="388"/>
      <c r="AE32" s="392"/>
      <c r="AF32" s="394"/>
      <c r="AG32" s="274"/>
      <c r="AH32" s="360"/>
      <c r="AI32" s="274"/>
      <c r="AJ32" s="381">
        <f t="shared" si="0"/>
        <v>0.1</v>
      </c>
      <c r="AK32" s="382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0"/>
      <c r="AA33" s="274"/>
      <c r="AB33" s="360"/>
      <c r="AC33" s="274"/>
      <c r="AD33" s="388"/>
      <c r="AE33" s="392"/>
      <c r="AF33" s="394"/>
      <c r="AG33" s="274"/>
      <c r="AH33" s="360"/>
      <c r="AI33" s="274"/>
      <c r="AJ33" s="381">
        <f t="shared" si="0"/>
        <v>7</v>
      </c>
      <c r="AK33" s="382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0"/>
      <c r="AA34" s="274"/>
      <c r="AB34" s="360"/>
      <c r="AC34" s="274"/>
      <c r="AD34" s="388"/>
      <c r="AE34" s="392"/>
      <c r="AF34" s="394"/>
      <c r="AG34" s="274"/>
      <c r="AH34" s="360"/>
      <c r="AI34" s="274"/>
      <c r="AJ34" s="381">
        <f t="shared" si="0"/>
        <v>0</v>
      </c>
      <c r="AK34" s="382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0"/>
      <c r="AA35" s="274"/>
      <c r="AB35" s="360"/>
      <c r="AC35" s="274"/>
      <c r="AD35" s="388"/>
      <c r="AE35" s="392"/>
      <c r="AF35" s="394"/>
      <c r="AG35" s="274"/>
      <c r="AH35" s="360"/>
      <c r="AI35" s="274"/>
      <c r="AJ35" s="381">
        <f t="shared" si="0"/>
        <v>0</v>
      </c>
      <c r="AK35" s="382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0"/>
      <c r="AA36" s="274"/>
      <c r="AB36" s="360"/>
      <c r="AC36" s="274"/>
      <c r="AD36" s="388"/>
      <c r="AE36" s="392"/>
      <c r="AF36" s="394"/>
      <c r="AG36" s="274"/>
      <c r="AH36" s="360"/>
      <c r="AI36" s="274"/>
      <c r="AJ36" s="381">
        <f t="shared" si="0"/>
        <v>64</v>
      </c>
      <c r="AK36" s="382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0"/>
      <c r="AA37" s="274"/>
      <c r="AB37" s="360"/>
      <c r="AC37" s="274"/>
      <c r="AD37" s="388"/>
      <c r="AE37" s="392"/>
      <c r="AF37" s="394"/>
      <c r="AG37" s="274"/>
      <c r="AH37" s="360"/>
      <c r="AI37" s="274"/>
      <c r="AJ37" s="381">
        <f t="shared" si="0"/>
        <v>2</v>
      </c>
      <c r="AK37" s="382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0"/>
      <c r="AA38" s="274"/>
      <c r="AB38" s="360"/>
      <c r="AC38" s="274"/>
      <c r="AD38" s="388"/>
      <c r="AE38" s="392"/>
      <c r="AF38" s="394"/>
      <c r="AG38" s="274"/>
      <c r="AH38" s="360"/>
      <c r="AI38" s="274"/>
      <c r="AJ38" s="381">
        <f t="shared" si="0"/>
        <v>1.5</v>
      </c>
      <c r="AK38" s="382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0"/>
      <c r="AA39" s="274"/>
      <c r="AB39" s="360"/>
      <c r="AC39" s="274"/>
      <c r="AD39" s="388"/>
      <c r="AE39" s="392"/>
      <c r="AF39" s="394"/>
      <c r="AG39" s="274"/>
      <c r="AH39" s="360"/>
      <c r="AI39" s="274"/>
      <c r="AJ39" s="381">
        <f t="shared" si="0"/>
        <v>0</v>
      </c>
      <c r="AK39" s="382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0"/>
      <c r="AA40" s="274"/>
      <c r="AB40" s="360"/>
      <c r="AC40" s="274"/>
      <c r="AD40" s="388"/>
      <c r="AE40" s="392"/>
      <c r="AF40" s="394"/>
      <c r="AG40" s="274"/>
      <c r="AH40" s="360"/>
      <c r="AI40" s="274"/>
      <c r="AJ40" s="381">
        <f t="shared" si="0"/>
        <v>14.5</v>
      </c>
      <c r="AK40" s="382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0"/>
      <c r="AA41" s="274"/>
      <c r="AB41" s="360"/>
      <c r="AC41" s="274"/>
      <c r="AD41" s="388"/>
      <c r="AE41" s="392"/>
      <c r="AF41" s="394"/>
      <c r="AG41" s="274"/>
      <c r="AH41" s="360"/>
      <c r="AI41" s="274"/>
      <c r="AJ41" s="381">
        <f t="shared" si="0"/>
        <v>3</v>
      </c>
      <c r="AK41" s="382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0"/>
      <c r="AA42" s="274"/>
      <c r="AB42" s="360"/>
      <c r="AC42" s="274"/>
      <c r="AD42" s="388"/>
      <c r="AE42" s="392"/>
      <c r="AF42" s="394"/>
      <c r="AG42" s="274"/>
      <c r="AH42" s="360"/>
      <c r="AI42" s="274"/>
      <c r="AJ42" s="381">
        <f t="shared" si="0"/>
        <v>124</v>
      </c>
      <c r="AK42" s="382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0"/>
      <c r="AA43" s="274"/>
      <c r="AB43" s="360"/>
      <c r="AC43" s="274"/>
      <c r="AD43" s="388"/>
      <c r="AE43" s="392"/>
      <c r="AF43" s="394"/>
      <c r="AG43" s="274"/>
      <c r="AH43" s="360"/>
      <c r="AI43" s="274"/>
      <c r="AJ43" s="381">
        <f t="shared" si="0"/>
        <v>0</v>
      </c>
      <c r="AK43" s="382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0"/>
      <c r="AA44" s="274"/>
      <c r="AB44" s="360"/>
      <c r="AC44" s="274"/>
      <c r="AD44" s="388"/>
      <c r="AE44" s="392"/>
      <c r="AF44" s="394"/>
      <c r="AG44" s="274"/>
      <c r="AH44" s="360"/>
      <c r="AI44" s="274"/>
      <c r="AJ44" s="381">
        <f t="shared" si="0"/>
        <v>0</v>
      </c>
      <c r="AK44" s="382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0"/>
      <c r="AA45" s="274"/>
      <c r="AB45" s="360"/>
      <c r="AC45" s="274"/>
      <c r="AD45" s="388"/>
      <c r="AE45" s="392"/>
      <c r="AF45" s="394"/>
      <c r="AG45" s="274"/>
      <c r="AH45" s="360"/>
      <c r="AI45" s="274"/>
      <c r="AJ45" s="381">
        <f t="shared" si="0"/>
        <v>0</v>
      </c>
      <c r="AK45" s="382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0"/>
      <c r="AA46" s="274"/>
      <c r="AB46" s="360"/>
      <c r="AC46" s="274"/>
      <c r="AD46" s="388"/>
      <c r="AE46" s="392"/>
      <c r="AF46" s="394"/>
      <c r="AG46" s="274"/>
      <c r="AH46" s="360"/>
      <c r="AI46" s="274"/>
      <c r="AJ46" s="381">
        <f t="shared" si="0"/>
        <v>0</v>
      </c>
      <c r="AK46" s="382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0"/>
      <c r="AA47" s="274"/>
      <c r="AB47" s="360"/>
      <c r="AC47" s="274"/>
      <c r="AD47" s="388"/>
      <c r="AE47" s="392"/>
      <c r="AF47" s="394"/>
      <c r="AG47" s="274"/>
      <c r="AH47" s="360"/>
      <c r="AI47" s="274"/>
      <c r="AJ47" s="381">
        <f t="shared" si="0"/>
        <v>0</v>
      </c>
      <c r="AK47" s="382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0"/>
      <c r="AA48" s="274"/>
      <c r="AB48" s="360"/>
      <c r="AC48" s="274"/>
      <c r="AD48" s="388"/>
      <c r="AE48" s="392"/>
      <c r="AF48" s="394"/>
      <c r="AG48" s="274"/>
      <c r="AH48" s="360"/>
      <c r="AI48" s="274"/>
      <c r="AJ48" s="381">
        <f t="shared" si="0"/>
        <v>100</v>
      </c>
      <c r="AK48" s="382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0"/>
      <c r="AA49" s="274"/>
      <c r="AB49" s="360"/>
      <c r="AC49" s="274"/>
      <c r="AD49" s="388"/>
      <c r="AE49" s="392"/>
      <c r="AF49" s="394"/>
      <c r="AG49" s="274"/>
      <c r="AH49" s="360"/>
      <c r="AI49" s="274"/>
      <c r="AJ49" s="381">
        <f t="shared" si="0"/>
        <v>0</v>
      </c>
      <c r="AK49" s="382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0"/>
      <c r="AA50" s="274"/>
      <c r="AB50" s="360"/>
      <c r="AC50" s="274"/>
      <c r="AD50" s="388"/>
      <c r="AE50" s="392"/>
      <c r="AF50" s="394"/>
      <c r="AG50" s="274"/>
      <c r="AH50" s="360"/>
      <c r="AI50" s="274"/>
      <c r="AJ50" s="381">
        <f t="shared" si="0"/>
        <v>0</v>
      </c>
      <c r="AK50" s="382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0"/>
      <c r="AA51" s="274"/>
      <c r="AB51" s="360"/>
      <c r="AC51" s="274"/>
      <c r="AD51" s="388"/>
      <c r="AE51" s="392"/>
      <c r="AF51" s="394"/>
      <c r="AG51" s="274"/>
      <c r="AH51" s="360"/>
      <c r="AI51" s="274"/>
      <c r="AJ51" s="381">
        <f t="shared" si="0"/>
        <v>0</v>
      </c>
      <c r="AK51" s="382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0"/>
      <c r="AA52" s="274"/>
      <c r="AB52" s="360"/>
      <c r="AC52" s="274"/>
      <c r="AD52" s="388"/>
      <c r="AE52" s="392"/>
      <c r="AF52" s="394"/>
      <c r="AG52" s="274"/>
      <c r="AH52" s="360"/>
      <c r="AI52" s="274"/>
      <c r="AJ52" s="381">
        <f t="shared" si="0"/>
        <v>11</v>
      </c>
      <c r="AK52" s="382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0"/>
      <c r="AA53" s="274"/>
      <c r="AB53" s="360"/>
      <c r="AC53" s="274"/>
      <c r="AD53" s="388"/>
      <c r="AE53" s="392"/>
      <c r="AF53" s="394"/>
      <c r="AG53" s="274"/>
      <c r="AH53" s="360"/>
      <c r="AI53" s="274"/>
      <c r="AJ53" s="381">
        <f t="shared" si="0"/>
        <v>5</v>
      </c>
      <c r="AK53" s="382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0"/>
      <c r="AA54" s="274"/>
      <c r="AB54" s="360"/>
      <c r="AC54" s="274"/>
      <c r="AD54" s="388"/>
      <c r="AE54" s="392"/>
      <c r="AF54" s="394"/>
      <c r="AG54" s="274"/>
      <c r="AH54" s="360"/>
      <c r="AI54" s="274"/>
      <c r="AJ54" s="381">
        <f t="shared" si="0"/>
        <v>0</v>
      </c>
      <c r="AK54" s="382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0"/>
      <c r="AA55" s="274"/>
      <c r="AB55" s="360"/>
      <c r="AC55" s="274"/>
      <c r="AD55" s="388"/>
      <c r="AE55" s="392"/>
      <c r="AF55" s="394"/>
      <c r="AG55" s="274"/>
      <c r="AH55" s="360"/>
      <c r="AI55" s="274"/>
      <c r="AJ55" s="381">
        <f t="shared" si="0"/>
        <v>0</v>
      </c>
      <c r="AK55" s="382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0"/>
      <c r="AA56" s="274"/>
      <c r="AB56" s="360"/>
      <c r="AC56" s="274"/>
      <c r="AD56" s="388"/>
      <c r="AE56" s="392"/>
      <c r="AF56" s="394"/>
      <c r="AG56" s="274"/>
      <c r="AH56" s="360"/>
      <c r="AI56" s="274"/>
      <c r="AJ56" s="381">
        <f t="shared" si="0"/>
        <v>550</v>
      </c>
      <c r="AK56" s="382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0"/>
      <c r="AA57" s="274"/>
      <c r="AB57" s="360"/>
      <c r="AC57" s="274"/>
      <c r="AD57" s="388"/>
      <c r="AE57" s="392"/>
      <c r="AF57" s="394"/>
      <c r="AG57" s="274"/>
      <c r="AH57" s="360"/>
      <c r="AI57" s="274"/>
      <c r="AJ57" s="381">
        <f t="shared" si="0"/>
        <v>600</v>
      </c>
      <c r="AK57" s="382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0"/>
      <c r="AA58" s="274"/>
      <c r="AB58" s="360"/>
      <c r="AC58" s="274"/>
      <c r="AD58" s="388"/>
      <c r="AE58" s="392"/>
      <c r="AF58" s="394"/>
      <c r="AG58" s="274"/>
      <c r="AH58" s="360"/>
      <c r="AI58" s="274"/>
      <c r="AJ58" s="381">
        <f t="shared" si="0"/>
        <v>80</v>
      </c>
      <c r="AK58" s="382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0"/>
      <c r="AA59" s="274"/>
      <c r="AB59" s="360"/>
      <c r="AC59" s="274"/>
      <c r="AD59" s="388"/>
      <c r="AE59" s="392"/>
      <c r="AF59" s="394"/>
      <c r="AG59" s="274"/>
      <c r="AH59" s="360"/>
      <c r="AI59" s="274"/>
      <c r="AJ59" s="381">
        <f t="shared" si="0"/>
        <v>0</v>
      </c>
      <c r="AK59" s="382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0"/>
      <c r="AA60" s="274"/>
      <c r="AB60" s="360"/>
      <c r="AC60" s="274"/>
      <c r="AD60" s="388"/>
      <c r="AE60" s="392"/>
      <c r="AF60" s="394"/>
      <c r="AG60" s="274"/>
      <c r="AH60" s="360"/>
      <c r="AI60" s="274"/>
      <c r="AJ60" s="381">
        <f t="shared" si="0"/>
        <v>0</v>
      </c>
      <c r="AK60" s="382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0"/>
      <c r="AA61" s="274"/>
      <c r="AB61" s="360"/>
      <c r="AC61" s="274"/>
      <c r="AD61" s="388"/>
      <c r="AE61" s="392"/>
      <c r="AF61" s="394"/>
      <c r="AG61" s="274"/>
      <c r="AH61" s="360"/>
      <c r="AI61" s="274"/>
      <c r="AJ61" s="381">
        <f t="shared" si="0"/>
        <v>6</v>
      </c>
      <c r="AK61" s="382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0"/>
      <c r="AA62" s="274"/>
      <c r="AB62" s="360"/>
      <c r="AC62" s="274"/>
      <c r="AD62" s="388"/>
      <c r="AE62" s="392"/>
      <c r="AF62" s="394"/>
      <c r="AG62" s="274"/>
      <c r="AH62" s="360"/>
      <c r="AI62" s="274"/>
      <c r="AJ62" s="381">
        <f t="shared" si="0"/>
        <v>15</v>
      </c>
      <c r="AK62" s="382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0"/>
      <c r="AA63" s="274"/>
      <c r="AB63" s="360"/>
      <c r="AC63" s="274"/>
      <c r="AD63" s="388"/>
      <c r="AE63" s="392"/>
      <c r="AF63" s="394"/>
      <c r="AG63" s="274"/>
      <c r="AH63" s="360"/>
      <c r="AI63" s="274"/>
      <c r="AJ63" s="381">
        <f t="shared" si="0"/>
        <v>4</v>
      </c>
      <c r="AK63" s="382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0"/>
      <c r="AA64" s="274"/>
      <c r="AB64" s="360"/>
      <c r="AC64" s="274"/>
      <c r="AD64" s="388"/>
      <c r="AE64" s="392"/>
      <c r="AF64" s="394"/>
      <c r="AG64" s="274"/>
      <c r="AH64" s="360"/>
      <c r="AI64" s="274"/>
      <c r="AJ64" s="381">
        <f t="shared" si="0"/>
        <v>4.5</v>
      </c>
      <c r="AK64" s="382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0"/>
      <c r="AA65" s="274"/>
      <c r="AB65" s="360"/>
      <c r="AC65" s="274"/>
      <c r="AD65" s="388"/>
      <c r="AE65" s="392"/>
      <c r="AF65" s="394"/>
      <c r="AG65" s="274"/>
      <c r="AH65" s="360"/>
      <c r="AI65" s="274"/>
      <c r="AJ65" s="381">
        <f t="shared" si="0"/>
        <v>0.6</v>
      </c>
      <c r="AK65" s="382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0"/>
      <c r="AA66" s="274"/>
      <c r="AB66" s="360"/>
      <c r="AC66" s="274"/>
      <c r="AD66" s="388"/>
      <c r="AE66" s="392"/>
      <c r="AF66" s="394"/>
      <c r="AG66" s="274"/>
      <c r="AH66" s="360"/>
      <c r="AI66" s="274"/>
      <c r="AJ66" s="381">
        <f t="shared" si="0"/>
        <v>0</v>
      </c>
      <c r="AK66" s="382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0"/>
      <c r="AA67" s="274"/>
      <c r="AB67" s="360"/>
      <c r="AC67" s="274"/>
      <c r="AD67" s="388"/>
      <c r="AE67" s="392"/>
      <c r="AF67" s="394"/>
      <c r="AG67" s="274"/>
      <c r="AH67" s="360"/>
      <c r="AI67" s="274"/>
      <c r="AJ67" s="381">
        <f t="shared" si="0"/>
        <v>1.2000000000000002</v>
      </c>
      <c r="AK67" s="382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0"/>
      <c r="AA68" s="274"/>
      <c r="AB68" s="360"/>
      <c r="AC68" s="274"/>
      <c r="AD68" s="388"/>
      <c r="AE68" s="392"/>
      <c r="AF68" s="394"/>
      <c r="AG68" s="274"/>
      <c r="AH68" s="360"/>
      <c r="AI68" s="274"/>
      <c r="AJ68" s="381">
        <f t="shared" si="0"/>
        <v>8</v>
      </c>
      <c r="AK68" s="382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0"/>
      <c r="AA69" s="274"/>
      <c r="AB69" s="360"/>
      <c r="AC69" s="274"/>
      <c r="AD69" s="388"/>
      <c r="AE69" s="392"/>
      <c r="AF69" s="394"/>
      <c r="AG69" s="274"/>
      <c r="AH69" s="360"/>
      <c r="AI69" s="274"/>
      <c r="AJ69" s="381">
        <f t="shared" si="0"/>
        <v>8</v>
      </c>
      <c r="AK69" s="382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0"/>
      <c r="AA70" s="274"/>
      <c r="AB70" s="360"/>
      <c r="AC70" s="274"/>
      <c r="AD70" s="388"/>
      <c r="AE70" s="392"/>
      <c r="AF70" s="394"/>
      <c r="AG70" s="274"/>
      <c r="AH70" s="360"/>
      <c r="AI70" s="274"/>
      <c r="AJ70" s="381">
        <f t="shared" ref="AJ70:AJ133" si="2">R70+P70+N70+L70+J70+H70+F70+D70+T70+V70+X70+Z70+AB70+AD70+AF70+AH70</f>
        <v>0.53999999999999992</v>
      </c>
      <c r="AK70" s="382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0"/>
      <c r="AA71" s="274"/>
      <c r="AB71" s="360"/>
      <c r="AC71" s="274"/>
      <c r="AD71" s="388"/>
      <c r="AE71" s="392"/>
      <c r="AF71" s="394"/>
      <c r="AG71" s="274"/>
      <c r="AH71" s="360"/>
      <c r="AI71" s="274"/>
      <c r="AJ71" s="381">
        <f t="shared" si="2"/>
        <v>2.2000000000000002</v>
      </c>
      <c r="AK71" s="382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0"/>
      <c r="AA72" s="274"/>
      <c r="AB72" s="360"/>
      <c r="AC72" s="274"/>
      <c r="AD72" s="388"/>
      <c r="AE72" s="392"/>
      <c r="AF72" s="394"/>
      <c r="AG72" s="274"/>
      <c r="AH72" s="360"/>
      <c r="AI72" s="274"/>
      <c r="AJ72" s="381">
        <f t="shared" si="2"/>
        <v>0.55000000000000004</v>
      </c>
      <c r="AK72" s="382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0"/>
      <c r="AA73" s="274"/>
      <c r="AB73" s="360"/>
      <c r="AC73" s="274"/>
      <c r="AD73" s="388"/>
      <c r="AE73" s="392"/>
      <c r="AF73" s="394"/>
      <c r="AG73" s="274"/>
      <c r="AH73" s="360"/>
      <c r="AI73" s="274"/>
      <c r="AJ73" s="381">
        <f t="shared" si="2"/>
        <v>17</v>
      </c>
      <c r="AK73" s="382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0"/>
      <c r="AA74" s="274"/>
      <c r="AB74" s="360"/>
      <c r="AC74" s="274"/>
      <c r="AD74" s="388"/>
      <c r="AE74" s="392"/>
      <c r="AF74" s="394"/>
      <c r="AG74" s="274"/>
      <c r="AH74" s="360"/>
      <c r="AI74" s="274"/>
      <c r="AJ74" s="381">
        <f t="shared" si="2"/>
        <v>3.1</v>
      </c>
      <c r="AK74" s="382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/>
      <c r="I75" s="125"/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0"/>
      <c r="AA75" s="274"/>
      <c r="AB75" s="360"/>
      <c r="AC75" s="274"/>
      <c r="AD75" s="388"/>
      <c r="AE75" s="392"/>
      <c r="AF75" s="394"/>
      <c r="AG75" s="274"/>
      <c r="AH75" s="360"/>
      <c r="AI75" s="274"/>
      <c r="AJ75" s="381">
        <f t="shared" si="2"/>
        <v>0.67999999999999994</v>
      </c>
      <c r="AK75" s="382">
        <f>IF(ISERR(AL75/AJ75),S!D73,(AL75/AJ75))</f>
        <v>676.47058823529414</v>
      </c>
      <c r="AL75" s="130">
        <f t="shared" si="3"/>
        <v>460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>
        <v>1</v>
      </c>
      <c r="I76" s="125">
        <v>670</v>
      </c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0"/>
      <c r="AA76" s="274"/>
      <c r="AB76" s="360"/>
      <c r="AC76" s="274"/>
      <c r="AD76" s="388"/>
      <c r="AE76" s="392"/>
      <c r="AF76" s="394"/>
      <c r="AG76" s="274"/>
      <c r="AH76" s="360"/>
      <c r="AI76" s="274"/>
      <c r="AJ76" s="381">
        <f t="shared" si="2"/>
        <v>1</v>
      </c>
      <c r="AK76" s="382">
        <f>IF(ISERR(AL76/AJ76),S!D74,(AL76/AJ76))</f>
        <v>670</v>
      </c>
      <c r="AL76" s="130">
        <f t="shared" si="3"/>
        <v>670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0"/>
      <c r="AA77" s="274"/>
      <c r="AB77" s="360"/>
      <c r="AC77" s="274"/>
      <c r="AD77" s="388"/>
      <c r="AE77" s="392"/>
      <c r="AF77" s="394"/>
      <c r="AG77" s="274"/>
      <c r="AH77" s="360"/>
      <c r="AI77" s="274"/>
      <c r="AJ77" s="381">
        <f t="shared" si="2"/>
        <v>6.6000000000000014</v>
      </c>
      <c r="AK77" s="382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0"/>
      <c r="AA78" s="274"/>
      <c r="AB78" s="360"/>
      <c r="AC78" s="274"/>
      <c r="AD78" s="388"/>
      <c r="AE78" s="392"/>
      <c r="AF78" s="394"/>
      <c r="AG78" s="274"/>
      <c r="AH78" s="360"/>
      <c r="AI78" s="274"/>
      <c r="AJ78" s="381">
        <f t="shared" si="2"/>
        <v>1.3</v>
      </c>
      <c r="AK78" s="382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0"/>
      <c r="AA79" s="274"/>
      <c r="AB79" s="360"/>
      <c r="AC79" s="274"/>
      <c r="AD79" s="388"/>
      <c r="AE79" s="392"/>
      <c r="AF79" s="394"/>
      <c r="AG79" s="274"/>
      <c r="AH79" s="360"/>
      <c r="AI79" s="274"/>
      <c r="AJ79" s="381">
        <f t="shared" si="2"/>
        <v>0.65</v>
      </c>
      <c r="AK79" s="382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0"/>
      <c r="AA80" s="274"/>
      <c r="AB80" s="360"/>
      <c r="AC80" s="274"/>
      <c r="AD80" s="388"/>
      <c r="AE80" s="392"/>
      <c r="AF80" s="394"/>
      <c r="AG80" s="274"/>
      <c r="AH80" s="360"/>
      <c r="AI80" s="274"/>
      <c r="AJ80" s="381">
        <f t="shared" si="2"/>
        <v>0.6</v>
      </c>
      <c r="AK80" s="382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0"/>
      <c r="AA81" s="274"/>
      <c r="AB81" s="360"/>
      <c r="AC81" s="274"/>
      <c r="AD81" s="388"/>
      <c r="AE81" s="392"/>
      <c r="AF81" s="394"/>
      <c r="AG81" s="274"/>
      <c r="AH81" s="360"/>
      <c r="AI81" s="274"/>
      <c r="AJ81" s="381">
        <f t="shared" si="2"/>
        <v>0.1</v>
      </c>
      <c r="AK81" s="382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0"/>
      <c r="AA82" s="274"/>
      <c r="AB82" s="360"/>
      <c r="AC82" s="274"/>
      <c r="AD82" s="388"/>
      <c r="AE82" s="392"/>
      <c r="AF82" s="394"/>
      <c r="AG82" s="274"/>
      <c r="AH82" s="360"/>
      <c r="AI82" s="274"/>
      <c r="AJ82" s="381">
        <f t="shared" si="2"/>
        <v>11.5</v>
      </c>
      <c r="AK82" s="382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0"/>
      <c r="AA83" s="274"/>
      <c r="AB83" s="360"/>
      <c r="AC83" s="274"/>
      <c r="AD83" s="388"/>
      <c r="AE83" s="392"/>
      <c r="AF83" s="394"/>
      <c r="AG83" s="274"/>
      <c r="AH83" s="360"/>
      <c r="AI83" s="274"/>
      <c r="AJ83" s="381">
        <f t="shared" si="2"/>
        <v>0</v>
      </c>
      <c r="AK83" s="382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0"/>
      <c r="AA84" s="274"/>
      <c r="AB84" s="360"/>
      <c r="AC84" s="274"/>
      <c r="AD84" s="388"/>
      <c r="AE84" s="392"/>
      <c r="AF84" s="394"/>
      <c r="AG84" s="274"/>
      <c r="AH84" s="360"/>
      <c r="AI84" s="274"/>
      <c r="AJ84" s="381">
        <f t="shared" si="2"/>
        <v>0</v>
      </c>
      <c r="AK84" s="382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0"/>
      <c r="AA85" s="274"/>
      <c r="AB85" s="360"/>
      <c r="AC85" s="274"/>
      <c r="AD85" s="388"/>
      <c r="AE85" s="392"/>
      <c r="AF85" s="394"/>
      <c r="AG85" s="274"/>
      <c r="AH85" s="360"/>
      <c r="AI85" s="274"/>
      <c r="AJ85" s="381">
        <f t="shared" si="2"/>
        <v>0</v>
      </c>
      <c r="AK85" s="382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0"/>
      <c r="AA86" s="274"/>
      <c r="AB86" s="360"/>
      <c r="AC86" s="274"/>
      <c r="AD86" s="388"/>
      <c r="AE86" s="392"/>
      <c r="AF86" s="394"/>
      <c r="AG86" s="274"/>
      <c r="AH86" s="360"/>
      <c r="AI86" s="274"/>
      <c r="AJ86" s="381">
        <f t="shared" si="2"/>
        <v>0</v>
      </c>
      <c r="AK86" s="382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0"/>
      <c r="AA87" s="274"/>
      <c r="AB87" s="360"/>
      <c r="AC87" s="274"/>
      <c r="AD87" s="388"/>
      <c r="AE87" s="392"/>
      <c r="AF87" s="394"/>
      <c r="AG87" s="274"/>
      <c r="AH87" s="360"/>
      <c r="AI87" s="274"/>
      <c r="AJ87" s="381">
        <f t="shared" si="2"/>
        <v>0</v>
      </c>
      <c r="AK87" s="382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0"/>
      <c r="AA88" s="274"/>
      <c r="AB88" s="360"/>
      <c r="AC88" s="274"/>
      <c r="AD88" s="388"/>
      <c r="AE88" s="392"/>
      <c r="AF88" s="394"/>
      <c r="AG88" s="274"/>
      <c r="AH88" s="360"/>
      <c r="AI88" s="274"/>
      <c r="AJ88" s="381">
        <f t="shared" si="2"/>
        <v>0.60000000000000009</v>
      </c>
      <c r="AK88" s="382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0"/>
      <c r="AA89" s="274"/>
      <c r="AB89" s="360"/>
      <c r="AC89" s="274"/>
      <c r="AD89" s="388"/>
      <c r="AE89" s="392"/>
      <c r="AF89" s="394"/>
      <c r="AG89" s="274"/>
      <c r="AH89" s="360"/>
      <c r="AI89" s="274"/>
      <c r="AJ89" s="381">
        <f t="shared" si="2"/>
        <v>72</v>
      </c>
      <c r="AK89" s="382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0"/>
      <c r="AA90" s="274"/>
      <c r="AB90" s="360"/>
      <c r="AC90" s="274"/>
      <c r="AD90" s="388"/>
      <c r="AE90" s="392"/>
      <c r="AF90" s="394"/>
      <c r="AG90" s="274"/>
      <c r="AH90" s="360"/>
      <c r="AI90" s="274"/>
      <c r="AJ90" s="381">
        <f t="shared" si="2"/>
        <v>40</v>
      </c>
      <c r="AK90" s="382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0"/>
      <c r="AA91" s="274"/>
      <c r="AB91" s="360"/>
      <c r="AC91" s="274"/>
      <c r="AD91" s="388"/>
      <c r="AE91" s="392"/>
      <c r="AF91" s="394"/>
      <c r="AG91" s="274"/>
      <c r="AH91" s="360"/>
      <c r="AI91" s="274"/>
      <c r="AJ91" s="381">
        <f t="shared" si="2"/>
        <v>1622</v>
      </c>
      <c r="AK91" s="382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0"/>
      <c r="AA92" s="274"/>
      <c r="AB92" s="360"/>
      <c r="AC92" s="274"/>
      <c r="AD92" s="388"/>
      <c r="AE92" s="392"/>
      <c r="AF92" s="394"/>
      <c r="AG92" s="274"/>
      <c r="AH92" s="360"/>
      <c r="AI92" s="274"/>
      <c r="AJ92" s="381">
        <f t="shared" si="2"/>
        <v>30</v>
      </c>
      <c r="AK92" s="382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0"/>
      <c r="AA93" s="274"/>
      <c r="AB93" s="360"/>
      <c r="AC93" s="274"/>
      <c r="AD93" s="388"/>
      <c r="AE93" s="392"/>
      <c r="AF93" s="394"/>
      <c r="AG93" s="274"/>
      <c r="AH93" s="360"/>
      <c r="AI93" s="274"/>
      <c r="AJ93" s="381">
        <f t="shared" si="2"/>
        <v>0</v>
      </c>
      <c r="AK93" s="382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0"/>
      <c r="AA94" s="274"/>
      <c r="AB94" s="360"/>
      <c r="AC94" s="274"/>
      <c r="AD94" s="388"/>
      <c r="AE94" s="392"/>
      <c r="AF94" s="394"/>
      <c r="AG94" s="274"/>
      <c r="AH94" s="360"/>
      <c r="AI94" s="274"/>
      <c r="AJ94" s="381">
        <f t="shared" si="2"/>
        <v>5</v>
      </c>
      <c r="AK94" s="382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0"/>
      <c r="AA95" s="274"/>
      <c r="AB95" s="360"/>
      <c r="AC95" s="274"/>
      <c r="AD95" s="388"/>
      <c r="AE95" s="392"/>
      <c r="AF95" s="394"/>
      <c r="AG95" s="274"/>
      <c r="AH95" s="360"/>
      <c r="AI95" s="274"/>
      <c r="AJ95" s="381">
        <f t="shared" si="2"/>
        <v>0</v>
      </c>
      <c r="AK95" s="382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0"/>
      <c r="AA96" s="274"/>
      <c r="AB96" s="360"/>
      <c r="AC96" s="274"/>
      <c r="AD96" s="388"/>
      <c r="AE96" s="392"/>
      <c r="AF96" s="394"/>
      <c r="AG96" s="274"/>
      <c r="AH96" s="360"/>
      <c r="AI96" s="274"/>
      <c r="AJ96" s="381">
        <f t="shared" si="2"/>
        <v>11</v>
      </c>
      <c r="AK96" s="382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0"/>
      <c r="AA97" s="274"/>
      <c r="AB97" s="360"/>
      <c r="AC97" s="274"/>
      <c r="AD97" s="388"/>
      <c r="AE97" s="392"/>
      <c r="AF97" s="394"/>
      <c r="AG97" s="274"/>
      <c r="AH97" s="360"/>
      <c r="AI97" s="274"/>
      <c r="AJ97" s="381">
        <f t="shared" si="2"/>
        <v>24</v>
      </c>
      <c r="AK97" s="382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0"/>
      <c r="AA98" s="274"/>
      <c r="AB98" s="360"/>
      <c r="AC98" s="274"/>
      <c r="AD98" s="388"/>
      <c r="AE98" s="392"/>
      <c r="AF98" s="394"/>
      <c r="AG98" s="274"/>
      <c r="AH98" s="360"/>
      <c r="AI98" s="274"/>
      <c r="AJ98" s="381">
        <f t="shared" si="2"/>
        <v>3</v>
      </c>
      <c r="AK98" s="382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0"/>
      <c r="AA99" s="274"/>
      <c r="AB99" s="360"/>
      <c r="AC99" s="274"/>
      <c r="AD99" s="388"/>
      <c r="AE99" s="392"/>
      <c r="AF99" s="394"/>
      <c r="AG99" s="274"/>
      <c r="AH99" s="360"/>
      <c r="AI99" s="274"/>
      <c r="AJ99" s="381">
        <f t="shared" si="2"/>
        <v>0</v>
      </c>
      <c r="AK99" s="382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0"/>
      <c r="AA100" s="274"/>
      <c r="AB100" s="360"/>
      <c r="AC100" s="274"/>
      <c r="AD100" s="388"/>
      <c r="AE100" s="392"/>
      <c r="AF100" s="394"/>
      <c r="AG100" s="274"/>
      <c r="AH100" s="360"/>
      <c r="AI100" s="274"/>
      <c r="AJ100" s="381">
        <f t="shared" si="2"/>
        <v>8</v>
      </c>
      <c r="AK100" s="382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0"/>
      <c r="AA101" s="274"/>
      <c r="AB101" s="360"/>
      <c r="AC101" s="274"/>
      <c r="AD101" s="388"/>
      <c r="AE101" s="392"/>
      <c r="AF101" s="394"/>
      <c r="AG101" s="274"/>
      <c r="AH101" s="360"/>
      <c r="AI101" s="274"/>
      <c r="AJ101" s="381">
        <f t="shared" si="2"/>
        <v>0.45</v>
      </c>
      <c r="AK101" s="382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0"/>
      <c r="AA102" s="274"/>
      <c r="AB102" s="360"/>
      <c r="AC102" s="274"/>
      <c r="AD102" s="388"/>
      <c r="AE102" s="392"/>
      <c r="AF102" s="394"/>
      <c r="AG102" s="274"/>
      <c r="AH102" s="360"/>
      <c r="AI102" s="274"/>
      <c r="AJ102" s="381">
        <f t="shared" si="2"/>
        <v>2</v>
      </c>
      <c r="AK102" s="382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0"/>
      <c r="AA103" s="274"/>
      <c r="AB103" s="360"/>
      <c r="AC103" s="274"/>
      <c r="AD103" s="388"/>
      <c r="AE103" s="392"/>
      <c r="AF103" s="394"/>
      <c r="AG103" s="274"/>
      <c r="AH103" s="360"/>
      <c r="AI103" s="274"/>
      <c r="AJ103" s="381">
        <f t="shared" si="2"/>
        <v>1</v>
      </c>
      <c r="AK103" s="382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0"/>
      <c r="AA104" s="274"/>
      <c r="AB104" s="360"/>
      <c r="AC104" s="274"/>
      <c r="AD104" s="388"/>
      <c r="AE104" s="392"/>
      <c r="AF104" s="394"/>
      <c r="AG104" s="274"/>
      <c r="AH104" s="360"/>
      <c r="AI104" s="274"/>
      <c r="AJ104" s="381">
        <f t="shared" si="2"/>
        <v>0</v>
      </c>
      <c r="AK104" s="382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0"/>
      <c r="AA105" s="274"/>
      <c r="AB105" s="360"/>
      <c r="AC105" s="274"/>
      <c r="AD105" s="388"/>
      <c r="AE105" s="392"/>
      <c r="AF105" s="394"/>
      <c r="AG105" s="274"/>
      <c r="AH105" s="360"/>
      <c r="AI105" s="274"/>
      <c r="AJ105" s="381">
        <f t="shared" si="2"/>
        <v>4</v>
      </c>
      <c r="AK105" s="382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0"/>
      <c r="AA106" s="274"/>
      <c r="AB106" s="360"/>
      <c r="AC106" s="274"/>
      <c r="AD106" s="388"/>
      <c r="AE106" s="392"/>
      <c r="AF106" s="394"/>
      <c r="AG106" s="274"/>
      <c r="AH106" s="360"/>
      <c r="AI106" s="274"/>
      <c r="AJ106" s="381">
        <f t="shared" si="2"/>
        <v>6</v>
      </c>
      <c r="AK106" s="382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0"/>
      <c r="AA107" s="274"/>
      <c r="AB107" s="360"/>
      <c r="AC107" s="274"/>
      <c r="AD107" s="388"/>
      <c r="AE107" s="392"/>
      <c r="AF107" s="394"/>
      <c r="AG107" s="274"/>
      <c r="AH107" s="360"/>
      <c r="AI107" s="274"/>
      <c r="AJ107" s="381">
        <f t="shared" si="2"/>
        <v>18</v>
      </c>
      <c r="AK107" s="382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0"/>
      <c r="AA108" s="274"/>
      <c r="AB108" s="360"/>
      <c r="AC108" s="274"/>
      <c r="AD108" s="388"/>
      <c r="AE108" s="392"/>
      <c r="AF108" s="394"/>
      <c r="AG108" s="274"/>
      <c r="AH108" s="360"/>
      <c r="AI108" s="274"/>
      <c r="AJ108" s="381">
        <f t="shared" si="2"/>
        <v>4</v>
      </c>
      <c r="AK108" s="382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0"/>
      <c r="AA109" s="274"/>
      <c r="AB109" s="360"/>
      <c r="AC109" s="274"/>
      <c r="AD109" s="388"/>
      <c r="AE109" s="392"/>
      <c r="AF109" s="394"/>
      <c r="AG109" s="274"/>
      <c r="AH109" s="360"/>
      <c r="AI109" s="274"/>
      <c r="AJ109" s="381">
        <f t="shared" si="2"/>
        <v>1.9</v>
      </c>
      <c r="AK109" s="382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0"/>
      <c r="AA110" s="274"/>
      <c r="AB110" s="360"/>
      <c r="AC110" s="274"/>
      <c r="AD110" s="388"/>
      <c r="AE110" s="392"/>
      <c r="AF110" s="394"/>
      <c r="AG110" s="274"/>
      <c r="AH110" s="360"/>
      <c r="AI110" s="274"/>
      <c r="AJ110" s="381">
        <f t="shared" si="2"/>
        <v>0</v>
      </c>
      <c r="AK110" s="382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0"/>
      <c r="AA111" s="274"/>
      <c r="AB111" s="360"/>
      <c r="AC111" s="274"/>
      <c r="AD111" s="388"/>
      <c r="AE111" s="392"/>
      <c r="AF111" s="394"/>
      <c r="AG111" s="274"/>
      <c r="AH111" s="360"/>
      <c r="AI111" s="274"/>
      <c r="AJ111" s="381">
        <f t="shared" si="2"/>
        <v>9</v>
      </c>
      <c r="AK111" s="382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0"/>
      <c r="AA112" s="274"/>
      <c r="AB112" s="360"/>
      <c r="AC112" s="274"/>
      <c r="AD112" s="388"/>
      <c r="AE112" s="392"/>
      <c r="AF112" s="394"/>
      <c r="AG112" s="274"/>
      <c r="AH112" s="360"/>
      <c r="AI112" s="274"/>
      <c r="AJ112" s="381">
        <f t="shared" si="2"/>
        <v>2</v>
      </c>
      <c r="AK112" s="382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0"/>
      <c r="AA113" s="274"/>
      <c r="AB113" s="360"/>
      <c r="AC113" s="274"/>
      <c r="AD113" s="388"/>
      <c r="AE113" s="392"/>
      <c r="AF113" s="394"/>
      <c r="AG113" s="274"/>
      <c r="AH113" s="360"/>
      <c r="AI113" s="274"/>
      <c r="AJ113" s="381">
        <f t="shared" si="2"/>
        <v>0</v>
      </c>
      <c r="AK113" s="382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0"/>
      <c r="AA114" s="274"/>
      <c r="AB114" s="360"/>
      <c r="AC114" s="274"/>
      <c r="AD114" s="388"/>
      <c r="AE114" s="392"/>
      <c r="AF114" s="394"/>
      <c r="AG114" s="274"/>
      <c r="AH114" s="360"/>
      <c r="AI114" s="274"/>
      <c r="AJ114" s="381">
        <f t="shared" si="2"/>
        <v>2.2999999999999998</v>
      </c>
      <c r="AK114" s="382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0"/>
      <c r="AA115" s="274"/>
      <c r="AB115" s="360"/>
      <c r="AC115" s="274"/>
      <c r="AD115" s="388"/>
      <c r="AE115" s="392"/>
      <c r="AF115" s="394"/>
      <c r="AG115" s="274"/>
      <c r="AH115" s="360"/>
      <c r="AI115" s="274"/>
      <c r="AJ115" s="381">
        <f t="shared" si="2"/>
        <v>0.2</v>
      </c>
      <c r="AK115" s="382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0"/>
      <c r="AA116" s="274"/>
      <c r="AB116" s="360"/>
      <c r="AC116" s="274"/>
      <c r="AD116" s="388"/>
      <c r="AE116" s="392"/>
      <c r="AF116" s="394"/>
      <c r="AG116" s="274"/>
      <c r="AH116" s="360"/>
      <c r="AI116" s="274"/>
      <c r="AJ116" s="381">
        <f t="shared" si="2"/>
        <v>0.5</v>
      </c>
      <c r="AK116" s="382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0"/>
      <c r="AA117" s="274"/>
      <c r="AB117" s="360"/>
      <c r="AC117" s="274"/>
      <c r="AD117" s="388"/>
      <c r="AE117" s="392"/>
      <c r="AF117" s="394"/>
      <c r="AG117" s="274"/>
      <c r="AH117" s="360"/>
      <c r="AI117" s="274"/>
      <c r="AJ117" s="381">
        <f t="shared" si="2"/>
        <v>1</v>
      </c>
      <c r="AK117" s="382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0"/>
      <c r="AA118" s="274"/>
      <c r="AB118" s="360"/>
      <c r="AC118" s="274"/>
      <c r="AD118" s="388"/>
      <c r="AE118" s="392"/>
      <c r="AF118" s="394"/>
      <c r="AG118" s="274"/>
      <c r="AH118" s="360"/>
      <c r="AI118" s="274"/>
      <c r="AJ118" s="381">
        <f t="shared" si="2"/>
        <v>409</v>
      </c>
      <c r="AK118" s="382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0"/>
      <c r="AA119" s="274"/>
      <c r="AB119" s="360"/>
      <c r="AC119" s="274"/>
      <c r="AD119" s="388"/>
      <c r="AE119" s="392"/>
      <c r="AF119" s="394"/>
      <c r="AG119" s="274"/>
      <c r="AH119" s="360"/>
      <c r="AI119" s="274"/>
      <c r="AJ119" s="381">
        <f t="shared" si="2"/>
        <v>0</v>
      </c>
      <c r="AK119" s="382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0"/>
      <c r="AA120" s="274"/>
      <c r="AB120" s="360"/>
      <c r="AC120" s="274"/>
      <c r="AD120" s="388"/>
      <c r="AE120" s="392"/>
      <c r="AF120" s="394"/>
      <c r="AG120" s="274"/>
      <c r="AH120" s="360"/>
      <c r="AI120" s="274"/>
      <c r="AJ120" s="381">
        <f t="shared" si="2"/>
        <v>0.5</v>
      </c>
      <c r="AK120" s="382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0"/>
      <c r="AA121" s="274"/>
      <c r="AB121" s="360"/>
      <c r="AC121" s="274"/>
      <c r="AD121" s="388"/>
      <c r="AE121" s="392"/>
      <c r="AF121" s="394"/>
      <c r="AG121" s="274"/>
      <c r="AH121" s="360"/>
      <c r="AI121" s="274"/>
      <c r="AJ121" s="381">
        <f t="shared" si="2"/>
        <v>0</v>
      </c>
      <c r="AK121" s="382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0"/>
      <c r="AA122" s="274"/>
      <c r="AB122" s="360"/>
      <c r="AC122" s="274"/>
      <c r="AD122" s="388"/>
      <c r="AE122" s="392"/>
      <c r="AF122" s="394"/>
      <c r="AG122" s="274"/>
      <c r="AH122" s="360"/>
      <c r="AI122" s="274"/>
      <c r="AJ122" s="381">
        <f t="shared" si="2"/>
        <v>0</v>
      </c>
      <c r="AK122" s="382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0"/>
      <c r="AA123" s="274"/>
      <c r="AB123" s="360"/>
      <c r="AC123" s="274"/>
      <c r="AD123" s="388"/>
      <c r="AE123" s="392"/>
      <c r="AF123" s="394"/>
      <c r="AG123" s="274"/>
      <c r="AH123" s="360"/>
      <c r="AI123" s="274"/>
      <c r="AJ123" s="381">
        <f t="shared" si="2"/>
        <v>0</v>
      </c>
      <c r="AK123" s="382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0"/>
      <c r="AA124" s="274"/>
      <c r="AB124" s="360"/>
      <c r="AC124" s="274"/>
      <c r="AD124" s="388"/>
      <c r="AE124" s="392"/>
      <c r="AF124" s="394"/>
      <c r="AG124" s="274"/>
      <c r="AH124" s="360"/>
      <c r="AI124" s="274"/>
      <c r="AJ124" s="381">
        <f t="shared" si="2"/>
        <v>0</v>
      </c>
      <c r="AK124" s="382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447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0"/>
      <c r="AA125" s="274"/>
      <c r="AB125" s="360"/>
      <c r="AC125" s="274"/>
      <c r="AD125" s="388"/>
      <c r="AE125" s="392"/>
      <c r="AF125" s="394"/>
      <c r="AG125" s="274"/>
      <c r="AH125" s="360"/>
      <c r="AI125" s="274"/>
      <c r="AJ125" s="381">
        <f t="shared" si="2"/>
        <v>3.16</v>
      </c>
      <c r="AK125" s="382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0"/>
      <c r="AA126" s="274"/>
      <c r="AB126" s="360"/>
      <c r="AC126" s="274"/>
      <c r="AD126" s="388"/>
      <c r="AE126" s="392"/>
      <c r="AF126" s="394"/>
      <c r="AG126" s="274"/>
      <c r="AH126" s="360"/>
      <c r="AI126" s="274"/>
      <c r="AJ126" s="381">
        <f t="shared" si="2"/>
        <v>556</v>
      </c>
      <c r="AK126" s="382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0"/>
      <c r="AA127" s="274"/>
      <c r="AB127" s="360"/>
      <c r="AC127" s="274"/>
      <c r="AD127" s="388"/>
      <c r="AE127" s="392"/>
      <c r="AF127" s="394"/>
      <c r="AG127" s="274"/>
      <c r="AH127" s="360"/>
      <c r="AI127" s="274"/>
      <c r="AJ127" s="381">
        <f t="shared" si="2"/>
        <v>0</v>
      </c>
      <c r="AK127" s="382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0"/>
      <c r="AA128" s="274"/>
      <c r="AB128" s="360"/>
      <c r="AC128" s="274"/>
      <c r="AD128" s="388"/>
      <c r="AE128" s="392"/>
      <c r="AF128" s="394"/>
      <c r="AG128" s="274"/>
      <c r="AH128" s="360"/>
      <c r="AI128" s="274"/>
      <c r="AJ128" s="381">
        <f t="shared" si="2"/>
        <v>33.69</v>
      </c>
      <c r="AK128" s="382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0"/>
      <c r="AA129" s="274"/>
      <c r="AB129" s="360"/>
      <c r="AC129" s="274"/>
      <c r="AD129" s="388"/>
      <c r="AE129" s="392"/>
      <c r="AF129" s="394"/>
      <c r="AG129" s="274"/>
      <c r="AH129" s="360"/>
      <c r="AI129" s="274"/>
      <c r="AJ129" s="381">
        <f t="shared" si="2"/>
        <v>30.82</v>
      </c>
      <c r="AK129" s="382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0"/>
      <c r="AA130" s="274"/>
      <c r="AB130" s="360"/>
      <c r="AC130" s="274"/>
      <c r="AD130" s="388"/>
      <c r="AE130" s="392"/>
      <c r="AF130" s="394"/>
      <c r="AG130" s="274"/>
      <c r="AH130" s="360"/>
      <c r="AI130" s="274"/>
      <c r="AJ130" s="381">
        <f t="shared" si="2"/>
        <v>2</v>
      </c>
      <c r="AK130" s="382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0"/>
      <c r="AA131" s="274"/>
      <c r="AB131" s="360"/>
      <c r="AC131" s="274"/>
      <c r="AD131" s="388"/>
      <c r="AE131" s="392"/>
      <c r="AF131" s="394"/>
      <c r="AG131" s="274"/>
      <c r="AH131" s="360"/>
      <c r="AI131" s="274"/>
      <c r="AJ131" s="381">
        <f t="shared" si="2"/>
        <v>9.01</v>
      </c>
      <c r="AK131" s="382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0"/>
      <c r="AA132" s="274"/>
      <c r="AB132" s="360"/>
      <c r="AC132" s="274"/>
      <c r="AD132" s="388"/>
      <c r="AE132" s="392"/>
      <c r="AF132" s="394"/>
      <c r="AG132" s="274"/>
      <c r="AH132" s="360"/>
      <c r="AI132" s="274"/>
      <c r="AJ132" s="381">
        <f t="shared" si="2"/>
        <v>9.1999999999999993</v>
      </c>
      <c r="AK132" s="382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0"/>
      <c r="AA133" s="274"/>
      <c r="AB133" s="360"/>
      <c r="AC133" s="274"/>
      <c r="AD133" s="388"/>
      <c r="AE133" s="392"/>
      <c r="AF133" s="394"/>
      <c r="AG133" s="274"/>
      <c r="AH133" s="360"/>
      <c r="AI133" s="274"/>
      <c r="AJ133" s="381">
        <f t="shared" si="2"/>
        <v>0</v>
      </c>
      <c r="AK133" s="382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0"/>
      <c r="AA134" s="274"/>
      <c r="AB134" s="360"/>
      <c r="AC134" s="274"/>
      <c r="AD134" s="388"/>
      <c r="AE134" s="392"/>
      <c r="AF134" s="394"/>
      <c r="AG134" s="274"/>
      <c r="AH134" s="360"/>
      <c r="AI134" s="274"/>
      <c r="AJ134" s="381">
        <f t="shared" ref="AJ134:AJ197" si="4">R134+P134+N134+L134+J134+H134+F134+D134+T134+V134+X134+Z134+AB134+AD134+AF134+AH134</f>
        <v>83.240000000000009</v>
      </c>
      <c r="AK134" s="382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0"/>
      <c r="AA135" s="274"/>
      <c r="AB135" s="360"/>
      <c r="AC135" s="274"/>
      <c r="AD135" s="388"/>
      <c r="AE135" s="392"/>
      <c r="AF135" s="394"/>
      <c r="AG135" s="274"/>
      <c r="AH135" s="360"/>
      <c r="AI135" s="274"/>
      <c r="AJ135" s="381">
        <f t="shared" si="4"/>
        <v>22</v>
      </c>
      <c r="AK135" s="382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0"/>
      <c r="AA136" s="274"/>
      <c r="AB136" s="360"/>
      <c r="AC136" s="274"/>
      <c r="AD136" s="388"/>
      <c r="AE136" s="392"/>
      <c r="AF136" s="394"/>
      <c r="AG136" s="274"/>
      <c r="AH136" s="360"/>
      <c r="AI136" s="274"/>
      <c r="AJ136" s="381">
        <f t="shared" si="4"/>
        <v>12</v>
      </c>
      <c r="AK136" s="382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417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0"/>
      <c r="AA137" s="274"/>
      <c r="AB137" s="360"/>
      <c r="AC137" s="274"/>
      <c r="AD137" s="388"/>
      <c r="AE137" s="392"/>
      <c r="AF137" s="394"/>
      <c r="AG137" s="274"/>
      <c r="AH137" s="360"/>
      <c r="AI137" s="274"/>
      <c r="AJ137" s="381">
        <f t="shared" si="4"/>
        <v>5</v>
      </c>
      <c r="AK137" s="382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404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0"/>
      <c r="AA138" s="274"/>
      <c r="AB138" s="360"/>
      <c r="AC138" s="274"/>
      <c r="AD138" s="388"/>
      <c r="AE138" s="392"/>
      <c r="AF138" s="394"/>
      <c r="AG138" s="274"/>
      <c r="AH138" s="360"/>
      <c r="AI138" s="274"/>
      <c r="AJ138" s="381">
        <f t="shared" si="4"/>
        <v>21.125</v>
      </c>
      <c r="AK138" s="382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0"/>
      <c r="AA139" s="274"/>
      <c r="AB139" s="360"/>
      <c r="AC139" s="274"/>
      <c r="AD139" s="388"/>
      <c r="AE139" s="392"/>
      <c r="AF139" s="394"/>
      <c r="AG139" s="274"/>
      <c r="AH139" s="360"/>
      <c r="AI139" s="274"/>
      <c r="AJ139" s="381">
        <f t="shared" si="4"/>
        <v>0</v>
      </c>
      <c r="AK139" s="382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0"/>
      <c r="AA140" s="274"/>
      <c r="AB140" s="360"/>
      <c r="AC140" s="274"/>
      <c r="AD140" s="388"/>
      <c r="AE140" s="392"/>
      <c r="AF140" s="394"/>
      <c r="AG140" s="274"/>
      <c r="AH140" s="360"/>
      <c r="AI140" s="274"/>
      <c r="AJ140" s="381">
        <f t="shared" si="4"/>
        <v>0</v>
      </c>
      <c r="AK140" s="382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0"/>
      <c r="AA141" s="274"/>
      <c r="AB141" s="360"/>
      <c r="AC141" s="274"/>
      <c r="AD141" s="388"/>
      <c r="AE141" s="392"/>
      <c r="AF141" s="394"/>
      <c r="AG141" s="274"/>
      <c r="AH141" s="360"/>
      <c r="AI141" s="274"/>
      <c r="AJ141" s="381">
        <f t="shared" si="4"/>
        <v>0</v>
      </c>
      <c r="AK141" s="382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0"/>
      <c r="AA142" s="274"/>
      <c r="AB142" s="360"/>
      <c r="AC142" s="274"/>
      <c r="AD142" s="388"/>
      <c r="AE142" s="392"/>
      <c r="AF142" s="394"/>
      <c r="AG142" s="274"/>
      <c r="AH142" s="360"/>
      <c r="AI142" s="274"/>
      <c r="AJ142" s="381">
        <f t="shared" si="4"/>
        <v>0</v>
      </c>
      <c r="AK142" s="382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0"/>
      <c r="AA143" s="274"/>
      <c r="AB143" s="360"/>
      <c r="AC143" s="274"/>
      <c r="AD143" s="388"/>
      <c r="AE143" s="392"/>
      <c r="AF143" s="394"/>
      <c r="AG143" s="274"/>
      <c r="AH143" s="360"/>
      <c r="AI143" s="274"/>
      <c r="AJ143" s="381">
        <f t="shared" si="4"/>
        <v>309</v>
      </c>
      <c r="AK143" s="382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0"/>
      <c r="AA144" s="274"/>
      <c r="AB144" s="360"/>
      <c r="AC144" s="274"/>
      <c r="AD144" s="388"/>
      <c r="AE144" s="392"/>
      <c r="AF144" s="394"/>
      <c r="AG144" s="274"/>
      <c r="AH144" s="360"/>
      <c r="AI144" s="274"/>
      <c r="AJ144" s="381">
        <f t="shared" si="4"/>
        <v>0</v>
      </c>
      <c r="AK144" s="382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0"/>
      <c r="AA145" s="274"/>
      <c r="AB145" s="360"/>
      <c r="AC145" s="274"/>
      <c r="AD145" s="388"/>
      <c r="AE145" s="392"/>
      <c r="AF145" s="394"/>
      <c r="AG145" s="274"/>
      <c r="AH145" s="360"/>
      <c r="AI145" s="274"/>
      <c r="AJ145" s="381">
        <f t="shared" si="4"/>
        <v>59.5</v>
      </c>
      <c r="AK145" s="382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553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0"/>
      <c r="AA146" s="274"/>
      <c r="AB146" s="360"/>
      <c r="AC146" s="274"/>
      <c r="AD146" s="388"/>
      <c r="AE146" s="392"/>
      <c r="AF146" s="394"/>
      <c r="AG146" s="274"/>
      <c r="AH146" s="360"/>
      <c r="AI146" s="274"/>
      <c r="AJ146" s="381">
        <f t="shared" si="4"/>
        <v>26</v>
      </c>
      <c r="AK146" s="382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0"/>
      <c r="AA147" s="274"/>
      <c r="AB147" s="360"/>
      <c r="AC147" s="274"/>
      <c r="AD147" s="388"/>
      <c r="AE147" s="392"/>
      <c r="AF147" s="394"/>
      <c r="AG147" s="274"/>
      <c r="AH147" s="360"/>
      <c r="AI147" s="274"/>
      <c r="AJ147" s="381">
        <f t="shared" si="4"/>
        <v>8.5</v>
      </c>
      <c r="AK147" s="382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0"/>
      <c r="AA148" s="274"/>
      <c r="AB148" s="360"/>
      <c r="AC148" s="274"/>
      <c r="AD148" s="388"/>
      <c r="AE148" s="392"/>
      <c r="AF148" s="394"/>
      <c r="AG148" s="274"/>
      <c r="AH148" s="360"/>
      <c r="AI148" s="274"/>
      <c r="AJ148" s="381">
        <f t="shared" si="4"/>
        <v>13.5</v>
      </c>
      <c r="AK148" s="382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0"/>
      <c r="AA149" s="274"/>
      <c r="AB149" s="360"/>
      <c r="AC149" s="274"/>
      <c r="AD149" s="388"/>
      <c r="AE149" s="392"/>
      <c r="AF149" s="394"/>
      <c r="AG149" s="274"/>
      <c r="AH149" s="360"/>
      <c r="AI149" s="274"/>
      <c r="AJ149" s="381">
        <f t="shared" si="4"/>
        <v>8</v>
      </c>
      <c r="AK149" s="382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0"/>
      <c r="AA150" s="274"/>
      <c r="AB150" s="360"/>
      <c r="AC150" s="274"/>
      <c r="AD150" s="388"/>
      <c r="AE150" s="392"/>
      <c r="AF150" s="394"/>
      <c r="AG150" s="274"/>
      <c r="AH150" s="360"/>
      <c r="AI150" s="274"/>
      <c r="AJ150" s="381">
        <f t="shared" si="4"/>
        <v>0</v>
      </c>
      <c r="AK150" s="382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490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0"/>
      <c r="AA151" s="274"/>
      <c r="AB151" s="360"/>
      <c r="AC151" s="274"/>
      <c r="AD151" s="388"/>
      <c r="AE151" s="392"/>
      <c r="AF151" s="394"/>
      <c r="AG151" s="274"/>
      <c r="AH151" s="360"/>
      <c r="AI151" s="274"/>
      <c r="AJ151" s="381">
        <f t="shared" si="4"/>
        <v>26.2</v>
      </c>
      <c r="AK151" s="382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0"/>
      <c r="AA152" s="274"/>
      <c r="AB152" s="360"/>
      <c r="AC152" s="274"/>
      <c r="AD152" s="388"/>
      <c r="AE152" s="392"/>
      <c r="AF152" s="394"/>
      <c r="AG152" s="274"/>
      <c r="AH152" s="360"/>
      <c r="AI152" s="274"/>
      <c r="AJ152" s="381">
        <f t="shared" si="4"/>
        <v>221</v>
      </c>
      <c r="AK152" s="382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525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0"/>
      <c r="AA153" s="274"/>
      <c r="AB153" s="360"/>
      <c r="AC153" s="274"/>
      <c r="AD153" s="388"/>
      <c r="AE153" s="392"/>
      <c r="AF153" s="394"/>
      <c r="AG153" s="274"/>
      <c r="AH153" s="360"/>
      <c r="AI153" s="274"/>
      <c r="AJ153" s="381">
        <f t="shared" si="4"/>
        <v>52</v>
      </c>
      <c r="AK153" s="382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0"/>
      <c r="AA154" s="274"/>
      <c r="AB154" s="360"/>
      <c r="AC154" s="274"/>
      <c r="AD154" s="388"/>
      <c r="AE154" s="392"/>
      <c r="AF154" s="394"/>
      <c r="AG154" s="274"/>
      <c r="AH154" s="360"/>
      <c r="AI154" s="274"/>
      <c r="AJ154" s="381">
        <f t="shared" si="4"/>
        <v>89.899999999999977</v>
      </c>
      <c r="AK154" s="382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0"/>
      <c r="AA155" s="274"/>
      <c r="AB155" s="360"/>
      <c r="AC155" s="274"/>
      <c r="AD155" s="388"/>
      <c r="AE155" s="392"/>
      <c r="AF155" s="394"/>
      <c r="AG155" s="274"/>
      <c r="AH155" s="360"/>
      <c r="AI155" s="274"/>
      <c r="AJ155" s="381">
        <f t="shared" si="4"/>
        <v>75.900000000000006</v>
      </c>
      <c r="AK155" s="382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0"/>
      <c r="AA156" s="274"/>
      <c r="AB156" s="360"/>
      <c r="AC156" s="274"/>
      <c r="AD156" s="388"/>
      <c r="AE156" s="392"/>
      <c r="AF156" s="394"/>
      <c r="AG156" s="274"/>
      <c r="AH156" s="360"/>
      <c r="AI156" s="274"/>
      <c r="AJ156" s="381">
        <f t="shared" si="4"/>
        <v>11.8</v>
      </c>
      <c r="AK156" s="382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0"/>
      <c r="AA157" s="274"/>
      <c r="AB157" s="360"/>
      <c r="AC157" s="274"/>
      <c r="AD157" s="388"/>
      <c r="AE157" s="392"/>
      <c r="AF157" s="394"/>
      <c r="AG157" s="274"/>
      <c r="AH157" s="360"/>
      <c r="AI157" s="274"/>
      <c r="AJ157" s="381">
        <f t="shared" si="4"/>
        <v>4.0999999999999996</v>
      </c>
      <c r="AK157" s="382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0"/>
      <c r="AA158" s="274"/>
      <c r="AB158" s="360"/>
      <c r="AC158" s="274"/>
      <c r="AD158" s="388"/>
      <c r="AE158" s="392"/>
      <c r="AF158" s="394"/>
      <c r="AG158" s="274"/>
      <c r="AH158" s="360"/>
      <c r="AI158" s="274"/>
      <c r="AJ158" s="381">
        <f t="shared" si="4"/>
        <v>30</v>
      </c>
      <c r="AK158" s="382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0"/>
      <c r="AA159" s="274"/>
      <c r="AB159" s="360"/>
      <c r="AC159" s="274"/>
      <c r="AD159" s="388"/>
      <c r="AE159" s="392"/>
      <c r="AF159" s="394"/>
      <c r="AG159" s="274"/>
      <c r="AH159" s="360"/>
      <c r="AI159" s="274"/>
      <c r="AJ159" s="381">
        <f t="shared" si="4"/>
        <v>0</v>
      </c>
      <c r="AK159" s="382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0"/>
      <c r="AA160" s="274"/>
      <c r="AB160" s="360"/>
      <c r="AC160" s="274"/>
      <c r="AD160" s="388"/>
      <c r="AE160" s="392"/>
      <c r="AF160" s="394"/>
      <c r="AG160" s="274"/>
      <c r="AH160" s="360"/>
      <c r="AI160" s="274"/>
      <c r="AJ160" s="381">
        <f t="shared" si="4"/>
        <v>0</v>
      </c>
      <c r="AK160" s="382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0"/>
      <c r="AA161" s="274"/>
      <c r="AB161" s="360"/>
      <c r="AC161" s="274"/>
      <c r="AD161" s="388"/>
      <c r="AE161" s="392"/>
      <c r="AF161" s="394"/>
      <c r="AG161" s="274"/>
      <c r="AH161" s="360"/>
      <c r="AI161" s="274"/>
      <c r="AJ161" s="381">
        <f t="shared" si="4"/>
        <v>0</v>
      </c>
      <c r="AK161" s="382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0"/>
      <c r="AA162" s="274"/>
      <c r="AB162" s="360"/>
      <c r="AC162" s="274"/>
      <c r="AD162" s="388"/>
      <c r="AE162" s="392"/>
      <c r="AF162" s="394"/>
      <c r="AG162" s="274"/>
      <c r="AH162" s="360"/>
      <c r="AI162" s="274"/>
      <c r="AJ162" s="381">
        <f t="shared" si="4"/>
        <v>4.5</v>
      </c>
      <c r="AK162" s="382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0"/>
      <c r="AA163" s="274"/>
      <c r="AB163" s="360"/>
      <c r="AC163" s="274"/>
      <c r="AD163" s="388"/>
      <c r="AE163" s="392"/>
      <c r="AF163" s="394"/>
      <c r="AG163" s="274"/>
      <c r="AH163" s="360"/>
      <c r="AI163" s="274"/>
      <c r="AJ163" s="381">
        <f t="shared" si="4"/>
        <v>6</v>
      </c>
      <c r="AK163" s="382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0"/>
      <c r="AA164" s="274"/>
      <c r="AB164" s="360"/>
      <c r="AC164" s="274"/>
      <c r="AD164" s="388"/>
      <c r="AE164" s="392"/>
      <c r="AF164" s="394"/>
      <c r="AG164" s="274"/>
      <c r="AH164" s="360"/>
      <c r="AI164" s="274"/>
      <c r="AJ164" s="381">
        <f t="shared" si="4"/>
        <v>25</v>
      </c>
      <c r="AK164" s="382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489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0"/>
      <c r="AA165" s="274"/>
      <c r="AB165" s="360"/>
      <c r="AC165" s="274"/>
      <c r="AD165" s="388"/>
      <c r="AE165" s="392"/>
      <c r="AF165" s="394"/>
      <c r="AG165" s="274"/>
      <c r="AH165" s="360"/>
      <c r="AI165" s="274"/>
      <c r="AJ165" s="381">
        <f t="shared" si="4"/>
        <v>18</v>
      </c>
      <c r="AK165" s="382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0"/>
      <c r="AA166" s="274"/>
      <c r="AB166" s="360"/>
      <c r="AC166" s="274"/>
      <c r="AD166" s="388"/>
      <c r="AE166" s="392"/>
      <c r="AF166" s="394"/>
      <c r="AG166" s="274"/>
      <c r="AH166" s="360"/>
      <c r="AI166" s="274"/>
      <c r="AJ166" s="381">
        <f t="shared" si="4"/>
        <v>0</v>
      </c>
      <c r="AK166" s="382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0"/>
      <c r="AA167" s="274"/>
      <c r="AB167" s="360"/>
      <c r="AC167" s="274"/>
      <c r="AD167" s="388"/>
      <c r="AE167" s="392"/>
      <c r="AF167" s="394"/>
      <c r="AG167" s="274"/>
      <c r="AH167" s="360"/>
      <c r="AI167" s="274"/>
      <c r="AJ167" s="381">
        <f t="shared" si="4"/>
        <v>0</v>
      </c>
      <c r="AK167" s="382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0"/>
      <c r="AA168" s="274"/>
      <c r="AB168" s="360"/>
      <c r="AC168" s="274"/>
      <c r="AD168" s="388"/>
      <c r="AE168" s="392"/>
      <c r="AF168" s="394"/>
      <c r="AG168" s="274"/>
      <c r="AH168" s="360"/>
      <c r="AI168" s="274"/>
      <c r="AJ168" s="381">
        <f t="shared" si="4"/>
        <v>0</v>
      </c>
      <c r="AK168" s="382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0"/>
      <c r="AA169" s="274"/>
      <c r="AB169" s="360"/>
      <c r="AC169" s="274"/>
      <c r="AD169" s="388"/>
      <c r="AE169" s="392"/>
      <c r="AF169" s="394"/>
      <c r="AG169" s="274"/>
      <c r="AH169" s="360"/>
      <c r="AI169" s="274"/>
      <c r="AJ169" s="381">
        <f t="shared" si="4"/>
        <v>0</v>
      </c>
      <c r="AK169" s="382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0"/>
      <c r="AA170" s="274"/>
      <c r="AB170" s="360"/>
      <c r="AC170" s="274"/>
      <c r="AD170" s="388"/>
      <c r="AE170" s="392"/>
      <c r="AF170" s="394"/>
      <c r="AG170" s="274"/>
      <c r="AH170" s="360"/>
      <c r="AI170" s="274"/>
      <c r="AJ170" s="381">
        <f t="shared" si="4"/>
        <v>5</v>
      </c>
      <c r="AK170" s="382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0"/>
      <c r="AA171" s="274"/>
      <c r="AB171" s="360"/>
      <c r="AC171" s="274"/>
      <c r="AD171" s="388"/>
      <c r="AE171" s="392"/>
      <c r="AF171" s="394"/>
      <c r="AG171" s="274"/>
      <c r="AH171" s="360"/>
      <c r="AI171" s="274"/>
      <c r="AJ171" s="381">
        <f t="shared" si="4"/>
        <v>16</v>
      </c>
      <c r="AK171" s="382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0"/>
      <c r="AA172" s="274"/>
      <c r="AB172" s="360"/>
      <c r="AC172" s="274"/>
      <c r="AD172" s="388"/>
      <c r="AE172" s="392"/>
      <c r="AF172" s="394"/>
      <c r="AG172" s="274"/>
      <c r="AH172" s="360"/>
      <c r="AI172" s="274"/>
      <c r="AJ172" s="381">
        <f t="shared" si="4"/>
        <v>0</v>
      </c>
      <c r="AK172" s="382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0"/>
      <c r="AA173" s="274"/>
      <c r="AB173" s="360"/>
      <c r="AC173" s="274"/>
      <c r="AD173" s="388"/>
      <c r="AE173" s="392"/>
      <c r="AF173" s="394"/>
      <c r="AG173" s="274"/>
      <c r="AH173" s="360"/>
      <c r="AI173" s="274"/>
      <c r="AJ173" s="381">
        <f t="shared" si="4"/>
        <v>0</v>
      </c>
      <c r="AK173" s="382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0"/>
      <c r="AA174" s="274"/>
      <c r="AB174" s="360"/>
      <c r="AC174" s="274"/>
      <c r="AD174" s="388"/>
      <c r="AE174" s="392"/>
      <c r="AF174" s="394"/>
      <c r="AG174" s="274"/>
      <c r="AH174" s="360"/>
      <c r="AI174" s="274"/>
      <c r="AJ174" s="381">
        <f t="shared" si="4"/>
        <v>5.5</v>
      </c>
      <c r="AK174" s="382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0"/>
      <c r="AA175" s="274"/>
      <c r="AB175" s="360"/>
      <c r="AC175" s="274"/>
      <c r="AD175" s="388"/>
      <c r="AE175" s="392"/>
      <c r="AF175" s="394"/>
      <c r="AG175" s="274"/>
      <c r="AH175" s="360"/>
      <c r="AI175" s="274"/>
      <c r="AJ175" s="381">
        <f t="shared" si="4"/>
        <v>0</v>
      </c>
      <c r="AK175" s="382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0"/>
      <c r="AA176" s="274"/>
      <c r="AB176" s="360"/>
      <c r="AC176" s="274"/>
      <c r="AD176" s="388"/>
      <c r="AE176" s="392"/>
      <c r="AF176" s="394"/>
      <c r="AG176" s="274"/>
      <c r="AH176" s="360"/>
      <c r="AI176" s="274"/>
      <c r="AJ176" s="381">
        <f t="shared" si="4"/>
        <v>0</v>
      </c>
      <c r="AK176" s="382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0"/>
      <c r="AA177" s="274"/>
      <c r="AB177" s="360"/>
      <c r="AC177" s="274"/>
      <c r="AD177" s="388"/>
      <c r="AE177" s="392"/>
      <c r="AF177" s="394"/>
      <c r="AG177" s="274"/>
      <c r="AH177" s="360"/>
      <c r="AI177" s="274"/>
      <c r="AJ177" s="381">
        <f t="shared" si="4"/>
        <v>0</v>
      </c>
      <c r="AK177" s="382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0"/>
      <c r="AA178" s="274"/>
      <c r="AB178" s="360"/>
      <c r="AC178" s="274"/>
      <c r="AD178" s="388"/>
      <c r="AE178" s="392"/>
      <c r="AF178" s="394"/>
      <c r="AG178" s="274"/>
      <c r="AH178" s="360"/>
      <c r="AI178" s="274"/>
      <c r="AJ178" s="381">
        <f t="shared" si="4"/>
        <v>0</v>
      </c>
      <c r="AK178" s="382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0"/>
      <c r="AA179" s="274"/>
      <c r="AB179" s="360"/>
      <c r="AC179" s="274"/>
      <c r="AD179" s="388"/>
      <c r="AE179" s="392"/>
      <c r="AF179" s="394"/>
      <c r="AG179" s="274"/>
      <c r="AH179" s="360"/>
      <c r="AI179" s="274"/>
      <c r="AJ179" s="381">
        <f t="shared" si="4"/>
        <v>74</v>
      </c>
      <c r="AK179" s="382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0"/>
      <c r="AA180" s="274"/>
      <c r="AB180" s="360"/>
      <c r="AC180" s="274"/>
      <c r="AD180" s="388"/>
      <c r="AE180" s="392"/>
      <c r="AF180" s="394"/>
      <c r="AG180" s="274"/>
      <c r="AH180" s="360"/>
      <c r="AI180" s="274"/>
      <c r="AJ180" s="381">
        <f t="shared" si="4"/>
        <v>128</v>
      </c>
      <c r="AK180" s="382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0"/>
      <c r="AA181" s="274"/>
      <c r="AB181" s="360"/>
      <c r="AC181" s="274"/>
      <c r="AD181" s="388"/>
      <c r="AE181" s="392"/>
      <c r="AF181" s="394"/>
      <c r="AG181" s="274"/>
      <c r="AH181" s="360"/>
      <c r="AI181" s="274"/>
      <c r="AJ181" s="381">
        <f t="shared" si="4"/>
        <v>17.5</v>
      </c>
      <c r="AK181" s="382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418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0"/>
      <c r="AA182" s="274"/>
      <c r="AB182" s="360"/>
      <c r="AC182" s="274"/>
      <c r="AD182" s="388"/>
      <c r="AE182" s="392"/>
      <c r="AF182" s="394"/>
      <c r="AG182" s="274"/>
      <c r="AH182" s="360"/>
      <c r="AI182" s="274"/>
      <c r="AJ182" s="381">
        <f t="shared" si="4"/>
        <v>16</v>
      </c>
      <c r="AK182" s="382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0"/>
      <c r="AA183" s="274"/>
      <c r="AB183" s="360"/>
      <c r="AC183" s="274"/>
      <c r="AD183" s="388"/>
      <c r="AE183" s="392"/>
      <c r="AF183" s="394"/>
      <c r="AG183" s="274"/>
      <c r="AH183" s="360"/>
      <c r="AI183" s="274"/>
      <c r="AJ183" s="381">
        <f t="shared" si="4"/>
        <v>17.5</v>
      </c>
      <c r="AK183" s="382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0"/>
      <c r="AA184" s="274"/>
      <c r="AB184" s="360"/>
      <c r="AC184" s="274"/>
      <c r="AD184" s="388"/>
      <c r="AE184" s="392"/>
      <c r="AF184" s="394"/>
      <c r="AG184" s="274"/>
      <c r="AH184" s="360"/>
      <c r="AI184" s="274"/>
      <c r="AJ184" s="381">
        <f t="shared" si="4"/>
        <v>374</v>
      </c>
      <c r="AK184" s="382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0"/>
      <c r="AA185" s="274"/>
      <c r="AB185" s="360"/>
      <c r="AC185" s="274"/>
      <c r="AD185" s="388"/>
      <c r="AE185" s="392"/>
      <c r="AF185" s="394"/>
      <c r="AG185" s="274"/>
      <c r="AH185" s="360"/>
      <c r="AI185" s="274"/>
      <c r="AJ185" s="381">
        <f t="shared" si="4"/>
        <v>89</v>
      </c>
      <c r="AK185" s="382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0"/>
      <c r="AA186" s="274"/>
      <c r="AB186" s="360"/>
      <c r="AC186" s="274"/>
      <c r="AD186" s="388"/>
      <c r="AE186" s="392"/>
      <c r="AF186" s="394"/>
      <c r="AG186" s="274"/>
      <c r="AH186" s="360"/>
      <c r="AI186" s="274"/>
      <c r="AJ186" s="381">
        <f t="shared" si="4"/>
        <v>38</v>
      </c>
      <c r="AK186" s="382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0"/>
      <c r="AA187" s="274"/>
      <c r="AB187" s="360"/>
      <c r="AC187" s="274"/>
      <c r="AD187" s="388"/>
      <c r="AE187" s="392"/>
      <c r="AF187" s="394"/>
      <c r="AG187" s="274"/>
      <c r="AH187" s="360"/>
      <c r="AI187" s="274"/>
      <c r="AJ187" s="381">
        <f t="shared" si="4"/>
        <v>27</v>
      </c>
      <c r="AK187" s="382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0"/>
      <c r="AA188" s="274"/>
      <c r="AB188" s="360"/>
      <c r="AC188" s="274"/>
      <c r="AD188" s="388"/>
      <c r="AE188" s="392"/>
      <c r="AF188" s="394"/>
      <c r="AG188" s="274"/>
      <c r="AH188" s="360"/>
      <c r="AI188" s="274"/>
      <c r="AJ188" s="381">
        <f t="shared" si="4"/>
        <v>9</v>
      </c>
      <c r="AK188" s="382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0"/>
      <c r="AA189" s="274"/>
      <c r="AB189" s="360"/>
      <c r="AC189" s="274"/>
      <c r="AD189" s="388"/>
      <c r="AE189" s="392"/>
      <c r="AF189" s="394"/>
      <c r="AG189" s="274"/>
      <c r="AH189" s="360"/>
      <c r="AI189" s="274"/>
      <c r="AJ189" s="381">
        <f t="shared" si="4"/>
        <v>33</v>
      </c>
      <c r="AK189" s="382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0"/>
      <c r="AA190" s="274"/>
      <c r="AB190" s="360"/>
      <c r="AC190" s="274"/>
      <c r="AD190" s="388"/>
      <c r="AE190" s="392"/>
      <c r="AF190" s="394"/>
      <c r="AG190" s="274"/>
      <c r="AH190" s="360"/>
      <c r="AI190" s="274"/>
      <c r="AJ190" s="381">
        <f t="shared" si="4"/>
        <v>194</v>
      </c>
      <c r="AK190" s="382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0"/>
      <c r="AA191" s="274"/>
      <c r="AB191" s="360"/>
      <c r="AC191" s="274"/>
      <c r="AD191" s="388"/>
      <c r="AE191" s="392"/>
      <c r="AF191" s="394"/>
      <c r="AG191" s="274"/>
      <c r="AH191" s="360"/>
      <c r="AI191" s="274"/>
      <c r="AJ191" s="381">
        <f t="shared" si="4"/>
        <v>0</v>
      </c>
      <c r="AK191" s="382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0"/>
      <c r="AA192" s="274"/>
      <c r="AB192" s="360"/>
      <c r="AC192" s="274"/>
      <c r="AD192" s="388"/>
      <c r="AE192" s="392"/>
      <c r="AF192" s="394"/>
      <c r="AG192" s="274"/>
      <c r="AH192" s="360"/>
      <c r="AI192" s="274"/>
      <c r="AJ192" s="381">
        <f t="shared" si="4"/>
        <v>28</v>
      </c>
      <c r="AK192" s="382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0"/>
      <c r="AA193" s="274"/>
      <c r="AB193" s="360"/>
      <c r="AC193" s="274"/>
      <c r="AD193" s="388"/>
      <c r="AE193" s="392"/>
      <c r="AF193" s="394"/>
      <c r="AG193" s="274"/>
      <c r="AH193" s="360"/>
      <c r="AI193" s="274"/>
      <c r="AJ193" s="381">
        <f t="shared" si="4"/>
        <v>10</v>
      </c>
      <c r="AK193" s="382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0"/>
      <c r="AA194" s="274"/>
      <c r="AB194" s="360"/>
      <c r="AC194" s="274"/>
      <c r="AD194" s="388"/>
      <c r="AE194" s="392"/>
      <c r="AF194" s="394"/>
      <c r="AG194" s="274"/>
      <c r="AH194" s="360"/>
      <c r="AI194" s="274"/>
      <c r="AJ194" s="381">
        <f t="shared" si="4"/>
        <v>0</v>
      </c>
      <c r="AK194" s="382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0"/>
      <c r="AA195" s="274"/>
      <c r="AB195" s="360"/>
      <c r="AC195" s="274"/>
      <c r="AD195" s="388"/>
      <c r="AE195" s="392"/>
      <c r="AF195" s="394"/>
      <c r="AG195" s="274"/>
      <c r="AH195" s="360"/>
      <c r="AI195" s="274"/>
      <c r="AJ195" s="381">
        <f t="shared" si="4"/>
        <v>32</v>
      </c>
      <c r="AK195" s="382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0"/>
      <c r="AA196" s="274"/>
      <c r="AB196" s="360"/>
      <c r="AC196" s="274"/>
      <c r="AD196" s="388"/>
      <c r="AE196" s="392"/>
      <c r="AF196" s="394"/>
      <c r="AG196" s="274"/>
      <c r="AH196" s="360"/>
      <c r="AI196" s="274"/>
      <c r="AJ196" s="381">
        <f t="shared" si="4"/>
        <v>74.900000000000006</v>
      </c>
      <c r="AK196" s="382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0"/>
      <c r="AA197" s="274"/>
      <c r="AB197" s="360"/>
      <c r="AC197" s="274"/>
      <c r="AD197" s="388"/>
      <c r="AE197" s="392"/>
      <c r="AF197" s="394"/>
      <c r="AG197" s="274"/>
      <c r="AH197" s="360"/>
      <c r="AI197" s="274"/>
      <c r="AJ197" s="381">
        <f t="shared" si="4"/>
        <v>84</v>
      </c>
      <c r="AK197" s="382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0"/>
      <c r="AA198" s="274"/>
      <c r="AB198" s="360"/>
      <c r="AC198" s="274"/>
      <c r="AD198" s="388"/>
      <c r="AE198" s="392"/>
      <c r="AF198" s="394"/>
      <c r="AG198" s="274"/>
      <c r="AH198" s="360"/>
      <c r="AI198" s="274"/>
      <c r="AJ198" s="381">
        <f t="shared" ref="AJ198:AJ254" si="6">R198+P198+N198+L198+J198+H198+F198+D198+T198+V198+X198+Z198+AB198+AD198+AF198+AH198</f>
        <v>0</v>
      </c>
      <c r="AK198" s="382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0"/>
      <c r="AA199" s="274"/>
      <c r="AB199" s="360"/>
      <c r="AC199" s="274"/>
      <c r="AD199" s="388"/>
      <c r="AE199" s="392"/>
      <c r="AF199" s="394"/>
      <c r="AG199" s="274"/>
      <c r="AH199" s="360"/>
      <c r="AI199" s="274"/>
      <c r="AJ199" s="381">
        <f t="shared" si="6"/>
        <v>18</v>
      </c>
      <c r="AK199" s="382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0"/>
      <c r="AA200" s="274"/>
      <c r="AB200" s="360"/>
      <c r="AC200" s="274"/>
      <c r="AD200" s="388"/>
      <c r="AE200" s="392"/>
      <c r="AF200" s="394"/>
      <c r="AG200" s="274"/>
      <c r="AH200" s="360"/>
      <c r="AI200" s="274"/>
      <c r="AJ200" s="381">
        <f t="shared" si="6"/>
        <v>5.5</v>
      </c>
      <c r="AK200" s="382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0"/>
      <c r="AA201" s="274"/>
      <c r="AB201" s="360"/>
      <c r="AC201" s="274"/>
      <c r="AD201" s="388"/>
      <c r="AE201" s="392"/>
      <c r="AF201" s="394"/>
      <c r="AG201" s="274"/>
      <c r="AH201" s="360"/>
      <c r="AI201" s="274"/>
      <c r="AJ201" s="381">
        <f t="shared" si="6"/>
        <v>2</v>
      </c>
      <c r="AK201" s="382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0"/>
      <c r="AA202" s="274"/>
      <c r="AB202" s="360"/>
      <c r="AC202" s="274"/>
      <c r="AD202" s="388"/>
      <c r="AE202" s="392"/>
      <c r="AF202" s="394"/>
      <c r="AG202" s="274"/>
      <c r="AH202" s="360"/>
      <c r="AI202" s="274"/>
      <c r="AJ202" s="381">
        <f t="shared" si="6"/>
        <v>1.5</v>
      </c>
      <c r="AK202" s="382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0"/>
      <c r="AA203" s="274"/>
      <c r="AB203" s="360"/>
      <c r="AC203" s="274"/>
      <c r="AD203" s="388"/>
      <c r="AE203" s="392"/>
      <c r="AF203" s="394"/>
      <c r="AG203" s="274"/>
      <c r="AH203" s="360"/>
      <c r="AI203" s="274"/>
      <c r="AJ203" s="381">
        <f t="shared" si="6"/>
        <v>1</v>
      </c>
      <c r="AK203" s="382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0"/>
      <c r="AA204" s="274"/>
      <c r="AB204" s="360"/>
      <c r="AC204" s="274"/>
      <c r="AD204" s="388"/>
      <c r="AE204" s="392"/>
      <c r="AF204" s="394"/>
      <c r="AG204" s="274"/>
      <c r="AH204" s="360"/>
      <c r="AI204" s="274"/>
      <c r="AJ204" s="381">
        <f t="shared" si="6"/>
        <v>0</v>
      </c>
      <c r="AK204" s="382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0"/>
      <c r="AA205" s="274"/>
      <c r="AB205" s="360"/>
      <c r="AC205" s="274"/>
      <c r="AD205" s="388"/>
      <c r="AE205" s="392"/>
      <c r="AF205" s="394"/>
      <c r="AG205" s="274"/>
      <c r="AH205" s="360"/>
      <c r="AI205" s="274"/>
      <c r="AJ205" s="381">
        <f t="shared" si="6"/>
        <v>23</v>
      </c>
      <c r="AK205" s="382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0"/>
      <c r="AA206" s="274"/>
      <c r="AB206" s="360"/>
      <c r="AC206" s="274"/>
      <c r="AD206" s="388"/>
      <c r="AE206" s="392"/>
      <c r="AF206" s="394"/>
      <c r="AG206" s="274"/>
      <c r="AH206" s="360"/>
      <c r="AI206" s="274"/>
      <c r="AJ206" s="381">
        <f t="shared" si="6"/>
        <v>34</v>
      </c>
      <c r="AK206" s="382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0"/>
      <c r="AA207" s="274"/>
      <c r="AB207" s="360"/>
      <c r="AC207" s="274"/>
      <c r="AD207" s="388"/>
      <c r="AE207" s="392"/>
      <c r="AF207" s="394"/>
      <c r="AG207" s="274"/>
      <c r="AH207" s="360"/>
      <c r="AI207" s="274"/>
      <c r="AJ207" s="381">
        <f t="shared" si="6"/>
        <v>14</v>
      </c>
      <c r="AK207" s="382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0"/>
      <c r="AA208" s="274"/>
      <c r="AB208" s="360"/>
      <c r="AC208" s="274"/>
      <c r="AD208" s="388"/>
      <c r="AE208" s="392"/>
      <c r="AF208" s="394"/>
      <c r="AG208" s="274"/>
      <c r="AH208" s="360"/>
      <c r="AI208" s="274"/>
      <c r="AJ208" s="381">
        <f t="shared" si="6"/>
        <v>55</v>
      </c>
      <c r="AK208" s="382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0"/>
      <c r="AA209" s="274"/>
      <c r="AB209" s="360"/>
      <c r="AC209" s="274"/>
      <c r="AD209" s="388"/>
      <c r="AE209" s="392"/>
      <c r="AF209" s="394"/>
      <c r="AG209" s="274"/>
      <c r="AH209" s="360"/>
      <c r="AI209" s="274"/>
      <c r="AJ209" s="381">
        <f t="shared" si="6"/>
        <v>25</v>
      </c>
      <c r="AK209" s="382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0"/>
      <c r="AA210" s="274"/>
      <c r="AB210" s="360"/>
      <c r="AC210" s="274"/>
      <c r="AD210" s="388"/>
      <c r="AE210" s="392"/>
      <c r="AF210" s="394"/>
      <c r="AG210" s="274"/>
      <c r="AH210" s="360"/>
      <c r="AI210" s="274"/>
      <c r="AJ210" s="381">
        <f t="shared" si="6"/>
        <v>0</v>
      </c>
      <c r="AK210" s="382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0"/>
      <c r="AA211" s="274"/>
      <c r="AB211" s="360"/>
      <c r="AC211" s="274"/>
      <c r="AD211" s="388"/>
      <c r="AE211" s="392"/>
      <c r="AF211" s="394"/>
      <c r="AG211" s="274"/>
      <c r="AH211" s="360"/>
      <c r="AI211" s="274"/>
      <c r="AJ211" s="381">
        <f t="shared" si="6"/>
        <v>0</v>
      </c>
      <c r="AK211" s="382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0"/>
      <c r="AA212" s="274"/>
      <c r="AB212" s="360"/>
      <c r="AC212" s="274"/>
      <c r="AD212" s="388"/>
      <c r="AE212" s="392"/>
      <c r="AF212" s="394"/>
      <c r="AG212" s="274"/>
      <c r="AH212" s="360"/>
      <c r="AI212" s="274"/>
      <c r="AJ212" s="381">
        <f t="shared" si="6"/>
        <v>0</v>
      </c>
      <c r="AK212" s="382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0"/>
      <c r="AA213" s="274"/>
      <c r="AB213" s="360"/>
      <c r="AC213" s="274"/>
      <c r="AD213" s="388"/>
      <c r="AE213" s="392"/>
      <c r="AF213" s="394"/>
      <c r="AG213" s="274"/>
      <c r="AH213" s="360"/>
      <c r="AI213" s="274"/>
      <c r="AJ213" s="381">
        <f t="shared" si="6"/>
        <v>15</v>
      </c>
      <c r="AK213" s="382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0"/>
      <c r="AA214" s="274"/>
      <c r="AB214" s="360"/>
      <c r="AC214" s="274"/>
      <c r="AD214" s="388"/>
      <c r="AE214" s="392"/>
      <c r="AF214" s="394"/>
      <c r="AG214" s="274"/>
      <c r="AH214" s="360"/>
      <c r="AI214" s="274"/>
      <c r="AJ214" s="381">
        <f t="shared" si="6"/>
        <v>3.56</v>
      </c>
      <c r="AK214" s="382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0"/>
      <c r="AA215" s="274"/>
      <c r="AB215" s="360"/>
      <c r="AC215" s="274"/>
      <c r="AD215" s="388"/>
      <c r="AE215" s="392"/>
      <c r="AF215" s="394"/>
      <c r="AG215" s="274"/>
      <c r="AH215" s="360"/>
      <c r="AI215" s="274"/>
      <c r="AJ215" s="381">
        <f t="shared" si="6"/>
        <v>0</v>
      </c>
      <c r="AK215" s="382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0"/>
      <c r="AA216" s="274"/>
      <c r="AB216" s="360"/>
      <c r="AC216" s="274"/>
      <c r="AD216" s="388"/>
      <c r="AE216" s="392"/>
      <c r="AF216" s="394"/>
      <c r="AG216" s="274"/>
      <c r="AH216" s="360"/>
      <c r="AI216" s="274"/>
      <c r="AJ216" s="381">
        <f t="shared" si="6"/>
        <v>31</v>
      </c>
      <c r="AK216" s="382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0"/>
      <c r="AA217" s="274"/>
      <c r="AB217" s="360"/>
      <c r="AC217" s="274"/>
      <c r="AD217" s="388"/>
      <c r="AE217" s="392"/>
      <c r="AF217" s="394"/>
      <c r="AG217" s="274"/>
      <c r="AH217" s="360"/>
      <c r="AI217" s="274"/>
      <c r="AJ217" s="381">
        <f t="shared" si="6"/>
        <v>0</v>
      </c>
      <c r="AK217" s="382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0"/>
      <c r="AA218" s="274"/>
      <c r="AB218" s="360"/>
      <c r="AC218" s="274"/>
      <c r="AD218" s="388"/>
      <c r="AE218" s="392"/>
      <c r="AF218" s="394"/>
      <c r="AG218" s="274"/>
      <c r="AH218" s="360"/>
      <c r="AI218" s="274"/>
      <c r="AJ218" s="381">
        <f t="shared" si="6"/>
        <v>0</v>
      </c>
      <c r="AK218" s="382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0"/>
      <c r="AA219" s="274"/>
      <c r="AB219" s="360"/>
      <c r="AC219" s="274"/>
      <c r="AD219" s="388"/>
      <c r="AE219" s="392"/>
      <c r="AF219" s="394"/>
      <c r="AG219" s="274"/>
      <c r="AH219" s="360"/>
      <c r="AI219" s="274"/>
      <c r="AJ219" s="381">
        <f t="shared" si="6"/>
        <v>0</v>
      </c>
      <c r="AK219" s="382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0"/>
      <c r="AA220" s="274"/>
      <c r="AB220" s="360"/>
      <c r="AC220" s="274"/>
      <c r="AD220" s="388"/>
      <c r="AE220" s="392"/>
      <c r="AF220" s="394"/>
      <c r="AG220" s="274"/>
      <c r="AH220" s="360"/>
      <c r="AI220" s="274"/>
      <c r="AJ220" s="381">
        <f t="shared" si="6"/>
        <v>1</v>
      </c>
      <c r="AK220" s="382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0"/>
      <c r="AA221" s="274"/>
      <c r="AB221" s="360"/>
      <c r="AC221" s="274"/>
      <c r="AD221" s="388"/>
      <c r="AE221" s="392"/>
      <c r="AF221" s="394"/>
      <c r="AG221" s="274"/>
      <c r="AH221" s="360"/>
      <c r="AI221" s="274"/>
      <c r="AJ221" s="381">
        <f t="shared" si="6"/>
        <v>0</v>
      </c>
      <c r="AK221" s="382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0"/>
      <c r="AA222" s="274"/>
      <c r="AB222" s="360"/>
      <c r="AC222" s="274"/>
      <c r="AD222" s="388"/>
      <c r="AE222" s="392"/>
      <c r="AF222" s="394"/>
      <c r="AG222" s="274"/>
      <c r="AH222" s="360"/>
      <c r="AI222" s="274"/>
      <c r="AJ222" s="381">
        <f t="shared" si="6"/>
        <v>0</v>
      </c>
      <c r="AK222" s="382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0"/>
      <c r="AA223" s="274"/>
      <c r="AB223" s="360"/>
      <c r="AC223" s="274"/>
      <c r="AD223" s="388"/>
      <c r="AE223" s="392"/>
      <c r="AF223" s="394"/>
      <c r="AG223" s="274"/>
      <c r="AH223" s="360"/>
      <c r="AI223" s="274"/>
      <c r="AJ223" s="381">
        <f t="shared" si="6"/>
        <v>2</v>
      </c>
      <c r="AK223" s="382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0"/>
      <c r="AA224" s="274"/>
      <c r="AB224" s="360"/>
      <c r="AC224" s="274"/>
      <c r="AD224" s="388"/>
      <c r="AE224" s="392"/>
      <c r="AF224" s="394"/>
      <c r="AG224" s="274"/>
      <c r="AH224" s="360"/>
      <c r="AI224" s="274"/>
      <c r="AJ224" s="381">
        <f t="shared" si="6"/>
        <v>0</v>
      </c>
      <c r="AK224" s="382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0"/>
      <c r="AA225" s="274"/>
      <c r="AB225" s="360"/>
      <c r="AC225" s="274"/>
      <c r="AD225" s="388"/>
      <c r="AE225" s="392"/>
      <c r="AF225" s="394"/>
      <c r="AG225" s="274"/>
      <c r="AH225" s="360"/>
      <c r="AI225" s="274"/>
      <c r="AJ225" s="381">
        <f t="shared" si="6"/>
        <v>0</v>
      </c>
      <c r="AK225" s="382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0"/>
      <c r="AA226" s="274"/>
      <c r="AB226" s="360"/>
      <c r="AC226" s="274"/>
      <c r="AD226" s="388"/>
      <c r="AE226" s="392"/>
      <c r="AF226" s="394"/>
      <c r="AG226" s="274"/>
      <c r="AH226" s="360"/>
      <c r="AI226" s="274"/>
      <c r="AJ226" s="381">
        <f t="shared" si="6"/>
        <v>0</v>
      </c>
      <c r="AK226" s="382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0"/>
      <c r="AA227" s="274"/>
      <c r="AB227" s="360"/>
      <c r="AC227" s="274"/>
      <c r="AD227" s="388"/>
      <c r="AE227" s="392"/>
      <c r="AF227" s="394"/>
      <c r="AG227" s="274"/>
      <c r="AH227" s="360"/>
      <c r="AI227" s="274"/>
      <c r="AJ227" s="381">
        <f t="shared" si="6"/>
        <v>0</v>
      </c>
      <c r="AK227" s="382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0"/>
      <c r="AA228" s="274"/>
      <c r="AB228" s="360"/>
      <c r="AC228" s="274"/>
      <c r="AD228" s="388"/>
      <c r="AE228" s="392"/>
      <c r="AF228" s="394"/>
      <c r="AG228" s="274"/>
      <c r="AH228" s="360"/>
      <c r="AI228" s="274"/>
      <c r="AJ228" s="381">
        <f t="shared" si="6"/>
        <v>0</v>
      </c>
      <c r="AK228" s="382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0"/>
      <c r="AA229" s="274"/>
      <c r="AB229" s="360"/>
      <c r="AC229" s="274"/>
      <c r="AD229" s="388"/>
      <c r="AE229" s="392"/>
      <c r="AF229" s="394"/>
      <c r="AG229" s="274"/>
      <c r="AH229" s="360"/>
      <c r="AI229" s="274"/>
      <c r="AJ229" s="381">
        <f t="shared" si="6"/>
        <v>0</v>
      </c>
      <c r="AK229" s="382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0"/>
      <c r="AA230" s="274"/>
      <c r="AB230" s="360"/>
      <c r="AC230" s="274"/>
      <c r="AD230" s="388"/>
      <c r="AE230" s="392"/>
      <c r="AF230" s="394"/>
      <c r="AG230" s="274"/>
      <c r="AH230" s="360"/>
      <c r="AI230" s="274"/>
      <c r="AJ230" s="381">
        <f t="shared" si="6"/>
        <v>0</v>
      </c>
      <c r="AK230" s="382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0"/>
      <c r="AA231" s="274"/>
      <c r="AB231" s="360"/>
      <c r="AC231" s="274"/>
      <c r="AD231" s="388"/>
      <c r="AE231" s="392"/>
      <c r="AF231" s="394"/>
      <c r="AG231" s="274"/>
      <c r="AH231" s="360"/>
      <c r="AI231" s="274"/>
      <c r="AJ231" s="381">
        <f t="shared" si="6"/>
        <v>14.3</v>
      </c>
      <c r="AK231" s="382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0"/>
      <c r="AA232" s="274"/>
      <c r="AB232" s="360"/>
      <c r="AC232" s="274"/>
      <c r="AD232" s="388"/>
      <c r="AE232" s="392"/>
      <c r="AF232" s="394"/>
      <c r="AG232" s="274"/>
      <c r="AH232" s="360"/>
      <c r="AI232" s="274"/>
      <c r="AJ232" s="381">
        <f t="shared" si="6"/>
        <v>28</v>
      </c>
      <c r="AK232" s="382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0"/>
      <c r="AA233" s="274"/>
      <c r="AB233" s="360"/>
      <c r="AC233" s="274"/>
      <c r="AD233" s="388"/>
      <c r="AE233" s="392"/>
      <c r="AF233" s="394"/>
      <c r="AG233" s="274"/>
      <c r="AH233" s="360"/>
      <c r="AI233" s="274"/>
      <c r="AJ233" s="381">
        <f t="shared" si="6"/>
        <v>2000</v>
      </c>
      <c r="AK233" s="382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0"/>
      <c r="AA234" s="274"/>
      <c r="AB234" s="360"/>
      <c r="AC234" s="274"/>
      <c r="AD234" s="388"/>
      <c r="AE234" s="392"/>
      <c r="AF234" s="394"/>
      <c r="AG234" s="274"/>
      <c r="AH234" s="360"/>
      <c r="AI234" s="274"/>
      <c r="AJ234" s="381">
        <f t="shared" si="6"/>
        <v>285</v>
      </c>
      <c r="AK234" s="382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0"/>
      <c r="AA235" s="274"/>
      <c r="AB235" s="360"/>
      <c r="AC235" s="274"/>
      <c r="AD235" s="388"/>
      <c r="AE235" s="392"/>
      <c r="AF235" s="394"/>
      <c r="AG235" s="274"/>
      <c r="AH235" s="360"/>
      <c r="AI235" s="274"/>
      <c r="AJ235" s="381">
        <f t="shared" si="6"/>
        <v>13.9</v>
      </c>
      <c r="AK235" s="382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0"/>
      <c r="AA236" s="274"/>
      <c r="AB236" s="360"/>
      <c r="AC236" s="274"/>
      <c r="AD236" s="388"/>
      <c r="AE236" s="392"/>
      <c r="AF236" s="394"/>
      <c r="AG236" s="274"/>
      <c r="AH236" s="360"/>
      <c r="AI236" s="274"/>
      <c r="AJ236" s="381">
        <f t="shared" si="6"/>
        <v>5</v>
      </c>
      <c r="AK236" s="382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0"/>
      <c r="AA237" s="274"/>
      <c r="AB237" s="360"/>
      <c r="AC237" s="274"/>
      <c r="AD237" s="388"/>
      <c r="AE237" s="392"/>
      <c r="AF237" s="394"/>
      <c r="AG237" s="274"/>
      <c r="AH237" s="360"/>
      <c r="AI237" s="274"/>
      <c r="AJ237" s="381">
        <f t="shared" si="6"/>
        <v>0</v>
      </c>
      <c r="AK237" s="382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0"/>
      <c r="AA238" s="274"/>
      <c r="AB238" s="360"/>
      <c r="AC238" s="274"/>
      <c r="AD238" s="388"/>
      <c r="AE238" s="392"/>
      <c r="AF238" s="394"/>
      <c r="AG238" s="274"/>
      <c r="AH238" s="360"/>
      <c r="AI238" s="274"/>
      <c r="AJ238" s="381">
        <f t="shared" si="6"/>
        <v>0</v>
      </c>
      <c r="AK238" s="382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0"/>
      <c r="AA239" s="274"/>
      <c r="AB239" s="360"/>
      <c r="AC239" s="274"/>
      <c r="AD239" s="388"/>
      <c r="AE239" s="392"/>
      <c r="AF239" s="394"/>
      <c r="AG239" s="274"/>
      <c r="AH239" s="360"/>
      <c r="AI239" s="274"/>
      <c r="AJ239" s="381">
        <f t="shared" si="6"/>
        <v>13</v>
      </c>
      <c r="AK239" s="382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555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0"/>
      <c r="AA240" s="274"/>
      <c r="AB240" s="360"/>
      <c r="AC240" s="274"/>
      <c r="AD240" s="388"/>
      <c r="AE240" s="392"/>
      <c r="AF240" s="394"/>
      <c r="AG240" s="274"/>
      <c r="AH240" s="360"/>
      <c r="AI240" s="274"/>
      <c r="AJ240" s="381">
        <f t="shared" si="6"/>
        <v>5</v>
      </c>
      <c r="AK240" s="382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0"/>
      <c r="AA241" s="274"/>
      <c r="AB241" s="360"/>
      <c r="AC241" s="274"/>
      <c r="AD241" s="388"/>
      <c r="AE241" s="392"/>
      <c r="AF241" s="394"/>
      <c r="AG241" s="274"/>
      <c r="AH241" s="360"/>
      <c r="AI241" s="274"/>
      <c r="AJ241" s="381">
        <f t="shared" si="6"/>
        <v>0</v>
      </c>
      <c r="AK241" s="382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0"/>
      <c r="AA242" s="274"/>
      <c r="AB242" s="360"/>
      <c r="AC242" s="274"/>
      <c r="AD242" s="388"/>
      <c r="AE242" s="392"/>
      <c r="AF242" s="394"/>
      <c r="AG242" s="274"/>
      <c r="AH242" s="360"/>
      <c r="AI242" s="274"/>
      <c r="AJ242" s="381">
        <f t="shared" si="6"/>
        <v>0</v>
      </c>
      <c r="AK242" s="382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0"/>
      <c r="AA243" s="274"/>
      <c r="AB243" s="360"/>
      <c r="AC243" s="274"/>
      <c r="AD243" s="388"/>
      <c r="AE243" s="392"/>
      <c r="AF243" s="394"/>
      <c r="AG243" s="274"/>
      <c r="AH243" s="360"/>
      <c r="AI243" s="274"/>
      <c r="AJ243" s="381">
        <f t="shared" si="6"/>
        <v>0</v>
      </c>
      <c r="AK243" s="382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0"/>
      <c r="AA244" s="274"/>
      <c r="AB244" s="360"/>
      <c r="AC244" s="274"/>
      <c r="AD244" s="388"/>
      <c r="AE244" s="392"/>
      <c r="AF244" s="394"/>
      <c r="AG244" s="274"/>
      <c r="AH244" s="360"/>
      <c r="AI244" s="274"/>
      <c r="AJ244" s="381">
        <f t="shared" si="6"/>
        <v>0</v>
      </c>
      <c r="AK244" s="382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>
        <v>168</v>
      </c>
      <c r="K245" s="125">
        <v>1650</v>
      </c>
      <c r="L245" s="126">
        <v>245</v>
      </c>
      <c r="M245" s="125">
        <v>2205</v>
      </c>
      <c r="N245" s="124"/>
      <c r="O245" s="125"/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0"/>
      <c r="AA245" s="274"/>
      <c r="AB245" s="360"/>
      <c r="AC245" s="274"/>
      <c r="AD245" s="388"/>
      <c r="AE245" s="392"/>
      <c r="AF245" s="394"/>
      <c r="AG245" s="274"/>
      <c r="AH245" s="360"/>
      <c r="AI245" s="274"/>
      <c r="AJ245" s="381">
        <f t="shared" si="6"/>
        <v>1044</v>
      </c>
      <c r="AK245" s="382">
        <f>IF(ISERR(AL245/AJ245),S!D243,(AL245/AJ245))</f>
        <v>9.5613026819923377</v>
      </c>
      <c r="AL245" s="130">
        <f t="shared" si="7"/>
        <v>9982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0"/>
      <c r="AA246" s="274"/>
      <c r="AB246" s="360"/>
      <c r="AC246" s="274"/>
      <c r="AD246" s="388"/>
      <c r="AE246" s="392"/>
      <c r="AF246" s="394"/>
      <c r="AG246" s="274"/>
      <c r="AH246" s="360"/>
      <c r="AI246" s="274"/>
      <c r="AJ246" s="381">
        <f t="shared" si="6"/>
        <v>0</v>
      </c>
      <c r="AK246" s="382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0"/>
      <c r="AA247" s="274"/>
      <c r="AB247" s="360"/>
      <c r="AC247" s="274"/>
      <c r="AD247" s="388"/>
      <c r="AE247" s="392"/>
      <c r="AF247" s="394"/>
      <c r="AG247" s="274"/>
      <c r="AH247" s="360"/>
      <c r="AI247" s="274"/>
      <c r="AJ247" s="381">
        <f t="shared" si="6"/>
        <v>20</v>
      </c>
      <c r="AK247" s="382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0"/>
      <c r="AA248" s="274"/>
      <c r="AB248" s="360"/>
      <c r="AC248" s="274"/>
      <c r="AD248" s="388"/>
      <c r="AE248" s="392"/>
      <c r="AF248" s="394"/>
      <c r="AG248" s="274"/>
      <c r="AH248" s="360"/>
      <c r="AI248" s="274"/>
      <c r="AJ248" s="381">
        <f t="shared" si="6"/>
        <v>727</v>
      </c>
      <c r="AK248" s="382">
        <f>IF(ISERR(AL248/AJ248),S!D246,(AL248/AJ248))</f>
        <v>20</v>
      </c>
      <c r="AL248" s="130">
        <f t="shared" si="7"/>
        <v>14540</v>
      </c>
    </row>
    <row r="249" spans="1:41" s="383" customFormat="1" ht="52.5" customHeight="1">
      <c r="A249" s="399">
        <v>245</v>
      </c>
      <c r="B249" s="400" t="s">
        <v>432</v>
      </c>
      <c r="C249" s="399" t="s">
        <v>10</v>
      </c>
      <c r="D249" s="401">
        <f>M!C11</f>
        <v>5165</v>
      </c>
      <c r="E249" s="402">
        <f>D249</f>
        <v>5165</v>
      </c>
      <c r="F249" s="401">
        <f>M!C23</f>
        <v>3300</v>
      </c>
      <c r="G249" s="402">
        <f>F249</f>
        <v>3300</v>
      </c>
      <c r="H249" s="401">
        <f>M!C34</f>
        <v>15450</v>
      </c>
      <c r="I249" s="402">
        <f>H249</f>
        <v>15450</v>
      </c>
      <c r="J249" s="401">
        <f>M!C47</f>
        <v>5030</v>
      </c>
      <c r="K249" s="402">
        <f>J249</f>
        <v>5030</v>
      </c>
      <c r="L249" s="401"/>
      <c r="M249" s="402"/>
      <c r="N249" s="401">
        <f>M!C69</f>
        <v>5100</v>
      </c>
      <c r="O249" s="402">
        <f>N249</f>
        <v>5100</v>
      </c>
      <c r="P249" s="401">
        <f>M!C83</f>
        <v>7080</v>
      </c>
      <c r="Q249" s="402">
        <f>P249</f>
        <v>7080</v>
      </c>
      <c r="R249" s="401">
        <f>M!C99</f>
        <v>2070</v>
      </c>
      <c r="S249" s="402">
        <f>R249</f>
        <v>2070</v>
      </c>
      <c r="T249" s="401">
        <f>M!C115</f>
        <v>3965</v>
      </c>
      <c r="U249" s="402">
        <f>T249</f>
        <v>3965</v>
      </c>
      <c r="V249" s="401">
        <f>M!C131</f>
        <v>300</v>
      </c>
      <c r="W249" s="402">
        <f>V249</f>
        <v>300</v>
      </c>
      <c r="X249" s="401"/>
      <c r="Y249" s="402"/>
      <c r="Z249" s="401"/>
      <c r="AA249" s="402"/>
      <c r="AB249" s="401"/>
      <c r="AC249" s="402"/>
      <c r="AD249" s="401"/>
      <c r="AE249" s="402"/>
      <c r="AF249" s="401"/>
      <c r="AG249" s="402"/>
      <c r="AH249" s="401"/>
      <c r="AI249" s="402"/>
      <c r="AJ249" s="401">
        <f t="shared" si="6"/>
        <v>47460</v>
      </c>
      <c r="AK249" s="402">
        <f>IF(ISERR(AL249/AJ249),S!D247,(AL249/AJ249))</f>
        <v>1</v>
      </c>
      <c r="AL249" s="403">
        <f t="shared" si="7"/>
        <v>47460</v>
      </c>
      <c r="AM249" s="399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0"/>
      <c r="AA250" s="274"/>
      <c r="AB250" s="360"/>
      <c r="AC250" s="274"/>
      <c r="AD250" s="388"/>
      <c r="AE250" s="392"/>
      <c r="AF250" s="394"/>
      <c r="AG250" s="274"/>
      <c r="AH250" s="360"/>
      <c r="AI250" s="274"/>
      <c r="AJ250" s="381">
        <f t="shared" si="6"/>
        <v>1590</v>
      </c>
      <c r="AK250" s="382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/>
      <c r="I251" s="125"/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0"/>
      <c r="AA251" s="274"/>
      <c r="AB251" s="360"/>
      <c r="AC251" s="274"/>
      <c r="AD251" s="388"/>
      <c r="AE251" s="392"/>
      <c r="AF251" s="394"/>
      <c r="AG251" s="274"/>
      <c r="AH251" s="360"/>
      <c r="AI251" s="274"/>
      <c r="AJ251" s="381">
        <f t="shared" si="6"/>
        <v>3300</v>
      </c>
      <c r="AK251" s="382">
        <f>IF(ISERR(AL251/AJ251),S!D249,(AL251/AJ251))</f>
        <v>1</v>
      </c>
      <c r="AL251" s="130">
        <f t="shared" si="7"/>
        <v>3300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0"/>
      <c r="AA252" s="274"/>
      <c r="AB252" s="360"/>
      <c r="AC252" s="274"/>
      <c r="AD252" s="388"/>
      <c r="AE252" s="392"/>
      <c r="AF252" s="394"/>
      <c r="AG252" s="274"/>
      <c r="AH252" s="360"/>
      <c r="AI252" s="274"/>
      <c r="AJ252" s="381">
        <f t="shared" si="6"/>
        <v>2481</v>
      </c>
      <c r="AK252" s="382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0"/>
      <c r="AA253" s="274"/>
      <c r="AB253" s="360"/>
      <c r="AC253" s="274"/>
      <c r="AD253" s="388"/>
      <c r="AE253" s="392"/>
      <c r="AF253" s="394"/>
      <c r="AG253" s="274"/>
      <c r="AH253" s="360"/>
      <c r="AI253" s="274"/>
      <c r="AJ253" s="381">
        <f t="shared" si="6"/>
        <v>7200</v>
      </c>
      <c r="AK253" s="382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7400</v>
      </c>
      <c r="E254" s="144">
        <v>7400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8600</v>
      </c>
      <c r="O254" s="125">
        <v>8600</v>
      </c>
      <c r="P254" s="126">
        <v>3500</v>
      </c>
      <c r="Q254" s="127">
        <v>3500</v>
      </c>
      <c r="R254" s="277">
        <v>5100</v>
      </c>
      <c r="S254" s="276">
        <v>5100</v>
      </c>
      <c r="T254" s="273">
        <v>3800</v>
      </c>
      <c r="U254" s="275">
        <v>3800</v>
      </c>
      <c r="V254" s="126">
        <v>2600</v>
      </c>
      <c r="W254" s="274">
        <v>2600</v>
      </c>
      <c r="X254" s="273"/>
      <c r="Y254" s="275"/>
      <c r="Z254" s="360"/>
      <c r="AA254" s="274"/>
      <c r="AB254" s="360"/>
      <c r="AC254" s="274"/>
      <c r="AD254" s="388"/>
      <c r="AE254" s="392"/>
      <c r="AF254" s="394"/>
      <c r="AG254" s="274"/>
      <c r="AH254" s="360"/>
      <c r="AI254" s="274"/>
      <c r="AJ254" s="381">
        <f t="shared" si="6"/>
        <v>58400</v>
      </c>
      <c r="AK254" s="382">
        <f>IF(ISERR(AL254/AJ254),S!D252,(AL254/AJ254))</f>
        <v>1</v>
      </c>
      <c r="AL254" s="130">
        <f t="shared" si="7"/>
        <v>58400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882319</v>
      </c>
      <c r="AM256" s="141"/>
      <c r="AN256" s="141"/>
      <c r="AO256" s="131"/>
    </row>
    <row r="257" spans="18:41">
      <c r="R257" s="434"/>
      <c r="S257" s="434"/>
      <c r="T257" s="434"/>
      <c r="U257" s="434"/>
      <c r="V257" s="434"/>
      <c r="W257" s="434"/>
      <c r="X257" s="434"/>
      <c r="Y257" s="434"/>
      <c r="Z257" s="434"/>
      <c r="AA257" s="434"/>
      <c r="AB257" s="434"/>
      <c r="AC257" s="434"/>
      <c r="AD257" s="434"/>
      <c r="AE257" s="434"/>
      <c r="AF257" s="434"/>
      <c r="AG257" s="434"/>
      <c r="AH257" s="434"/>
      <c r="AI257" s="434"/>
      <c r="AJ257" s="434"/>
      <c r="AK257" s="434"/>
      <c r="AL257" s="435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272" priority="58" operator="equal">
      <formula>"ঠিক"</formula>
    </cfRule>
    <cfRule type="cellIs" dxfId="271" priority="59" operator="equal">
      <formula>"×"</formula>
    </cfRule>
    <cfRule type="cellIs" dxfId="270" priority="60" operator="equal">
      <formula>"OK"</formula>
    </cfRule>
  </conditionalFormatting>
  <conditionalFormatting sqref="F1">
    <cfRule type="cellIs" dxfId="269" priority="55" operator="equal">
      <formula>"ঠিক"</formula>
    </cfRule>
    <cfRule type="cellIs" dxfId="268" priority="56" operator="equal">
      <formula>"×"</formula>
    </cfRule>
    <cfRule type="cellIs" dxfId="267" priority="57" operator="equal">
      <formula>"OK"</formula>
    </cfRule>
  </conditionalFormatting>
  <conditionalFormatting sqref="H1">
    <cfRule type="cellIs" dxfId="266" priority="52" operator="equal">
      <formula>"ঠিক"</formula>
    </cfRule>
    <cfRule type="cellIs" dxfId="265" priority="53" operator="equal">
      <formula>"×"</formula>
    </cfRule>
    <cfRule type="cellIs" dxfId="264" priority="54" operator="equal">
      <formula>"OK"</formula>
    </cfRule>
  </conditionalFormatting>
  <conditionalFormatting sqref="L1">
    <cfRule type="cellIs" dxfId="263" priority="46" operator="equal">
      <formula>"ঠিক"</formula>
    </cfRule>
    <cfRule type="cellIs" dxfId="262" priority="47" operator="equal">
      <formula>"×"</formula>
    </cfRule>
    <cfRule type="cellIs" dxfId="261" priority="48" operator="equal">
      <formula>"OK"</formula>
    </cfRule>
  </conditionalFormatting>
  <conditionalFormatting sqref="N1">
    <cfRule type="cellIs" dxfId="260" priority="43" operator="equal">
      <formula>"ঠিক"</formula>
    </cfRule>
    <cfRule type="cellIs" dxfId="259" priority="44" operator="equal">
      <formula>"×"</formula>
    </cfRule>
    <cfRule type="cellIs" dxfId="258" priority="45" operator="equal">
      <formula>"OK"</formula>
    </cfRule>
  </conditionalFormatting>
  <conditionalFormatting sqref="P1">
    <cfRule type="cellIs" dxfId="257" priority="40" operator="equal">
      <formula>"ঠিক"</formula>
    </cfRule>
    <cfRule type="cellIs" dxfId="256" priority="41" operator="equal">
      <formula>"×"</formula>
    </cfRule>
    <cfRule type="cellIs" dxfId="255" priority="42" operator="equal">
      <formula>"OK"</formula>
    </cfRule>
  </conditionalFormatting>
  <conditionalFormatting sqref="R1">
    <cfRule type="cellIs" dxfId="254" priority="37" operator="equal">
      <formula>"ঠিক"</formula>
    </cfRule>
    <cfRule type="cellIs" dxfId="253" priority="38" operator="equal">
      <formula>"×"</formula>
    </cfRule>
    <cfRule type="cellIs" dxfId="252" priority="39" operator="equal">
      <formula>"OK"</formula>
    </cfRule>
  </conditionalFormatting>
  <conditionalFormatting sqref="AM3">
    <cfRule type="cellIs" dxfId="251" priority="61" operator="equal">
      <formula>"ঠিক আছে"</formula>
    </cfRule>
    <cfRule type="cellIs" dxfId="250" priority="62" operator="equal">
      <formula>"ভুল"</formula>
    </cfRule>
    <cfRule type="cellIs" dxfId="249" priority="63" operator="equal">
      <formula>"ভুল"</formula>
    </cfRule>
    <cfRule type="cellIs" dxfId="248" priority="64" operator="equal">
      <formula>"ভুল"</formula>
    </cfRule>
    <cfRule type="cellIs" dxfId="247" priority="65" operator="equal">
      <formula>"ঠিক"</formula>
    </cfRule>
  </conditionalFormatting>
  <conditionalFormatting sqref="J1">
    <cfRule type="cellIs" dxfId="246" priority="34" operator="equal">
      <formula>"ঠিক"</formula>
    </cfRule>
    <cfRule type="cellIs" dxfId="245" priority="35" operator="equal">
      <formula>"×"</formula>
    </cfRule>
    <cfRule type="cellIs" dxfId="244" priority="36" operator="equal">
      <formula>"OK"</formula>
    </cfRule>
  </conditionalFormatting>
  <conditionalFormatting sqref="T1">
    <cfRule type="cellIs" dxfId="243" priority="31" operator="equal">
      <formula>"ঠিক"</formula>
    </cfRule>
    <cfRule type="cellIs" dxfId="242" priority="32" operator="equal">
      <formula>"×"</formula>
    </cfRule>
    <cfRule type="cellIs" dxfId="241" priority="33" operator="equal">
      <formula>"OK"</formula>
    </cfRule>
  </conditionalFormatting>
  <conditionalFormatting sqref="V1">
    <cfRule type="cellIs" dxfId="240" priority="28" operator="equal">
      <formula>"ঠিক"</formula>
    </cfRule>
    <cfRule type="cellIs" dxfId="239" priority="29" operator="equal">
      <formula>"×"</formula>
    </cfRule>
    <cfRule type="cellIs" dxfId="238" priority="30" operator="equal">
      <formula>"OK"</formula>
    </cfRule>
  </conditionalFormatting>
  <conditionalFormatting sqref="X1">
    <cfRule type="cellIs" dxfId="237" priority="25" operator="equal">
      <formula>"ঠিক"</formula>
    </cfRule>
    <cfRule type="cellIs" dxfId="236" priority="26" operator="equal">
      <formula>"×"</formula>
    </cfRule>
    <cfRule type="cellIs" dxfId="235" priority="27" operator="equal">
      <formula>"OK"</formula>
    </cfRule>
  </conditionalFormatting>
  <conditionalFormatting sqref="Z1">
    <cfRule type="cellIs" dxfId="234" priority="19" operator="equal">
      <formula>"ঠিক"</formula>
    </cfRule>
    <cfRule type="cellIs" dxfId="233" priority="20" operator="equal">
      <formula>"×"</formula>
    </cfRule>
    <cfRule type="cellIs" dxfId="232" priority="21" operator="equal">
      <formula>"OK"</formula>
    </cfRule>
  </conditionalFormatting>
  <conditionalFormatting sqref="AB1">
    <cfRule type="cellIs" dxfId="231" priority="16" operator="equal">
      <formula>"ঠিক"</formula>
    </cfRule>
    <cfRule type="cellIs" dxfId="230" priority="17" operator="equal">
      <formula>"×"</formula>
    </cfRule>
    <cfRule type="cellIs" dxfId="229" priority="18" operator="equal">
      <formula>"OK"</formula>
    </cfRule>
  </conditionalFormatting>
  <conditionalFormatting sqref="AD1">
    <cfRule type="cellIs" dxfId="228" priority="13" operator="equal">
      <formula>"ঠিক"</formula>
    </cfRule>
    <cfRule type="cellIs" dxfId="227" priority="14" operator="equal">
      <formula>"×"</formula>
    </cfRule>
    <cfRule type="cellIs" dxfId="226" priority="15" operator="equal">
      <formula>"OK"</formula>
    </cfRule>
  </conditionalFormatting>
  <conditionalFormatting sqref="AH1">
    <cfRule type="cellIs" dxfId="225" priority="1" operator="equal">
      <formula>"ঠিক"</formula>
    </cfRule>
    <cfRule type="cellIs" dxfId="224" priority="2" operator="equal">
      <formula>"×"</formula>
    </cfRule>
    <cfRule type="cellIs" dxfId="223" priority="3" operator="equal">
      <formula>"OK"</formula>
    </cfRule>
  </conditionalFormatting>
  <conditionalFormatting sqref="AF1">
    <cfRule type="cellIs" dxfId="222" priority="4" operator="equal">
      <formula>"ঠিক"</formula>
    </cfRule>
    <cfRule type="cellIs" dxfId="221" priority="5" operator="equal">
      <formula>"×"</formula>
    </cfRule>
    <cfRule type="cellIs" dxfId="220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70" zoomScaleNormal="70" workbookViewId="0">
      <pane xSplit="3" ySplit="2" topLeftCell="D227" activePane="bottomRight" state="frozen"/>
      <selection pane="topRight" activeCell="D1" sqref="D1"/>
      <selection pane="bottomLeft" activeCell="A3" sqref="A3"/>
      <selection pane="bottomRight" activeCell="J235" sqref="J235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customWidth="1"/>
    <col min="5" max="5" width="10.5703125" style="283" customWidth="1"/>
    <col min="6" max="6" width="10.42578125" style="284" customWidth="1"/>
    <col min="7" max="7" width="9.85546875" style="285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6.8554687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6" t="s">
        <v>0</v>
      </c>
      <c r="B1" s="476" t="s">
        <v>1</v>
      </c>
      <c r="C1" s="476" t="s">
        <v>2</v>
      </c>
      <c r="D1" s="477" t="s">
        <v>204</v>
      </c>
      <c r="E1" s="478" t="s">
        <v>262</v>
      </c>
      <c r="F1" s="468" t="s">
        <v>11</v>
      </c>
      <c r="G1" s="468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3" t="s">
        <v>231</v>
      </c>
      <c r="AO1" s="469" t="s">
        <v>13</v>
      </c>
      <c r="AP1" s="471" t="s">
        <v>15</v>
      </c>
      <c r="AQ1" s="475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6"/>
      <c r="B2" s="476"/>
      <c r="C2" s="476"/>
      <c r="D2" s="477"/>
      <c r="E2" s="478"/>
      <c r="F2" s="468"/>
      <c r="G2" s="468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4"/>
      <c r="AO2" s="470"/>
      <c r="AP2" s="472"/>
      <c r="AQ2" s="475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250</v>
      </c>
      <c r="G5" s="281">
        <f t="shared" si="7"/>
        <v>316.5</v>
      </c>
      <c r="H5" s="314"/>
      <c r="I5" s="315"/>
      <c r="J5" s="314"/>
      <c r="K5" s="315"/>
      <c r="L5" s="345"/>
      <c r="M5" s="346"/>
      <c r="N5" s="345"/>
      <c r="O5" s="346"/>
      <c r="P5" s="345"/>
      <c r="Q5" s="346"/>
      <c r="R5" s="345"/>
      <c r="S5" s="346"/>
      <c r="T5" s="345"/>
      <c r="U5" s="346"/>
      <c r="V5" s="345"/>
      <c r="W5" s="346"/>
      <c r="X5" s="345"/>
      <c r="Y5" s="346"/>
      <c r="Z5" s="345"/>
      <c r="AA5" s="346"/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0</v>
      </c>
      <c r="AO5" s="289">
        <f>P!AK7</f>
        <v>134</v>
      </c>
      <c r="AP5" s="290">
        <f t="shared" si="6"/>
        <v>316.5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100</v>
      </c>
      <c r="G6" s="281">
        <f t="shared" si="7"/>
        <v>153</v>
      </c>
      <c r="H6" s="314"/>
      <c r="I6" s="315"/>
      <c r="J6" s="314"/>
      <c r="K6" s="315"/>
      <c r="L6" s="345"/>
      <c r="M6" s="346"/>
      <c r="N6" s="345"/>
      <c r="O6" s="346"/>
      <c r="P6" s="345"/>
      <c r="Q6" s="346"/>
      <c r="R6" s="345"/>
      <c r="S6" s="346"/>
      <c r="T6" s="345"/>
      <c r="U6" s="346"/>
      <c r="V6" s="345"/>
      <c r="W6" s="346"/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0</v>
      </c>
      <c r="AO6" s="289">
        <f>P!AK8</f>
        <v>122</v>
      </c>
      <c r="AP6" s="290">
        <f t="shared" si="6"/>
        <v>153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50</v>
      </c>
      <c r="G8" s="281">
        <f t="shared" si="7"/>
        <v>62.870000000000019</v>
      </c>
      <c r="H8" s="314"/>
      <c r="I8" s="315"/>
      <c r="J8" s="314"/>
      <c r="K8" s="315"/>
      <c r="L8" s="345"/>
      <c r="M8" s="346"/>
      <c r="N8" s="345"/>
      <c r="O8" s="346"/>
      <c r="P8" s="345"/>
      <c r="Q8" s="346"/>
      <c r="R8" s="345"/>
      <c r="S8" s="346"/>
      <c r="T8" s="345"/>
      <c r="U8" s="346"/>
      <c r="V8" s="345"/>
      <c r="W8" s="346"/>
      <c r="X8" s="345"/>
      <c r="Y8" s="346"/>
      <c r="Z8" s="345"/>
      <c r="AA8" s="346"/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0</v>
      </c>
      <c r="AO8" s="289">
        <f>P!AK10</f>
        <v>135</v>
      </c>
      <c r="AP8" s="290">
        <f t="shared" si="6"/>
        <v>62.870000000000019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25</v>
      </c>
      <c r="G9" s="281">
        <f t="shared" si="7"/>
        <v>36.470000000000006</v>
      </c>
      <c r="H9" s="314"/>
      <c r="I9" s="315"/>
      <c r="J9" s="314"/>
      <c r="K9" s="315"/>
      <c r="L9" s="345"/>
      <c r="M9" s="346"/>
      <c r="N9" s="345"/>
      <c r="O9" s="346"/>
      <c r="P9" s="345"/>
      <c r="Q9" s="346"/>
      <c r="R9" s="345"/>
      <c r="S9" s="346"/>
      <c r="T9" s="345"/>
      <c r="U9" s="346"/>
      <c r="V9" s="345"/>
      <c r="W9" s="346"/>
      <c r="X9" s="345"/>
      <c r="Y9" s="346"/>
      <c r="Z9" s="345"/>
      <c r="AA9" s="346"/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0</v>
      </c>
      <c r="AO9" s="289">
        <f>P!AK11</f>
        <v>160</v>
      </c>
      <c r="AP9" s="290">
        <f t="shared" si="6"/>
        <v>36.470000000000006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0</v>
      </c>
      <c r="G10" s="281">
        <f t="shared" si="7"/>
        <v>22.650000000000006</v>
      </c>
      <c r="H10" s="314"/>
      <c r="I10" s="315"/>
      <c r="J10" s="314"/>
      <c r="K10" s="315"/>
      <c r="L10" s="345"/>
      <c r="M10" s="346"/>
      <c r="N10" s="345"/>
      <c r="O10" s="346"/>
      <c r="P10" s="345"/>
      <c r="Q10" s="346"/>
      <c r="R10" s="345"/>
      <c r="S10" s="346"/>
      <c r="T10" s="345"/>
      <c r="U10" s="346"/>
      <c r="V10" s="345"/>
      <c r="W10" s="346"/>
      <c r="X10" s="345"/>
      <c r="Y10" s="346"/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0</v>
      </c>
      <c r="AO10" s="289">
        <f>P!AK12</f>
        <v>134.9969616225539</v>
      </c>
      <c r="AP10" s="290">
        <f t="shared" si="6"/>
        <v>22.650000000000006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5"/>
      <c r="M11" s="346"/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</v>
      </c>
      <c r="AO11" s="289">
        <f>P!AK13</f>
        <v>196</v>
      </c>
      <c r="AP11" s="290">
        <f t="shared" si="6"/>
        <v>0.5</v>
      </c>
      <c r="AQ11" s="87" t="str">
        <f t="shared" si="9"/>
        <v>NZ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2</v>
      </c>
      <c r="G12" s="281">
        <f t="shared" si="7"/>
        <v>3</v>
      </c>
      <c r="H12" s="314"/>
      <c r="I12" s="315"/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0</v>
      </c>
      <c r="AO12" s="289">
        <f>P!AK14</f>
        <v>70</v>
      </c>
      <c r="AP12" s="290">
        <f t="shared" si="6"/>
        <v>3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195</v>
      </c>
      <c r="G13" s="281">
        <f>E13+F13</f>
        <v>196</v>
      </c>
      <c r="H13" s="314"/>
      <c r="I13" s="315"/>
      <c r="J13" s="314"/>
      <c r="K13" s="315"/>
      <c r="L13" s="345"/>
      <c r="M13" s="346"/>
      <c r="N13" s="345"/>
      <c r="O13" s="346"/>
      <c r="P13" s="345"/>
      <c r="Q13" s="346"/>
      <c r="R13" s="345"/>
      <c r="S13" s="346"/>
      <c r="T13" s="345"/>
      <c r="U13" s="346"/>
      <c r="V13" s="345"/>
      <c r="W13" s="346"/>
      <c r="X13" s="345"/>
      <c r="Y13" s="346"/>
      <c r="Z13" s="345"/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0</v>
      </c>
      <c r="AO13" s="289">
        <f>P!AK15</f>
        <v>177.64102564102564</v>
      </c>
      <c r="AP13" s="290">
        <f t="shared" si="6"/>
        <v>196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6.4</v>
      </c>
      <c r="G14" s="281">
        <f t="shared" si="7"/>
        <v>8.9199999999999982</v>
      </c>
      <c r="H14" s="314"/>
      <c r="I14" s="315"/>
      <c r="J14" s="314"/>
      <c r="K14" s="315"/>
      <c r="L14" s="345"/>
      <c r="M14" s="346"/>
      <c r="N14" s="345"/>
      <c r="O14" s="346"/>
      <c r="P14" s="345"/>
      <c r="Q14" s="346"/>
      <c r="R14" s="345"/>
      <c r="S14" s="346"/>
      <c r="T14" s="345"/>
      <c r="U14" s="346"/>
      <c r="V14" s="345"/>
      <c r="W14" s="346"/>
      <c r="X14" s="345"/>
      <c r="Y14" s="346"/>
      <c r="Z14" s="345"/>
      <c r="AA14" s="346"/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0</v>
      </c>
      <c r="AO14" s="289">
        <f>P!AK16</f>
        <v>325</v>
      </c>
      <c r="AP14" s="290">
        <f t="shared" si="6"/>
        <v>8.9199999999999982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/>
      <c r="I15" s="315"/>
      <c r="J15" s="314"/>
      <c r="K15" s="315"/>
      <c r="L15" s="345"/>
      <c r="M15" s="346"/>
      <c r="N15" s="345"/>
      <c r="O15" s="346"/>
      <c r="P15" s="345"/>
      <c r="Q15" s="346"/>
      <c r="R15" s="345"/>
      <c r="S15" s="346"/>
      <c r="T15" s="345"/>
      <c r="U15" s="346"/>
      <c r="V15" s="345"/>
      <c r="W15" s="346"/>
      <c r="X15" s="345"/>
      <c r="Y15" s="346"/>
      <c r="Z15" s="345"/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0</v>
      </c>
      <c r="AO15" s="289">
        <f>P!AK17</f>
        <v>40</v>
      </c>
      <c r="AP15" s="290">
        <f t="shared" si="6"/>
        <v>52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1.3499999999999999</v>
      </c>
      <c r="G17" s="281">
        <f t="shared" si="7"/>
        <v>1.3499999999999999</v>
      </c>
      <c r="H17" s="314"/>
      <c r="I17" s="315"/>
      <c r="J17" s="314"/>
      <c r="K17" s="315"/>
      <c r="L17" s="345"/>
      <c r="M17" s="346"/>
      <c r="N17" s="345"/>
      <c r="O17" s="346"/>
      <c r="P17" s="345"/>
      <c r="Q17" s="346"/>
      <c r="R17" s="345"/>
      <c r="S17" s="346"/>
      <c r="T17" s="345"/>
      <c r="U17" s="346"/>
      <c r="V17" s="345"/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0</v>
      </c>
      <c r="AO17" s="289">
        <f>P!AK19</f>
        <v>451.8518518518519</v>
      </c>
      <c r="AP17" s="290">
        <f t="shared" si="6"/>
        <v>1.3499999999999999</v>
      </c>
      <c r="AQ17" s="87" t="str">
        <f t="shared" si="9"/>
        <v xml:space="preserve"> 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148</v>
      </c>
      <c r="G19" s="281">
        <f t="shared" si="7"/>
        <v>184</v>
      </c>
      <c r="H19" s="314"/>
      <c r="I19" s="315"/>
      <c r="J19" s="314"/>
      <c r="K19" s="315"/>
      <c r="L19" s="345"/>
      <c r="M19" s="346"/>
      <c r="N19" s="345"/>
      <c r="O19" s="346"/>
      <c r="P19" s="345"/>
      <c r="Q19" s="346"/>
      <c r="R19" s="345"/>
      <c r="S19" s="346"/>
      <c r="T19" s="345"/>
      <c r="U19" s="346"/>
      <c r="V19" s="345"/>
      <c r="W19" s="346"/>
      <c r="X19" s="345"/>
      <c r="Y19" s="346"/>
      <c r="Z19" s="345"/>
      <c r="AA19" s="346"/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0</v>
      </c>
      <c r="AO19" s="289">
        <f>P!AK21</f>
        <v>60</v>
      </c>
      <c r="AP19" s="290">
        <f t="shared" si="6"/>
        <v>184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16</v>
      </c>
      <c r="G20" s="281">
        <f t="shared" si="7"/>
        <v>16.5</v>
      </c>
      <c r="H20" s="314"/>
      <c r="I20" s="315"/>
      <c r="J20" s="314"/>
      <c r="K20" s="315"/>
      <c r="L20" s="345"/>
      <c r="M20" s="346"/>
      <c r="N20" s="345"/>
      <c r="O20" s="346"/>
      <c r="P20" s="345"/>
      <c r="Q20" s="346"/>
      <c r="R20" s="345"/>
      <c r="S20" s="346"/>
      <c r="T20" s="345"/>
      <c r="U20" s="346"/>
      <c r="V20" s="345"/>
      <c r="W20" s="346"/>
      <c r="X20" s="345"/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0</v>
      </c>
      <c r="AO20" s="289">
        <f>P!AK22</f>
        <v>921.25</v>
      </c>
      <c r="AP20" s="290">
        <f t="shared" si="6"/>
        <v>16.5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12</v>
      </c>
      <c r="G21" s="281">
        <f t="shared" si="7"/>
        <v>12</v>
      </c>
      <c r="H21" s="314"/>
      <c r="I21" s="315"/>
      <c r="J21" s="314"/>
      <c r="K21" s="315"/>
      <c r="L21" s="345"/>
      <c r="M21" s="346"/>
      <c r="N21" s="345"/>
      <c r="O21" s="346"/>
      <c r="P21" s="345"/>
      <c r="Q21" s="346"/>
      <c r="R21" s="345"/>
      <c r="S21" s="346"/>
      <c r="T21" s="345"/>
      <c r="U21" s="346"/>
      <c r="V21" s="345"/>
      <c r="W21" s="346"/>
      <c r="X21" s="345"/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0</v>
      </c>
      <c r="AO21" s="289">
        <f>P!AK23</f>
        <v>214.16666666666666</v>
      </c>
      <c r="AP21" s="290">
        <f t="shared" si="6"/>
        <v>12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2170</v>
      </c>
      <c r="G22" s="281">
        <f t="shared" si="7"/>
        <v>2830</v>
      </c>
      <c r="H22" s="314"/>
      <c r="I22" s="315"/>
      <c r="J22" s="314"/>
      <c r="K22" s="315"/>
      <c r="L22" s="345"/>
      <c r="M22" s="346"/>
      <c r="N22" s="345"/>
      <c r="O22" s="346"/>
      <c r="P22" s="345"/>
      <c r="Q22" s="346"/>
      <c r="R22" s="345"/>
      <c r="S22" s="346"/>
      <c r="T22" s="345"/>
      <c r="U22" s="346"/>
      <c r="V22" s="345"/>
      <c r="W22" s="346"/>
      <c r="X22" s="345"/>
      <c r="Y22" s="346"/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0</v>
      </c>
      <c r="AO22" s="289">
        <f>P!AK24</f>
        <v>2.8645161290322583</v>
      </c>
      <c r="AP22" s="290">
        <f t="shared" si="6"/>
        <v>2830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10</v>
      </c>
      <c r="G23" s="281">
        <f t="shared" si="7"/>
        <v>10</v>
      </c>
      <c r="H23" s="314"/>
      <c r="I23" s="315"/>
      <c r="J23" s="314"/>
      <c r="K23" s="315"/>
      <c r="L23" s="345"/>
      <c r="M23" s="346"/>
      <c r="N23" s="345"/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0</v>
      </c>
      <c r="AO23" s="289">
        <f>P!AK25</f>
        <v>180</v>
      </c>
      <c r="AP23" s="290">
        <f t="shared" si="6"/>
        <v>10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5"/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/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8.0000000000000002E-3</v>
      </c>
      <c r="G29" s="281">
        <f t="shared" si="7"/>
        <v>8.0000000000000002E-3</v>
      </c>
      <c r="H29" s="314"/>
      <c r="I29" s="315"/>
      <c r="J29" s="314"/>
      <c r="K29" s="315"/>
      <c r="L29" s="345"/>
      <c r="M29" s="346"/>
      <c r="N29" s="345"/>
      <c r="O29" s="346"/>
      <c r="P29" s="345"/>
      <c r="Q29" s="346"/>
      <c r="R29" s="345"/>
      <c r="S29" s="346"/>
      <c r="T29" s="345"/>
      <c r="U29" s="346"/>
      <c r="V29" s="345"/>
      <c r="W29" s="346"/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0</v>
      </c>
      <c r="AO29" s="289">
        <f>P!AK31</f>
        <v>300000</v>
      </c>
      <c r="AP29" s="290">
        <f t="shared" si="6"/>
        <v>8.0000000000000002E-3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/>
      <c r="M30" s="346"/>
      <c r="N30" s="345"/>
      <c r="O30" s="346"/>
      <c r="P30" s="345"/>
      <c r="Q30" s="346"/>
      <c r="R30" s="345"/>
      <c r="S30" s="346"/>
      <c r="T30" s="345"/>
      <c r="U30" s="346"/>
      <c r="V30" s="345"/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/>
      <c r="K31" s="315"/>
      <c r="L31" s="345"/>
      <c r="M31" s="346"/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0</v>
      </c>
      <c r="AO31" s="289">
        <f>P!AK33</f>
        <v>120</v>
      </c>
      <c r="AP31" s="290">
        <f t="shared" si="6"/>
        <v>7.4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64</v>
      </c>
      <c r="G34" s="281">
        <f t="shared" si="7"/>
        <v>66</v>
      </c>
      <c r="H34" s="314"/>
      <c r="I34" s="315"/>
      <c r="J34" s="314"/>
      <c r="K34" s="315"/>
      <c r="L34" s="345"/>
      <c r="M34" s="346"/>
      <c r="N34" s="345"/>
      <c r="O34" s="346"/>
      <c r="P34" s="345"/>
      <c r="Q34" s="346"/>
      <c r="R34" s="345"/>
      <c r="S34" s="346"/>
      <c r="T34" s="345"/>
      <c r="U34" s="346"/>
      <c r="V34" s="345"/>
      <c r="W34" s="346"/>
      <c r="X34" s="345"/>
      <c r="Y34" s="346"/>
      <c r="Z34" s="345"/>
      <c r="AA34" s="346"/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0</v>
      </c>
      <c r="AO34" s="289">
        <f>P!AK36</f>
        <v>138</v>
      </c>
      <c r="AP34" s="290">
        <f t="shared" si="6"/>
        <v>66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5"/>
      <c r="M35" s="346"/>
      <c r="N35" s="345"/>
      <c r="O35" s="346"/>
      <c r="P35" s="345"/>
      <c r="Q35" s="346"/>
      <c r="R35" s="345"/>
      <c r="S35" s="346"/>
      <c r="T35" s="345"/>
      <c r="U35" s="346"/>
      <c r="V35" s="345"/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0</v>
      </c>
      <c r="AO35" s="289">
        <f>P!AK37</f>
        <v>175</v>
      </c>
      <c r="AP35" s="290">
        <f t="shared" si="6"/>
        <v>2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5"/>
      <c r="M36" s="346"/>
      <c r="N36" s="345"/>
      <c r="O36" s="346"/>
      <c r="P36" s="345"/>
      <c r="Q36" s="346"/>
      <c r="R36" s="345"/>
      <c r="S36" s="346"/>
      <c r="T36" s="345"/>
      <c r="U36" s="346"/>
      <c r="V36" s="345"/>
      <c r="W36" s="346"/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0</v>
      </c>
      <c r="AO36" s="289">
        <f>P!AK38</f>
        <v>366.66666666666669</v>
      </c>
      <c r="AP36" s="290">
        <f t="shared" si="6"/>
        <v>1.5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14.5</v>
      </c>
      <c r="G38" s="281">
        <f t="shared" si="7"/>
        <v>14.5</v>
      </c>
      <c r="H38" s="314"/>
      <c r="I38" s="315"/>
      <c r="J38" s="314"/>
      <c r="K38" s="315"/>
      <c r="L38" s="345"/>
      <c r="M38" s="346"/>
      <c r="N38" s="345"/>
      <c r="O38" s="346"/>
      <c r="P38" s="345"/>
      <c r="Q38" s="346"/>
      <c r="R38" s="345"/>
      <c r="S38" s="346"/>
      <c r="T38" s="345"/>
      <c r="U38" s="346"/>
      <c r="V38" s="345"/>
      <c r="W38" s="346"/>
      <c r="X38" s="345"/>
      <c r="Y38" s="346"/>
      <c r="Z38" s="345"/>
      <c r="AA38" s="346"/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0</v>
      </c>
      <c r="AO38" s="353">
        <f>P!AK40</f>
        <v>165.51724137931035</v>
      </c>
      <c r="AP38" s="354">
        <f t="shared" si="6"/>
        <v>14.5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3</v>
      </c>
      <c r="G39" s="281">
        <f t="shared" si="7"/>
        <v>3</v>
      </c>
      <c r="H39" s="352"/>
      <c r="I39" s="357"/>
      <c r="J39" s="352"/>
      <c r="K39" s="357"/>
      <c r="L39" s="358"/>
      <c r="M39" s="357"/>
      <c r="N39" s="358"/>
      <c r="O39" s="357"/>
      <c r="P39" s="358"/>
      <c r="Q39" s="357"/>
      <c r="R39" s="358"/>
      <c r="S39" s="357"/>
      <c r="T39" s="358"/>
      <c r="U39" s="357"/>
      <c r="V39" s="358"/>
      <c r="W39" s="357"/>
      <c r="X39" s="358"/>
      <c r="Y39" s="357"/>
      <c r="Z39" s="358"/>
      <c r="AA39" s="357"/>
      <c r="AB39" s="358"/>
      <c r="AC39" s="357"/>
      <c r="AD39" s="352"/>
      <c r="AE39" s="357"/>
      <c r="AF39" s="352"/>
      <c r="AG39" s="357"/>
      <c r="AH39" s="352"/>
      <c r="AI39" s="357"/>
      <c r="AJ39" s="352"/>
      <c r="AK39" s="357"/>
      <c r="AL39" s="358"/>
      <c r="AM39" s="357"/>
      <c r="AN39" s="288">
        <f t="shared" si="8"/>
        <v>0</v>
      </c>
      <c r="AO39" s="366">
        <f>P!AK41</f>
        <v>60</v>
      </c>
      <c r="AP39" s="332">
        <f t="shared" si="6"/>
        <v>3</v>
      </c>
      <c r="AQ39" s="87" t="str">
        <f t="shared" si="9"/>
        <v xml:space="preserve"> 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124</v>
      </c>
      <c r="G40" s="281">
        <f t="shared" si="7"/>
        <v>124</v>
      </c>
      <c r="H40" s="352"/>
      <c r="I40" s="357"/>
      <c r="J40" s="352"/>
      <c r="K40" s="357"/>
      <c r="L40" s="358"/>
      <c r="M40" s="357"/>
      <c r="N40" s="358"/>
      <c r="O40" s="357"/>
      <c r="P40" s="358"/>
      <c r="Q40" s="357"/>
      <c r="R40" s="358"/>
      <c r="S40" s="357"/>
      <c r="T40" s="358"/>
      <c r="U40" s="357"/>
      <c r="V40" s="358"/>
      <c r="W40" s="357"/>
      <c r="X40" s="358"/>
      <c r="Y40" s="357"/>
      <c r="Z40" s="358"/>
      <c r="AA40" s="357"/>
      <c r="AB40" s="358"/>
      <c r="AC40" s="357"/>
      <c r="AD40" s="352"/>
      <c r="AE40" s="357"/>
      <c r="AF40" s="352"/>
      <c r="AG40" s="357"/>
      <c r="AH40" s="352"/>
      <c r="AI40" s="357"/>
      <c r="AJ40" s="352"/>
      <c r="AK40" s="357"/>
      <c r="AL40" s="358"/>
      <c r="AM40" s="357"/>
      <c r="AN40" s="288">
        <f t="shared" si="8"/>
        <v>0</v>
      </c>
      <c r="AO40" s="366">
        <f>P!AK42</f>
        <v>11.451612903225806</v>
      </c>
      <c r="AP40" s="332">
        <f t="shared" si="6"/>
        <v>124</v>
      </c>
      <c r="AQ40" s="87" t="str">
        <f t="shared" si="9"/>
        <v xml:space="preserve"> 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/>
      <c r="I41" s="315"/>
      <c r="J41" s="314"/>
      <c r="K41" s="315"/>
      <c r="L41" s="345"/>
      <c r="M41" s="346"/>
      <c r="N41" s="345"/>
      <c r="O41" s="346"/>
      <c r="P41" s="345"/>
      <c r="Q41" s="346"/>
      <c r="R41" s="345"/>
      <c r="S41" s="346"/>
      <c r="T41" s="345"/>
      <c r="U41" s="346"/>
      <c r="V41" s="345"/>
      <c r="W41" s="346"/>
      <c r="X41" s="345"/>
      <c r="Y41" s="346"/>
      <c r="Z41" s="345"/>
      <c r="AA41" s="346"/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0</v>
      </c>
      <c r="AO41" s="355">
        <f>P!AK43</f>
        <v>8</v>
      </c>
      <c r="AP41" s="356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/>
      <c r="N42" s="345"/>
      <c r="O42" s="346"/>
      <c r="P42" s="345"/>
      <c r="Q42" s="346"/>
      <c r="R42" s="345"/>
      <c r="S42" s="346"/>
      <c r="T42" s="345"/>
      <c r="U42" s="346"/>
      <c r="V42" s="345"/>
      <c r="W42" s="346"/>
      <c r="X42" s="345"/>
      <c r="Y42" s="346"/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/>
      <c r="I45" s="315"/>
      <c r="J45" s="314"/>
      <c r="K45" s="315"/>
      <c r="L45" s="345"/>
      <c r="M45" s="346"/>
      <c r="N45" s="345"/>
      <c r="O45" s="346"/>
      <c r="P45" s="345"/>
      <c r="Q45" s="346"/>
      <c r="R45" s="345"/>
      <c r="S45" s="346"/>
      <c r="T45" s="345"/>
      <c r="U45" s="346"/>
      <c r="V45" s="345"/>
      <c r="W45" s="346"/>
      <c r="X45" s="345"/>
      <c r="Y45" s="346"/>
      <c r="Z45" s="345"/>
      <c r="AA45" s="346"/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0</v>
      </c>
      <c r="AO45" s="289">
        <f>P!AK47</f>
        <v>10.008298047410252</v>
      </c>
      <c r="AP45" s="290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/>
      <c r="K46" s="315"/>
      <c r="L46" s="345"/>
      <c r="M46" s="346"/>
      <c r="N46" s="345"/>
      <c r="O46" s="346"/>
      <c r="P46" s="345"/>
      <c r="Q46" s="346"/>
      <c r="R46" s="345"/>
      <c r="S46" s="346"/>
      <c r="T46" s="345"/>
      <c r="U46" s="346"/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0</v>
      </c>
      <c r="AO46" s="289">
        <f>P!AK48</f>
        <v>5.0999999999999996</v>
      </c>
      <c r="AP46" s="290">
        <f t="shared" si="6"/>
        <v>204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/>
      <c r="I50" s="315"/>
      <c r="J50" s="314"/>
      <c r="K50" s="315"/>
      <c r="L50" s="345"/>
      <c r="M50" s="346"/>
      <c r="N50" s="345"/>
      <c r="O50" s="346"/>
      <c r="P50" s="345"/>
      <c r="Q50" s="346"/>
      <c r="R50" s="345"/>
      <c r="S50" s="346"/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0</v>
      </c>
      <c r="AO50" s="289">
        <f>P!AK52</f>
        <v>60</v>
      </c>
      <c r="AP50" s="290">
        <f t="shared" si="6"/>
        <v>11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/>
      <c r="I51" s="315"/>
      <c r="J51" s="314"/>
      <c r="K51" s="315"/>
      <c r="L51" s="345"/>
      <c r="M51" s="346"/>
      <c r="N51" s="345"/>
      <c r="O51" s="346"/>
      <c r="P51" s="345"/>
      <c r="Q51" s="346"/>
      <c r="R51" s="345"/>
      <c r="S51" s="346"/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0</v>
      </c>
      <c r="AO51" s="289">
        <f>P!AK53</f>
        <v>90</v>
      </c>
      <c r="AP51" s="290">
        <f t="shared" si="6"/>
        <v>5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/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0</v>
      </c>
      <c r="AO53" s="289">
        <f>P!AK55</f>
        <v>0.9</v>
      </c>
      <c r="AP53" s="290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550</v>
      </c>
      <c r="G54" s="281">
        <f t="shared" si="7"/>
        <v>670</v>
      </c>
      <c r="H54" s="314"/>
      <c r="I54" s="315"/>
      <c r="J54" s="314"/>
      <c r="K54" s="315"/>
      <c r="L54" s="345"/>
      <c r="M54" s="346"/>
      <c r="N54" s="345"/>
      <c r="O54" s="346"/>
      <c r="P54" s="345"/>
      <c r="Q54" s="346"/>
      <c r="R54" s="345"/>
      <c r="S54" s="346"/>
      <c r="T54" s="345"/>
      <c r="U54" s="346"/>
      <c r="V54" s="345"/>
      <c r="W54" s="346"/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0</v>
      </c>
      <c r="AO54" s="289">
        <f>P!AK56</f>
        <v>0.8</v>
      </c>
      <c r="AP54" s="290">
        <f t="shared" si="6"/>
        <v>670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600</v>
      </c>
      <c r="G55" s="281">
        <f t="shared" si="7"/>
        <v>700</v>
      </c>
      <c r="H55" s="314"/>
      <c r="I55" s="315"/>
      <c r="J55" s="314"/>
      <c r="K55" s="315"/>
      <c r="L55" s="345"/>
      <c r="M55" s="346"/>
      <c r="N55" s="345"/>
      <c r="O55" s="346"/>
      <c r="P55" s="345"/>
      <c r="Q55" s="346"/>
      <c r="R55" s="345"/>
      <c r="S55" s="346"/>
      <c r="T55" s="345"/>
      <c r="U55" s="346"/>
      <c r="V55" s="345"/>
      <c r="W55" s="346"/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0</v>
      </c>
      <c r="AO55" s="289">
        <f>P!AK57</f>
        <v>0.25</v>
      </c>
      <c r="AP55" s="290">
        <f t="shared" si="6"/>
        <v>700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80</v>
      </c>
      <c r="G56" s="281">
        <f t="shared" si="7"/>
        <v>85</v>
      </c>
      <c r="H56" s="314"/>
      <c r="I56" s="315"/>
      <c r="J56" s="314"/>
      <c r="K56" s="315"/>
      <c r="L56" s="345"/>
      <c r="M56" s="346"/>
      <c r="N56" s="345"/>
      <c r="O56" s="346"/>
      <c r="P56" s="345"/>
      <c r="Q56" s="346"/>
      <c r="R56" s="345"/>
      <c r="S56" s="346"/>
      <c r="T56" s="345"/>
      <c r="U56" s="346"/>
      <c r="V56" s="345"/>
      <c r="W56" s="346"/>
      <c r="X56" s="345"/>
      <c r="Y56" s="346"/>
      <c r="Z56" s="345"/>
      <c r="AA56" s="346"/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0</v>
      </c>
      <c r="AO56" s="289">
        <f>P!AK58</f>
        <v>20</v>
      </c>
      <c r="AP56" s="290">
        <f t="shared" si="6"/>
        <v>85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/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/>
      <c r="I58" s="315"/>
      <c r="J58" s="314"/>
      <c r="K58" s="315"/>
      <c r="L58" s="345"/>
      <c r="M58" s="346"/>
      <c r="N58" s="345"/>
      <c r="O58" s="346"/>
      <c r="P58" s="345"/>
      <c r="Q58" s="346"/>
      <c r="R58" s="345"/>
      <c r="S58" s="346"/>
      <c r="T58" s="345"/>
      <c r="U58" s="346"/>
      <c r="V58" s="345"/>
      <c r="W58" s="346"/>
      <c r="X58" s="345"/>
      <c r="Y58" s="346"/>
      <c r="Z58" s="345"/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6</v>
      </c>
      <c r="G59" s="281">
        <f t="shared" si="7"/>
        <v>8</v>
      </c>
      <c r="H59" s="314"/>
      <c r="I59" s="315"/>
      <c r="J59" s="314"/>
      <c r="K59" s="315"/>
      <c r="L59" s="345"/>
      <c r="M59" s="346"/>
      <c r="N59" s="345"/>
      <c r="O59" s="346"/>
      <c r="P59" s="345"/>
      <c r="Q59" s="346"/>
      <c r="R59" s="345"/>
      <c r="S59" s="346"/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0</v>
      </c>
      <c r="AO59" s="289">
        <f>P!AK61</f>
        <v>86.666666666666671</v>
      </c>
      <c r="AP59" s="290">
        <f t="shared" si="6"/>
        <v>8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15</v>
      </c>
      <c r="G60" s="281">
        <f t="shared" si="7"/>
        <v>19.45</v>
      </c>
      <c r="H60" s="314"/>
      <c r="I60" s="315"/>
      <c r="J60" s="314"/>
      <c r="K60" s="315"/>
      <c r="L60" s="345"/>
      <c r="M60" s="346"/>
      <c r="N60" s="345"/>
      <c r="O60" s="346"/>
      <c r="P60" s="345"/>
      <c r="Q60" s="346"/>
      <c r="R60" s="345"/>
      <c r="S60" s="346"/>
      <c r="T60" s="345"/>
      <c r="U60" s="346"/>
      <c r="V60" s="345"/>
      <c r="W60" s="346"/>
      <c r="X60" s="345"/>
      <c r="Y60" s="346"/>
      <c r="Z60" s="345"/>
      <c r="AA60" s="346"/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0</v>
      </c>
      <c r="AO60" s="289">
        <f>P!AK62</f>
        <v>110</v>
      </c>
      <c r="AP60" s="290">
        <f t="shared" si="6"/>
        <v>19.45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4</v>
      </c>
      <c r="G61" s="281">
        <f t="shared" si="7"/>
        <v>4.1999999999999993</v>
      </c>
      <c r="H61" s="314"/>
      <c r="I61" s="315"/>
      <c r="J61" s="314"/>
      <c r="K61" s="315"/>
      <c r="L61" s="345"/>
      <c r="M61" s="346"/>
      <c r="N61" s="345"/>
      <c r="O61" s="346"/>
      <c r="P61" s="345"/>
      <c r="Q61" s="346"/>
      <c r="R61" s="345"/>
      <c r="S61" s="346"/>
      <c r="T61" s="345"/>
      <c r="U61" s="346"/>
      <c r="V61" s="345"/>
      <c r="W61" s="346"/>
      <c r="X61" s="345"/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0</v>
      </c>
      <c r="AO61" s="289">
        <f>P!AK63</f>
        <v>620</v>
      </c>
      <c r="AP61" s="290">
        <f t="shared" si="6"/>
        <v>4.1999999999999993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4.5</v>
      </c>
      <c r="G62" s="281">
        <f t="shared" si="7"/>
        <v>4.96</v>
      </c>
      <c r="H62" s="314"/>
      <c r="I62" s="315"/>
      <c r="J62" s="314"/>
      <c r="K62" s="315"/>
      <c r="L62" s="345"/>
      <c r="M62" s="346"/>
      <c r="N62" s="345"/>
      <c r="O62" s="346"/>
      <c r="P62" s="345"/>
      <c r="Q62" s="346"/>
      <c r="R62" s="345"/>
      <c r="S62" s="346"/>
      <c r="T62" s="345"/>
      <c r="U62" s="346"/>
      <c r="V62" s="345"/>
      <c r="W62" s="346"/>
      <c r="X62" s="345"/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0</v>
      </c>
      <c r="AO62" s="289">
        <f>P!AK64</f>
        <v>640</v>
      </c>
      <c r="AP62" s="290">
        <f t="shared" si="6"/>
        <v>4.96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0.6</v>
      </c>
      <c r="G63" s="281">
        <f t="shared" si="7"/>
        <v>0.6</v>
      </c>
      <c r="H63" s="314"/>
      <c r="I63" s="315"/>
      <c r="J63" s="314"/>
      <c r="K63" s="315"/>
      <c r="L63" s="345"/>
      <c r="M63" s="346"/>
      <c r="N63" s="345"/>
      <c r="O63" s="346"/>
      <c r="P63" s="345"/>
      <c r="Q63" s="346"/>
      <c r="R63" s="345"/>
      <c r="S63" s="346"/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</v>
      </c>
      <c r="AO63" s="289">
        <f>P!AK65</f>
        <v>333.33333333333337</v>
      </c>
      <c r="AP63" s="290">
        <f t="shared" si="6"/>
        <v>0.6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1.2000000000000002</v>
      </c>
      <c r="G65" s="281">
        <f t="shared" si="7"/>
        <v>1.2500000000000002</v>
      </c>
      <c r="H65" s="314"/>
      <c r="I65" s="315"/>
      <c r="J65" s="314"/>
      <c r="K65" s="315"/>
      <c r="L65" s="345"/>
      <c r="M65" s="346"/>
      <c r="N65" s="345"/>
      <c r="O65" s="346"/>
      <c r="P65" s="345"/>
      <c r="Q65" s="346"/>
      <c r="R65" s="345"/>
      <c r="S65" s="346"/>
      <c r="T65" s="345"/>
      <c r="U65" s="346"/>
      <c r="V65" s="345"/>
      <c r="W65" s="346"/>
      <c r="X65" s="345"/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0</v>
      </c>
      <c r="AO65" s="289">
        <f>P!AK67</f>
        <v>866.66666666666652</v>
      </c>
      <c r="AP65" s="290">
        <f t="shared" si="6"/>
        <v>1.2500000000000002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8</v>
      </c>
      <c r="G66" s="281">
        <f t="shared" si="7"/>
        <v>8</v>
      </c>
      <c r="H66" s="314"/>
      <c r="I66" s="315"/>
      <c r="J66" s="314"/>
      <c r="K66" s="315"/>
      <c r="L66" s="345"/>
      <c r="M66" s="346"/>
      <c r="N66" s="345"/>
      <c r="O66" s="346"/>
      <c r="P66" s="345"/>
      <c r="Q66" s="346"/>
      <c r="R66" s="345"/>
      <c r="S66" s="346"/>
      <c r="T66" s="345"/>
      <c r="U66" s="346"/>
      <c r="V66" s="345"/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0</v>
      </c>
      <c r="AO66" s="289">
        <f>P!AK68</f>
        <v>18</v>
      </c>
      <c r="AP66" s="290">
        <f t="shared" si="6"/>
        <v>8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8</v>
      </c>
      <c r="G67" s="281">
        <f t="shared" si="7"/>
        <v>8</v>
      </c>
      <c r="H67" s="314"/>
      <c r="I67" s="315"/>
      <c r="J67" s="314"/>
      <c r="K67" s="315"/>
      <c r="L67" s="345"/>
      <c r="M67" s="346"/>
      <c r="N67" s="345"/>
      <c r="O67" s="346"/>
      <c r="P67" s="345"/>
      <c r="Q67" s="346"/>
      <c r="R67" s="345"/>
      <c r="S67" s="346"/>
      <c r="T67" s="345"/>
      <c r="U67" s="346"/>
      <c r="V67" s="345"/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0</v>
      </c>
      <c r="AO67" s="289">
        <f>P!AK69</f>
        <v>18</v>
      </c>
      <c r="AP67" s="290">
        <f t="shared" ref="AP67:AP130" si="10">G67-AN67</f>
        <v>8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/>
      <c r="I68" s="315"/>
      <c r="J68" s="314"/>
      <c r="K68" s="315"/>
      <c r="L68" s="345"/>
      <c r="M68" s="346"/>
      <c r="N68" s="345"/>
      <c r="O68" s="346"/>
      <c r="P68" s="345"/>
      <c r="Q68" s="346"/>
      <c r="R68" s="345"/>
      <c r="S68" s="346"/>
      <c r="T68" s="345"/>
      <c r="U68" s="346"/>
      <c r="V68" s="345"/>
      <c r="W68" s="346"/>
      <c r="X68" s="345"/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</v>
      </c>
      <c r="AO68" s="289">
        <f>P!AK70</f>
        <v>5944.4444444444453</v>
      </c>
      <c r="AP68" s="290">
        <f t="shared" si="10"/>
        <v>0.54571428570999991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2.2000000000000002</v>
      </c>
      <c r="G69" s="281">
        <f t="shared" si="11"/>
        <v>2.2000000000000002</v>
      </c>
      <c r="H69" s="314"/>
      <c r="I69" s="315"/>
      <c r="J69" s="314"/>
      <c r="K69" s="315"/>
      <c r="L69" s="345"/>
      <c r="M69" s="346"/>
      <c r="N69" s="345"/>
      <c r="O69" s="346"/>
      <c r="P69" s="345"/>
      <c r="Q69" s="346"/>
      <c r="R69" s="345"/>
      <c r="S69" s="346"/>
      <c r="T69" s="345"/>
      <c r="U69" s="346"/>
      <c r="V69" s="345"/>
      <c r="W69" s="346"/>
      <c r="X69" s="345"/>
      <c r="Y69" s="346"/>
      <c r="Z69" s="345"/>
      <c r="AA69" s="346"/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0</v>
      </c>
      <c r="AO69" s="289">
        <f>P!AK71</f>
        <v>581.81818181818176</v>
      </c>
      <c r="AP69" s="290">
        <f t="shared" si="10"/>
        <v>2.2000000000000002</v>
      </c>
      <c r="AQ69" s="87" t="str">
        <f t="shared" si="13"/>
        <v xml:space="preserve"> 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0.55000000000000004</v>
      </c>
      <c r="G70" s="281">
        <f t="shared" si="11"/>
        <v>0.55000000000000004</v>
      </c>
      <c r="H70" s="314"/>
      <c r="I70" s="315"/>
      <c r="J70" s="314"/>
      <c r="K70" s="315"/>
      <c r="L70" s="345"/>
      <c r="M70" s="346"/>
      <c r="N70" s="345"/>
      <c r="O70" s="346"/>
      <c r="P70" s="345"/>
      <c r="Q70" s="346"/>
      <c r="R70" s="345"/>
      <c r="S70" s="346"/>
      <c r="T70" s="345"/>
      <c r="U70" s="346"/>
      <c r="V70" s="345"/>
      <c r="W70" s="346"/>
      <c r="X70" s="345"/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</v>
      </c>
      <c r="AO70" s="289">
        <f>P!AK72</f>
        <v>1772.7272727272725</v>
      </c>
      <c r="AP70" s="290">
        <f t="shared" si="10"/>
        <v>0.55000000000000004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17</v>
      </c>
      <c r="G71" s="281">
        <f t="shared" si="11"/>
        <v>17</v>
      </c>
      <c r="H71" s="314"/>
      <c r="I71" s="315"/>
      <c r="J71" s="314"/>
      <c r="K71" s="315"/>
      <c r="L71" s="345"/>
      <c r="M71" s="346"/>
      <c r="N71" s="345"/>
      <c r="O71" s="346"/>
      <c r="P71" s="345"/>
      <c r="Q71" s="346"/>
      <c r="R71" s="345"/>
      <c r="S71" s="346"/>
      <c r="T71" s="345"/>
      <c r="U71" s="346"/>
      <c r="V71" s="345"/>
      <c r="W71" s="346"/>
      <c r="X71" s="345"/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0</v>
      </c>
      <c r="AO71" s="289">
        <f>P!AK73</f>
        <v>9.1764705882352935</v>
      </c>
      <c r="AP71" s="290">
        <f t="shared" si="10"/>
        <v>17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3.1</v>
      </c>
      <c r="G72" s="281">
        <f t="shared" si="11"/>
        <v>3.1</v>
      </c>
      <c r="H72" s="314"/>
      <c r="I72" s="315"/>
      <c r="J72" s="314"/>
      <c r="K72" s="315"/>
      <c r="L72" s="345"/>
      <c r="M72" s="346"/>
      <c r="N72" s="345"/>
      <c r="O72" s="346"/>
      <c r="P72" s="345"/>
      <c r="Q72" s="346"/>
      <c r="R72" s="345"/>
      <c r="S72" s="346"/>
      <c r="T72" s="345"/>
      <c r="U72" s="346"/>
      <c r="V72" s="345"/>
      <c r="W72" s="346"/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0</v>
      </c>
      <c r="AO72" s="289">
        <f>P!AK74</f>
        <v>722.58064516129025</v>
      </c>
      <c r="AP72" s="290">
        <f t="shared" si="10"/>
        <v>3.1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0.67999999999999994</v>
      </c>
      <c r="G73" s="281">
        <f t="shared" si="11"/>
        <v>0.67999999999999994</v>
      </c>
      <c r="H73" s="314"/>
      <c r="I73" s="315"/>
      <c r="J73" s="314"/>
      <c r="K73" s="315"/>
      <c r="L73" s="345"/>
      <c r="M73" s="346"/>
      <c r="N73" s="345"/>
      <c r="O73" s="346"/>
      <c r="P73" s="345"/>
      <c r="Q73" s="346"/>
      <c r="R73" s="345"/>
      <c r="S73" s="346"/>
      <c r="T73" s="345"/>
      <c r="U73" s="346"/>
      <c r="V73" s="345"/>
      <c r="W73" s="346"/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0</v>
      </c>
      <c r="AO73" s="289">
        <f>P!AK75</f>
        <v>676.47058823529414</v>
      </c>
      <c r="AP73" s="290">
        <f t="shared" si="10"/>
        <v>0.67999999999999994</v>
      </c>
      <c r="AQ73" s="87" t="str">
        <f t="shared" si="13"/>
        <v>NZ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1</v>
      </c>
      <c r="G74" s="281">
        <f t="shared" si="11"/>
        <v>1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670</v>
      </c>
      <c r="AP74" s="290">
        <f t="shared" si="10"/>
        <v>1</v>
      </c>
      <c r="AQ74" s="87" t="str">
        <f t="shared" si="13"/>
        <v xml:space="preserve"> 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6.6000000000000014</v>
      </c>
      <c r="G75" s="281">
        <f t="shared" si="11"/>
        <v>6.6000000000000014</v>
      </c>
      <c r="H75" s="314"/>
      <c r="I75" s="315"/>
      <c r="J75" s="314"/>
      <c r="K75" s="315"/>
      <c r="L75" s="345"/>
      <c r="M75" s="346"/>
      <c r="N75" s="345"/>
      <c r="O75" s="346"/>
      <c r="P75" s="345"/>
      <c r="Q75" s="346"/>
      <c r="R75" s="345"/>
      <c r="S75" s="346"/>
      <c r="T75" s="345"/>
      <c r="U75" s="346"/>
      <c r="V75" s="345"/>
      <c r="W75" s="346"/>
      <c r="X75" s="345"/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0</v>
      </c>
      <c r="AO75" s="289">
        <f>P!AK77</f>
        <v>1709.0909090909088</v>
      </c>
      <c r="AP75" s="290">
        <f t="shared" si="10"/>
        <v>6.6000000000000014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/>
      <c r="K76" s="315"/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0</v>
      </c>
      <c r="AO76" s="289">
        <f>P!AK78</f>
        <v>1853.8461538461538</v>
      </c>
      <c r="AP76" s="290">
        <f t="shared" si="10"/>
        <v>1.3</v>
      </c>
      <c r="AQ76" s="87" t="str">
        <f t="shared" si="13"/>
        <v xml:space="preserve"> 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0.65</v>
      </c>
      <c r="G77" s="281">
        <f t="shared" si="11"/>
        <v>0.72500000000000009</v>
      </c>
      <c r="H77" s="314"/>
      <c r="I77" s="315"/>
      <c r="J77" s="314"/>
      <c r="K77" s="315"/>
      <c r="L77" s="345"/>
      <c r="M77" s="346"/>
      <c r="N77" s="345"/>
      <c r="O77" s="346"/>
      <c r="P77" s="345"/>
      <c r="Q77" s="346"/>
      <c r="R77" s="345"/>
      <c r="S77" s="346"/>
      <c r="T77" s="345"/>
      <c r="U77" s="346"/>
      <c r="V77" s="345"/>
      <c r="W77" s="346"/>
      <c r="X77" s="345"/>
      <c r="Y77" s="346"/>
      <c r="Z77" s="345"/>
      <c r="AA77" s="346"/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</v>
      </c>
      <c r="AO77" s="289">
        <f>P!AK79</f>
        <v>1107.6923076923076</v>
      </c>
      <c r="AP77" s="291">
        <f t="shared" si="10"/>
        <v>0.72500000000000009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0.6</v>
      </c>
      <c r="G78" s="281">
        <f t="shared" si="11"/>
        <v>0.73</v>
      </c>
      <c r="H78" s="314"/>
      <c r="I78" s="315"/>
      <c r="J78" s="314"/>
      <c r="K78" s="315"/>
      <c r="L78" s="345"/>
      <c r="M78" s="346"/>
      <c r="N78" s="345"/>
      <c r="O78" s="346"/>
      <c r="P78" s="345"/>
      <c r="Q78" s="346"/>
      <c r="R78" s="345"/>
      <c r="S78" s="346"/>
      <c r="T78" s="345"/>
      <c r="U78" s="346"/>
      <c r="V78" s="345"/>
      <c r="W78" s="346"/>
      <c r="X78" s="345"/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 t="shared" si="12"/>
        <v>0</v>
      </c>
      <c r="AO78" s="289">
        <f>P!AK80</f>
        <v>550</v>
      </c>
      <c r="AP78" s="290">
        <f t="shared" si="10"/>
        <v>0.73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0.1</v>
      </c>
      <c r="G79" s="281">
        <f t="shared" si="11"/>
        <v>0.23500000000000007</v>
      </c>
      <c r="H79" s="314"/>
      <c r="I79" s="315"/>
      <c r="J79" s="314"/>
      <c r="K79" s="315"/>
      <c r="L79" s="345"/>
      <c r="M79" s="346"/>
      <c r="N79" s="345"/>
      <c r="O79" s="346"/>
      <c r="P79" s="345"/>
      <c r="Q79" s="346"/>
      <c r="R79" s="345"/>
      <c r="S79" s="346"/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</v>
      </c>
      <c r="AO79" s="289">
        <f>P!AK81</f>
        <v>600</v>
      </c>
      <c r="AP79" s="290">
        <f t="shared" si="10"/>
        <v>0.23500000000000007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11.5</v>
      </c>
      <c r="G80" s="281">
        <f t="shared" si="11"/>
        <v>11.649999999999999</v>
      </c>
      <c r="H80" s="314"/>
      <c r="I80" s="315"/>
      <c r="J80" s="314"/>
      <c r="K80" s="315"/>
      <c r="L80" s="345"/>
      <c r="M80" s="346"/>
      <c r="N80" s="345"/>
      <c r="O80" s="346"/>
      <c r="P80" s="345"/>
      <c r="Q80" s="346"/>
      <c r="R80" s="345"/>
      <c r="S80" s="346"/>
      <c r="T80" s="345"/>
      <c r="U80" s="346"/>
      <c r="V80" s="345"/>
      <c r="W80" s="346"/>
      <c r="X80" s="345"/>
      <c r="Y80" s="346"/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0</v>
      </c>
      <c r="AO80" s="289">
        <f>P!AK82</f>
        <v>180</v>
      </c>
      <c r="AP80" s="290">
        <f t="shared" si="10"/>
        <v>11.649999999999999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0.60000000000000009</v>
      </c>
      <c r="G86" s="281">
        <f t="shared" si="11"/>
        <v>0.70000000000000029</v>
      </c>
      <c r="H86" s="314"/>
      <c r="I86" s="315"/>
      <c r="J86" s="314"/>
      <c r="K86" s="315"/>
      <c r="L86" s="345"/>
      <c r="M86" s="346"/>
      <c r="N86" s="345"/>
      <c r="O86" s="346"/>
      <c r="P86" s="345"/>
      <c r="Q86" s="346"/>
      <c r="R86" s="345"/>
      <c r="S86" s="346"/>
      <c r="T86" s="345"/>
      <c r="U86" s="346"/>
      <c r="V86" s="345"/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</v>
      </c>
      <c r="AO86" s="289">
        <f>P!AK88</f>
        <v>1799.9999999999998</v>
      </c>
      <c r="AP86" s="291">
        <f t="shared" si="10"/>
        <v>0.70000000000000029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72</v>
      </c>
      <c r="G87" s="281">
        <f t="shared" si="11"/>
        <v>91</v>
      </c>
      <c r="H87" s="314"/>
      <c r="I87" s="315"/>
      <c r="J87" s="314"/>
      <c r="K87" s="315"/>
      <c r="L87" s="345"/>
      <c r="M87" s="346"/>
      <c r="N87" s="345"/>
      <c r="O87" s="346"/>
      <c r="P87" s="345"/>
      <c r="Q87" s="346"/>
      <c r="R87" s="345"/>
      <c r="S87" s="346"/>
      <c r="T87" s="345"/>
      <c r="U87" s="346"/>
      <c r="V87" s="345"/>
      <c r="W87" s="346"/>
      <c r="X87" s="345"/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0</v>
      </c>
      <c r="AO87" s="289">
        <f>P!AK89</f>
        <v>67</v>
      </c>
      <c r="AP87" s="290">
        <f t="shared" si="10"/>
        <v>91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40</v>
      </c>
      <c r="G88" s="281">
        <f t="shared" si="11"/>
        <v>55.949999999999996</v>
      </c>
      <c r="H88" s="314"/>
      <c r="I88" s="315"/>
      <c r="J88" s="314"/>
      <c r="K88" s="315"/>
      <c r="L88" s="345"/>
      <c r="M88" s="346"/>
      <c r="N88" s="345"/>
      <c r="O88" s="346"/>
      <c r="P88" s="345"/>
      <c r="Q88" s="346"/>
      <c r="R88" s="345"/>
      <c r="S88" s="346"/>
      <c r="T88" s="345"/>
      <c r="U88" s="346"/>
      <c r="V88" s="345"/>
      <c r="W88" s="346"/>
      <c r="X88" s="345"/>
      <c r="Y88" s="346"/>
      <c r="Z88" s="345"/>
      <c r="AA88" s="346"/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0</v>
      </c>
      <c r="AO88" s="289">
        <f>P!AK90</f>
        <v>115</v>
      </c>
      <c r="AP88" s="290">
        <f t="shared" si="10"/>
        <v>55.949999999999996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1622</v>
      </c>
      <c r="G89" s="281">
        <f t="shared" si="11"/>
        <v>1662</v>
      </c>
      <c r="H89" s="314"/>
      <c r="I89" s="315"/>
      <c r="J89" s="314"/>
      <c r="K89" s="315"/>
      <c r="L89" s="345"/>
      <c r="M89" s="346"/>
      <c r="N89" s="345"/>
      <c r="O89" s="346"/>
      <c r="P89" s="345"/>
      <c r="Q89" s="346"/>
      <c r="R89" s="345"/>
      <c r="S89" s="346"/>
      <c r="T89" s="345"/>
      <c r="U89" s="346"/>
      <c r="V89" s="345"/>
      <c r="W89" s="346"/>
      <c r="X89" s="345"/>
      <c r="Y89" s="346"/>
      <c r="Z89" s="345"/>
      <c r="AA89" s="346"/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0</v>
      </c>
      <c r="AO89" s="289">
        <f>P!AK91</f>
        <v>10</v>
      </c>
      <c r="AP89" s="290">
        <f t="shared" si="10"/>
        <v>1662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/>
      <c r="K90" s="315"/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0</v>
      </c>
      <c r="AO90" s="289">
        <f>P!AK92</f>
        <v>20</v>
      </c>
      <c r="AP90" s="290">
        <f t="shared" si="10"/>
        <v>30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/>
      <c r="L92" s="345"/>
      <c r="M92" s="346"/>
      <c r="N92" s="345"/>
      <c r="O92" s="346"/>
      <c r="P92" s="345"/>
      <c r="Q92" s="346"/>
      <c r="R92" s="345"/>
      <c r="S92" s="346"/>
      <c r="T92" s="345"/>
      <c r="U92" s="346"/>
      <c r="V92" s="345"/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0</v>
      </c>
      <c r="AO92" s="289">
        <f>P!AK94</f>
        <v>220</v>
      </c>
      <c r="AP92" s="290">
        <f t="shared" si="10"/>
        <v>5.5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11</v>
      </c>
      <c r="G94" s="281">
        <f t="shared" si="11"/>
        <v>11</v>
      </c>
      <c r="H94" s="314"/>
      <c r="I94" s="315"/>
      <c r="J94" s="314"/>
      <c r="K94" s="315"/>
      <c r="L94" s="345"/>
      <c r="M94" s="346"/>
      <c r="N94" s="345"/>
      <c r="O94" s="346"/>
      <c r="P94" s="345"/>
      <c r="Q94" s="346"/>
      <c r="R94" s="345"/>
      <c r="S94" s="346"/>
      <c r="T94" s="345"/>
      <c r="U94" s="346"/>
      <c r="V94" s="345"/>
      <c r="W94" s="346"/>
      <c r="X94" s="345"/>
      <c r="Y94" s="346"/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0</v>
      </c>
      <c r="AO94" s="289">
        <f>P!AK96</f>
        <v>100</v>
      </c>
      <c r="AP94" s="290">
        <f t="shared" si="10"/>
        <v>11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24</v>
      </c>
      <c r="G95" s="281">
        <f t="shared" si="11"/>
        <v>24.5</v>
      </c>
      <c r="H95" s="314"/>
      <c r="I95" s="315"/>
      <c r="J95" s="314"/>
      <c r="K95" s="315"/>
      <c r="L95" s="345"/>
      <c r="M95" s="346"/>
      <c r="N95" s="345"/>
      <c r="O95" s="346"/>
      <c r="P95" s="345"/>
      <c r="Q95" s="346"/>
      <c r="R95" s="345"/>
      <c r="S95" s="346"/>
      <c r="T95" s="345"/>
      <c r="U95" s="346"/>
      <c r="V95" s="345"/>
      <c r="W95" s="346"/>
      <c r="X95" s="345"/>
      <c r="Y95" s="346"/>
      <c r="Z95" s="345"/>
      <c r="AA95" s="346"/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0</v>
      </c>
      <c r="AO95" s="289">
        <f>P!AK97</f>
        <v>83.75</v>
      </c>
      <c r="AP95" s="290">
        <f t="shared" si="10"/>
        <v>24.5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3</v>
      </c>
      <c r="G96" s="281">
        <f t="shared" si="11"/>
        <v>3</v>
      </c>
      <c r="H96" s="314"/>
      <c r="I96" s="315"/>
      <c r="J96" s="314"/>
      <c r="K96" s="315"/>
      <c r="L96" s="345"/>
      <c r="M96" s="346"/>
      <c r="N96" s="345"/>
      <c r="O96" s="346"/>
      <c r="P96" s="345"/>
      <c r="Q96" s="346"/>
      <c r="R96" s="345"/>
      <c r="S96" s="346"/>
      <c r="T96" s="345"/>
      <c r="U96" s="346"/>
      <c r="V96" s="345"/>
      <c r="W96" s="346"/>
      <c r="X96" s="345"/>
      <c r="Y96" s="346"/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0</v>
      </c>
      <c r="AO96" s="289">
        <f>P!AK98</f>
        <v>370</v>
      </c>
      <c r="AP96" s="290">
        <f t="shared" si="10"/>
        <v>3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8</v>
      </c>
      <c r="G98" s="281">
        <f t="shared" si="11"/>
        <v>8.5</v>
      </c>
      <c r="H98" s="314"/>
      <c r="I98" s="315"/>
      <c r="J98" s="314"/>
      <c r="K98" s="315"/>
      <c r="L98" s="345"/>
      <c r="M98" s="346"/>
      <c r="N98" s="345"/>
      <c r="O98" s="346"/>
      <c r="P98" s="345"/>
      <c r="Q98" s="346"/>
      <c r="R98" s="345"/>
      <c r="S98" s="346"/>
      <c r="T98" s="345"/>
      <c r="U98" s="346"/>
      <c r="V98" s="345"/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0</v>
      </c>
      <c r="AO98" s="289">
        <f>P!AK100</f>
        <v>210</v>
      </c>
      <c r="AP98" s="290">
        <f t="shared" si="10"/>
        <v>8.5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0.45</v>
      </c>
      <c r="G99" s="281">
        <f t="shared" si="11"/>
        <v>1.3490000000000002</v>
      </c>
      <c r="H99" s="314"/>
      <c r="I99" s="315"/>
      <c r="J99" s="314"/>
      <c r="K99" s="315"/>
      <c r="L99" s="345"/>
      <c r="M99" s="346"/>
      <c r="N99" s="345"/>
      <c r="O99" s="346"/>
      <c r="P99" s="345"/>
      <c r="Q99" s="346"/>
      <c r="R99" s="345"/>
      <c r="S99" s="346"/>
      <c r="T99" s="345"/>
      <c r="U99" s="346"/>
      <c r="V99" s="345"/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</v>
      </c>
      <c r="AO99" s="289">
        <f>P!AK101</f>
        <v>600</v>
      </c>
      <c r="AP99" s="291">
        <f t="shared" si="10"/>
        <v>1.3490000000000002</v>
      </c>
      <c r="AQ99" s="87" t="str">
        <f t="shared" si="13"/>
        <v xml:space="preserve"> 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5"/>
      <c r="M100" s="346"/>
      <c r="N100" s="345"/>
      <c r="O100" s="346"/>
      <c r="P100" s="345"/>
      <c r="Q100" s="346"/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0</v>
      </c>
      <c r="AO100" s="289">
        <f>P!AK102</f>
        <v>170</v>
      </c>
      <c r="AP100" s="290">
        <f t="shared" si="10"/>
        <v>2</v>
      </c>
      <c r="AQ100" s="87" t="str">
        <f t="shared" si="13"/>
        <v xml:space="preserve"> 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5"/>
      <c r="M103" s="346"/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0</v>
      </c>
      <c r="AO103" s="289">
        <f>P!AK105</f>
        <v>230</v>
      </c>
      <c r="AP103" s="290">
        <f t="shared" si="10"/>
        <v>4</v>
      </c>
      <c r="AQ103" s="87" t="str">
        <f t="shared" si="13"/>
        <v xml:space="preserve"> 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5"/>
      <c r="M104" s="346"/>
      <c r="N104" s="345"/>
      <c r="O104" s="346"/>
      <c r="P104" s="345"/>
      <c r="Q104" s="346"/>
      <c r="R104" s="345"/>
      <c r="S104" s="346"/>
      <c r="T104" s="345"/>
      <c r="U104" s="346"/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0</v>
      </c>
      <c r="AO104" s="289">
        <f>P!AK106</f>
        <v>173.33333333333334</v>
      </c>
      <c r="AP104" s="290">
        <f t="shared" si="10"/>
        <v>14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5"/>
      <c r="M105" s="346"/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0</v>
      </c>
      <c r="AO105" s="289">
        <f>P!AK107</f>
        <v>168.33333333333334</v>
      </c>
      <c r="AP105" s="290">
        <f t="shared" si="10"/>
        <v>18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4</v>
      </c>
      <c r="G106" s="281">
        <f t="shared" si="11"/>
        <v>4</v>
      </c>
      <c r="H106" s="314"/>
      <c r="I106" s="315"/>
      <c r="J106" s="314"/>
      <c r="K106" s="315"/>
      <c r="L106" s="345"/>
      <c r="M106" s="346"/>
      <c r="N106" s="345"/>
      <c r="O106" s="346"/>
      <c r="P106" s="345"/>
      <c r="Q106" s="346"/>
      <c r="R106" s="345"/>
      <c r="S106" s="346"/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0</v>
      </c>
      <c r="AO106" s="289">
        <f>P!AK108</f>
        <v>180</v>
      </c>
      <c r="AP106" s="290">
        <f t="shared" si="10"/>
        <v>4</v>
      </c>
      <c r="AQ106" s="87" t="str">
        <f t="shared" si="13"/>
        <v xml:space="preserve"> 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/>
      <c r="K107" s="315"/>
      <c r="L107" s="345"/>
      <c r="M107" s="346"/>
      <c r="N107" s="345"/>
      <c r="O107" s="346"/>
      <c r="P107" s="345"/>
      <c r="Q107" s="346"/>
      <c r="R107" s="345"/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0</v>
      </c>
      <c r="AO107" s="289">
        <f>P!AK109</f>
        <v>531.57894736842104</v>
      </c>
      <c r="AP107" s="290">
        <f t="shared" si="10"/>
        <v>2.15</v>
      </c>
      <c r="AQ107" s="87" t="str">
        <f t="shared" si="13"/>
        <v xml:space="preserve"> 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9</v>
      </c>
      <c r="G109" s="281">
        <f t="shared" si="11"/>
        <v>9</v>
      </c>
      <c r="H109" s="314"/>
      <c r="I109" s="315"/>
      <c r="J109" s="314"/>
      <c r="K109" s="315"/>
      <c r="L109" s="345"/>
      <c r="M109" s="346"/>
      <c r="N109" s="345"/>
      <c r="O109" s="346"/>
      <c r="P109" s="345"/>
      <c r="Q109" s="346"/>
      <c r="R109" s="345"/>
      <c r="S109" s="346"/>
      <c r="T109" s="345"/>
      <c r="U109" s="346"/>
      <c r="V109" s="345"/>
      <c r="W109" s="346"/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0</v>
      </c>
      <c r="AO109" s="289">
        <f>P!AK111</f>
        <v>223.33333333333334</v>
      </c>
      <c r="AP109" s="290">
        <f t="shared" si="10"/>
        <v>9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2</v>
      </c>
      <c r="G110" s="281">
        <f t="shared" si="11"/>
        <v>2</v>
      </c>
      <c r="H110" s="314"/>
      <c r="I110" s="315"/>
      <c r="J110" s="314"/>
      <c r="K110" s="315"/>
      <c r="L110" s="345"/>
      <c r="M110" s="346"/>
      <c r="N110" s="345"/>
      <c r="O110" s="346"/>
      <c r="P110" s="345"/>
      <c r="Q110" s="346"/>
      <c r="R110" s="345"/>
      <c r="S110" s="346"/>
      <c r="T110" s="345"/>
      <c r="U110" s="346"/>
      <c r="V110" s="345"/>
      <c r="W110" s="346"/>
      <c r="X110" s="345"/>
      <c r="Y110" s="346"/>
      <c r="Z110" s="345"/>
      <c r="AA110" s="346"/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0</v>
      </c>
      <c r="AO110" s="289">
        <f>P!AK112</f>
        <v>645</v>
      </c>
      <c r="AP110" s="290">
        <f t="shared" si="10"/>
        <v>2</v>
      </c>
      <c r="AQ110" s="87" t="str">
        <f t="shared" si="13"/>
        <v xml:space="preserve"> </v>
      </c>
    </row>
    <row r="111" spans="1:45">
      <c r="A111" s="85">
        <v>109</v>
      </c>
      <c r="B111" s="134" t="s">
        <v>414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/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/>
      <c r="K112" s="315"/>
      <c r="L112" s="345"/>
      <c r="M112" s="315"/>
      <c r="N112" s="345"/>
      <c r="O112" s="315"/>
      <c r="P112" s="345"/>
      <c r="Q112" s="315"/>
      <c r="R112" s="345"/>
      <c r="S112" s="315"/>
      <c r="T112" s="345"/>
      <c r="U112" s="315"/>
      <c r="V112" s="345"/>
      <c r="W112" s="315"/>
      <c r="X112" s="345"/>
      <c r="Y112" s="315"/>
      <c r="Z112" s="345"/>
      <c r="AA112" s="315"/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0</v>
      </c>
      <c r="AO112" s="289">
        <f>P!AK114</f>
        <v>1573.913043478261</v>
      </c>
      <c r="AP112" s="290">
        <f t="shared" si="10"/>
        <v>2.2999999999999998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/>
      <c r="K113" s="315"/>
      <c r="L113" s="345"/>
      <c r="M113" s="315"/>
      <c r="N113" s="345"/>
      <c r="O113" s="315"/>
      <c r="P113" s="345"/>
      <c r="Q113" s="315"/>
      <c r="R113" s="345"/>
      <c r="S113" s="315"/>
      <c r="T113" s="345"/>
      <c r="U113" s="315"/>
      <c r="V113" s="345"/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</v>
      </c>
      <c r="AO113" s="289">
        <f>P!AK115</f>
        <v>3450</v>
      </c>
      <c r="AP113" s="290">
        <f t="shared" si="10"/>
        <v>0.2</v>
      </c>
      <c r="AQ113" s="87" t="str">
        <f t="shared" si="13"/>
        <v>NZ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/>
      <c r="K114" s="315"/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/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</v>
      </c>
      <c r="AO114" s="289">
        <f>P!AK116</f>
        <v>560</v>
      </c>
      <c r="AP114" s="290">
        <f t="shared" si="10"/>
        <v>0.5</v>
      </c>
      <c r="AQ114" s="87" t="str">
        <f t="shared" si="13"/>
        <v>NZ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/>
      <c r="K115" s="315"/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/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0</v>
      </c>
      <c r="AO115" s="289">
        <f>P!AK117</f>
        <v>300</v>
      </c>
      <c r="AP115" s="290">
        <f t="shared" si="10"/>
        <v>1</v>
      </c>
      <c r="AQ115" s="87" t="str">
        <f t="shared" si="13"/>
        <v xml:space="preserve"> 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409</v>
      </c>
      <c r="G116" s="281">
        <f t="shared" si="11"/>
        <v>531</v>
      </c>
      <c r="H116" s="314"/>
      <c r="I116" s="315"/>
      <c r="J116" s="314"/>
      <c r="K116" s="315"/>
      <c r="L116" s="345"/>
      <c r="M116" s="346"/>
      <c r="N116" s="345"/>
      <c r="O116" s="346"/>
      <c r="P116" s="345"/>
      <c r="Q116" s="346"/>
      <c r="R116" s="345"/>
      <c r="S116" s="346"/>
      <c r="T116" s="345"/>
      <c r="U116" s="346"/>
      <c r="V116" s="345"/>
      <c r="W116" s="346"/>
      <c r="X116" s="345"/>
      <c r="Y116" s="346"/>
      <c r="Z116" s="345"/>
      <c r="AA116" s="346"/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0</v>
      </c>
      <c r="AO116" s="289">
        <f>P!AK118</f>
        <v>8.875305623471883</v>
      </c>
      <c r="AP116" s="290">
        <f t="shared" si="10"/>
        <v>531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/>
      <c r="U118" s="346"/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</v>
      </c>
      <c r="AO118" s="289">
        <f>P!AK120</f>
        <v>180</v>
      </c>
      <c r="AP118" s="290">
        <f t="shared" si="10"/>
        <v>0.5</v>
      </c>
      <c r="AQ118" s="87" t="str">
        <f t="shared" si="13"/>
        <v>NZ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5"/>
      <c r="M123" s="346"/>
      <c r="N123" s="345"/>
      <c r="O123" s="346"/>
      <c r="P123" s="345"/>
      <c r="Q123" s="346"/>
      <c r="R123" s="345"/>
      <c r="S123" s="346"/>
      <c r="T123" s="345"/>
      <c r="U123" s="346"/>
      <c r="V123" s="345"/>
      <c r="W123" s="346"/>
      <c r="X123" s="345"/>
      <c r="Y123" s="346"/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0</v>
      </c>
      <c r="AO123" s="353">
        <f>P!AK125</f>
        <v>1515.8227848101264</v>
      </c>
      <c r="AP123" s="354">
        <f t="shared" si="10"/>
        <v>3.16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556</v>
      </c>
      <c r="G124" s="281">
        <f t="shared" si="11"/>
        <v>556</v>
      </c>
      <c r="H124" s="345"/>
      <c r="I124" s="346"/>
      <c r="J124" s="345"/>
      <c r="K124" s="346"/>
      <c r="L124" s="345"/>
      <c r="M124" s="346"/>
      <c r="N124" s="345"/>
      <c r="O124" s="346"/>
      <c r="P124" s="358"/>
      <c r="Q124" s="359"/>
      <c r="R124" s="358"/>
      <c r="S124" s="359"/>
      <c r="T124" s="358"/>
      <c r="U124" s="359"/>
      <c r="V124" s="358"/>
      <c r="W124" s="359"/>
      <c r="X124" s="358"/>
      <c r="Y124" s="359"/>
      <c r="Z124" s="358"/>
      <c r="AA124" s="359"/>
      <c r="AB124" s="358"/>
      <c r="AC124" s="359"/>
      <c r="AD124" s="358"/>
      <c r="AE124" s="359"/>
      <c r="AF124" s="358"/>
      <c r="AG124" s="359"/>
      <c r="AH124" s="358"/>
      <c r="AI124" s="359"/>
      <c r="AJ124" s="358"/>
      <c r="AK124" s="359"/>
      <c r="AL124" s="358"/>
      <c r="AM124" s="359"/>
      <c r="AN124" s="288">
        <f t="shared" si="12"/>
        <v>0</v>
      </c>
      <c r="AO124" s="366">
        <f>P!AK126</f>
        <v>10</v>
      </c>
      <c r="AP124" s="332">
        <f t="shared" si="10"/>
        <v>556</v>
      </c>
      <c r="AQ124" s="87" t="str">
        <f t="shared" si="13"/>
        <v xml:space="preserve"> 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45"/>
      <c r="I125" s="346"/>
      <c r="J125" s="345"/>
      <c r="K125" s="346"/>
      <c r="L125" s="345"/>
      <c r="M125" s="346"/>
      <c r="N125" s="345"/>
      <c r="O125" s="346"/>
      <c r="P125" s="358"/>
      <c r="Q125" s="359"/>
      <c r="R125" s="358"/>
      <c r="S125" s="359"/>
      <c r="T125" s="358"/>
      <c r="U125" s="359"/>
      <c r="V125" s="358"/>
      <c r="W125" s="359"/>
      <c r="X125" s="358"/>
      <c r="Y125" s="359"/>
      <c r="Z125" s="358"/>
      <c r="AA125" s="359"/>
      <c r="AB125" s="358"/>
      <c r="AC125" s="359"/>
      <c r="AD125" s="358"/>
      <c r="AE125" s="359"/>
      <c r="AF125" s="358"/>
      <c r="AG125" s="359"/>
      <c r="AH125" s="358"/>
      <c r="AI125" s="359"/>
      <c r="AJ125" s="358"/>
      <c r="AK125" s="359"/>
      <c r="AL125" s="358"/>
      <c r="AM125" s="359"/>
      <c r="AN125" s="288">
        <f t="shared" si="12"/>
        <v>0</v>
      </c>
      <c r="AO125" s="366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33.69</v>
      </c>
      <c r="G126" s="281">
        <f t="shared" si="11"/>
        <v>33.69</v>
      </c>
      <c r="H126" s="345"/>
      <c r="I126" s="346"/>
      <c r="J126" s="345"/>
      <c r="K126" s="346"/>
      <c r="L126" s="345"/>
      <c r="M126" s="346"/>
      <c r="N126" s="345"/>
      <c r="O126" s="346"/>
      <c r="P126" s="358"/>
      <c r="Q126" s="359"/>
      <c r="R126" s="358"/>
      <c r="S126" s="359"/>
      <c r="T126" s="358"/>
      <c r="U126" s="359"/>
      <c r="V126" s="358"/>
      <c r="W126" s="359"/>
      <c r="X126" s="358"/>
      <c r="Y126" s="359"/>
      <c r="Z126" s="358"/>
      <c r="AA126" s="359"/>
      <c r="AB126" s="358"/>
      <c r="AC126" s="359"/>
      <c r="AD126" s="358"/>
      <c r="AE126" s="359"/>
      <c r="AF126" s="358"/>
      <c r="AG126" s="359"/>
      <c r="AH126" s="358"/>
      <c r="AI126" s="359"/>
      <c r="AJ126" s="358"/>
      <c r="AK126" s="359"/>
      <c r="AL126" s="358"/>
      <c r="AM126" s="359"/>
      <c r="AN126" s="288">
        <f t="shared" si="12"/>
        <v>0</v>
      </c>
      <c r="AO126" s="366">
        <f>P!AK128</f>
        <v>164.29207479964381</v>
      </c>
      <c r="AP126" s="332">
        <f t="shared" si="10"/>
        <v>33.69</v>
      </c>
      <c r="AQ126" s="87" t="str">
        <f t="shared" si="13"/>
        <v xml:space="preserve"> 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30.82</v>
      </c>
      <c r="G127" s="281">
        <f t="shared" si="11"/>
        <v>30.82</v>
      </c>
      <c r="H127" s="345"/>
      <c r="I127" s="346"/>
      <c r="J127" s="345"/>
      <c r="K127" s="346"/>
      <c r="L127" s="345"/>
      <c r="M127" s="346"/>
      <c r="N127" s="345"/>
      <c r="O127" s="346"/>
      <c r="P127" s="358"/>
      <c r="Q127" s="359"/>
      <c r="R127" s="358"/>
      <c r="S127" s="359"/>
      <c r="T127" s="358"/>
      <c r="U127" s="359"/>
      <c r="V127" s="358"/>
      <c r="W127" s="359"/>
      <c r="X127" s="358"/>
      <c r="Y127" s="359"/>
      <c r="Z127" s="358"/>
      <c r="AA127" s="359"/>
      <c r="AB127" s="358"/>
      <c r="AC127" s="359"/>
      <c r="AD127" s="358"/>
      <c r="AE127" s="359"/>
      <c r="AF127" s="358"/>
      <c r="AG127" s="359"/>
      <c r="AH127" s="358"/>
      <c r="AI127" s="359"/>
      <c r="AJ127" s="358"/>
      <c r="AK127" s="359"/>
      <c r="AL127" s="358"/>
      <c r="AM127" s="359"/>
      <c r="AN127" s="288">
        <f t="shared" si="12"/>
        <v>0</v>
      </c>
      <c r="AO127" s="366">
        <f>P!AK129</f>
        <v>337.70279039584688</v>
      </c>
      <c r="AP127" s="332">
        <f t="shared" si="10"/>
        <v>30.82</v>
      </c>
      <c r="AQ127" s="87" t="str">
        <f t="shared" si="13"/>
        <v xml:space="preserve"> 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281">
        <f t="shared" si="11"/>
        <v>2</v>
      </c>
      <c r="H128" s="345"/>
      <c r="I128" s="346"/>
      <c r="J128" s="345"/>
      <c r="K128" s="346"/>
      <c r="L128" s="345"/>
      <c r="M128" s="346"/>
      <c r="N128" s="345"/>
      <c r="O128" s="346"/>
      <c r="P128" s="358"/>
      <c r="Q128" s="359"/>
      <c r="R128" s="358"/>
      <c r="S128" s="359"/>
      <c r="T128" s="358"/>
      <c r="U128" s="359"/>
      <c r="V128" s="358"/>
      <c r="W128" s="359"/>
      <c r="X128" s="358"/>
      <c r="Y128" s="359"/>
      <c r="Z128" s="358"/>
      <c r="AA128" s="359"/>
      <c r="AB128" s="358"/>
      <c r="AC128" s="359"/>
      <c r="AD128" s="358"/>
      <c r="AE128" s="359"/>
      <c r="AF128" s="358"/>
      <c r="AG128" s="359"/>
      <c r="AH128" s="358"/>
      <c r="AI128" s="359"/>
      <c r="AJ128" s="358"/>
      <c r="AK128" s="359"/>
      <c r="AL128" s="358"/>
      <c r="AM128" s="359"/>
      <c r="AN128" s="288">
        <f t="shared" si="12"/>
        <v>0</v>
      </c>
      <c r="AO128" s="366">
        <f>P!AK130</f>
        <v>480</v>
      </c>
      <c r="AP128" s="332">
        <f t="shared" si="10"/>
        <v>2</v>
      </c>
      <c r="AQ128" s="87" t="str">
        <f t="shared" si="13"/>
        <v xml:space="preserve"> 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9.01</v>
      </c>
      <c r="G129" s="281">
        <f t="shared" si="11"/>
        <v>9.01</v>
      </c>
      <c r="H129" s="345"/>
      <c r="I129" s="346"/>
      <c r="J129" s="345"/>
      <c r="K129" s="346"/>
      <c r="L129" s="345"/>
      <c r="M129" s="346"/>
      <c r="N129" s="345"/>
      <c r="O129" s="346"/>
      <c r="P129" s="358"/>
      <c r="Q129" s="359"/>
      <c r="R129" s="358"/>
      <c r="S129" s="359"/>
      <c r="T129" s="358"/>
      <c r="U129" s="359"/>
      <c r="V129" s="358"/>
      <c r="W129" s="359"/>
      <c r="X129" s="358"/>
      <c r="Y129" s="359"/>
      <c r="Z129" s="358"/>
      <c r="AA129" s="359"/>
      <c r="AB129" s="358"/>
      <c r="AC129" s="359"/>
      <c r="AD129" s="358"/>
      <c r="AE129" s="359"/>
      <c r="AF129" s="358"/>
      <c r="AG129" s="359"/>
      <c r="AH129" s="358"/>
      <c r="AI129" s="359"/>
      <c r="AJ129" s="358"/>
      <c r="AK129" s="359"/>
      <c r="AL129" s="358"/>
      <c r="AM129" s="359"/>
      <c r="AN129" s="288">
        <f t="shared" si="12"/>
        <v>0</v>
      </c>
      <c r="AO129" s="366">
        <f>P!AK131</f>
        <v>315.31631520532744</v>
      </c>
      <c r="AP129" s="332">
        <f t="shared" si="10"/>
        <v>9.01</v>
      </c>
      <c r="AQ129" s="87" t="str">
        <f t="shared" si="13"/>
        <v xml:space="preserve"> 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9.1999999999999993</v>
      </c>
      <c r="G130" s="281">
        <f t="shared" si="11"/>
        <v>9.1999999999999993</v>
      </c>
      <c r="H130" s="345"/>
      <c r="I130" s="346"/>
      <c r="J130" s="345"/>
      <c r="K130" s="346"/>
      <c r="L130" s="345"/>
      <c r="M130" s="346"/>
      <c r="N130" s="345"/>
      <c r="O130" s="346"/>
      <c r="P130" s="358"/>
      <c r="Q130" s="359"/>
      <c r="R130" s="358"/>
      <c r="S130" s="359"/>
      <c r="T130" s="358"/>
      <c r="U130" s="359"/>
      <c r="V130" s="358"/>
      <c r="W130" s="359"/>
      <c r="X130" s="358"/>
      <c r="Y130" s="359"/>
      <c r="Z130" s="358"/>
      <c r="AA130" s="359"/>
      <c r="AB130" s="358"/>
      <c r="AC130" s="359"/>
      <c r="AD130" s="358"/>
      <c r="AE130" s="359"/>
      <c r="AF130" s="358"/>
      <c r="AG130" s="359"/>
      <c r="AH130" s="358"/>
      <c r="AI130" s="359"/>
      <c r="AJ130" s="358"/>
      <c r="AK130" s="359"/>
      <c r="AL130" s="358"/>
      <c r="AM130" s="359"/>
      <c r="AN130" s="288">
        <f t="shared" si="12"/>
        <v>0</v>
      </c>
      <c r="AO130" s="366">
        <f>P!AK132</f>
        <v>105.43478260869566</v>
      </c>
      <c r="AP130" s="332">
        <f t="shared" si="10"/>
        <v>9.1999999999999993</v>
      </c>
      <c r="AQ130" s="87" t="str">
        <f t="shared" si="13"/>
        <v xml:space="preserve"> 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45"/>
      <c r="I131" s="346"/>
      <c r="J131" s="345"/>
      <c r="K131" s="346"/>
      <c r="L131" s="345"/>
      <c r="M131" s="346"/>
      <c r="N131" s="345"/>
      <c r="O131" s="346"/>
      <c r="P131" s="358"/>
      <c r="Q131" s="359"/>
      <c r="R131" s="358"/>
      <c r="S131" s="359"/>
      <c r="T131" s="358"/>
      <c r="U131" s="359"/>
      <c r="V131" s="358"/>
      <c r="W131" s="359"/>
      <c r="X131" s="358"/>
      <c r="Y131" s="359"/>
      <c r="Z131" s="358"/>
      <c r="AA131" s="359"/>
      <c r="AB131" s="358"/>
      <c r="AC131" s="359"/>
      <c r="AD131" s="358"/>
      <c r="AE131" s="359"/>
      <c r="AF131" s="358"/>
      <c r="AG131" s="359"/>
      <c r="AH131" s="358"/>
      <c r="AI131" s="359"/>
      <c r="AJ131" s="358"/>
      <c r="AK131" s="359"/>
      <c r="AL131" s="358"/>
      <c r="AM131" s="359"/>
      <c r="AN131" s="288">
        <f t="shared" si="12"/>
        <v>0</v>
      </c>
      <c r="AO131" s="366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83.240000000000009</v>
      </c>
      <c r="G132" s="281">
        <f t="shared" si="11"/>
        <v>83.240000000000009</v>
      </c>
      <c r="H132" s="345"/>
      <c r="I132" s="346"/>
      <c r="J132" s="345"/>
      <c r="K132" s="346"/>
      <c r="L132" s="345"/>
      <c r="M132" s="346"/>
      <c r="N132" s="345"/>
      <c r="O132" s="346"/>
      <c r="P132" s="358"/>
      <c r="Q132" s="359"/>
      <c r="R132" s="358"/>
      <c r="S132" s="359"/>
      <c r="T132" s="358"/>
      <c r="U132" s="359"/>
      <c r="V132" s="358"/>
      <c r="W132" s="359"/>
      <c r="X132" s="358"/>
      <c r="Y132" s="359"/>
      <c r="Z132" s="358"/>
      <c r="AA132" s="359"/>
      <c r="AB132" s="358"/>
      <c r="AC132" s="359"/>
      <c r="AD132" s="358"/>
      <c r="AE132" s="359"/>
      <c r="AF132" s="358"/>
      <c r="AG132" s="359"/>
      <c r="AH132" s="358"/>
      <c r="AI132" s="359"/>
      <c r="AJ132" s="358"/>
      <c r="AK132" s="359"/>
      <c r="AL132" s="358"/>
      <c r="AM132" s="359"/>
      <c r="AN132" s="288">
        <f t="shared" ref="AN132:AN195" si="15">I132+K132+M132+O132+Q132+S132+AC132+U132+W132+Y132+AA132+AE132+AG132+AI132+AK132+AM132</f>
        <v>0</v>
      </c>
      <c r="AO132" s="366">
        <f>P!AK134</f>
        <v>117.4435367611725</v>
      </c>
      <c r="AP132" s="332">
        <f t="shared" si="14"/>
        <v>83.240000000000009</v>
      </c>
      <c r="AQ132" s="87" t="str">
        <f t="shared" ref="AQ132:AQ195" si="16">IF(AND(AP132&gt;=0, AP132&lt;1),IF(AP132=0,"০","NZ")," ")</f>
        <v xml:space="preserve"> 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22</v>
      </c>
      <c r="G133" s="281">
        <f t="shared" si="11"/>
        <v>22</v>
      </c>
      <c r="H133" s="345"/>
      <c r="I133" s="346"/>
      <c r="J133" s="345"/>
      <c r="K133" s="346"/>
      <c r="L133" s="345"/>
      <c r="M133" s="346"/>
      <c r="N133" s="345"/>
      <c r="O133" s="346"/>
      <c r="P133" s="358"/>
      <c r="Q133" s="359"/>
      <c r="R133" s="358"/>
      <c r="S133" s="359"/>
      <c r="T133" s="358"/>
      <c r="U133" s="359"/>
      <c r="V133" s="358"/>
      <c r="W133" s="359"/>
      <c r="X133" s="358"/>
      <c r="Y133" s="359"/>
      <c r="Z133" s="358"/>
      <c r="AA133" s="359"/>
      <c r="AB133" s="358"/>
      <c r="AC133" s="359"/>
      <c r="AD133" s="358"/>
      <c r="AE133" s="359"/>
      <c r="AF133" s="358"/>
      <c r="AG133" s="359"/>
      <c r="AH133" s="358"/>
      <c r="AI133" s="359"/>
      <c r="AJ133" s="358"/>
      <c r="AK133" s="359"/>
      <c r="AL133" s="358"/>
      <c r="AM133" s="359"/>
      <c r="AN133" s="288">
        <f t="shared" si="15"/>
        <v>0</v>
      </c>
      <c r="AO133" s="366">
        <f>P!AK135</f>
        <v>154.54545454545453</v>
      </c>
      <c r="AP133" s="332">
        <f t="shared" si="14"/>
        <v>22</v>
      </c>
      <c r="AQ133" s="87" t="str">
        <f t="shared" si="16"/>
        <v xml:space="preserve"> 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281">
        <f>E134+F134</f>
        <v>12</v>
      </c>
      <c r="H134" s="345"/>
      <c r="I134" s="346"/>
      <c r="J134" s="345"/>
      <c r="K134" s="346"/>
      <c r="L134" s="345"/>
      <c r="M134" s="346"/>
      <c r="N134" s="345"/>
      <c r="O134" s="346"/>
      <c r="P134" s="358"/>
      <c r="Q134" s="359"/>
      <c r="R134" s="358"/>
      <c r="S134" s="359"/>
      <c r="T134" s="358"/>
      <c r="U134" s="359"/>
      <c r="V134" s="358"/>
      <c r="W134" s="359"/>
      <c r="X134" s="358"/>
      <c r="Y134" s="359"/>
      <c r="Z134" s="358"/>
      <c r="AA134" s="359"/>
      <c r="AB134" s="358"/>
      <c r="AC134" s="359"/>
      <c r="AD134" s="358"/>
      <c r="AE134" s="359"/>
      <c r="AF134" s="358"/>
      <c r="AG134" s="359"/>
      <c r="AH134" s="358"/>
      <c r="AI134" s="359"/>
      <c r="AJ134" s="358"/>
      <c r="AK134" s="359"/>
      <c r="AL134" s="358"/>
      <c r="AM134" s="359"/>
      <c r="AN134" s="288">
        <f t="shared" si="15"/>
        <v>0</v>
      </c>
      <c r="AO134" s="366">
        <f>P!AK136</f>
        <v>35</v>
      </c>
      <c r="AP134" s="332">
        <f t="shared" si="14"/>
        <v>12</v>
      </c>
      <c r="AQ134" s="87" t="str">
        <f t="shared" si="16"/>
        <v xml:space="preserve"> 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5</v>
      </c>
      <c r="G135" s="281">
        <f>E135+F135</f>
        <v>5</v>
      </c>
      <c r="H135" s="345"/>
      <c r="I135" s="346"/>
      <c r="J135" s="345"/>
      <c r="K135" s="346"/>
      <c r="L135" s="345"/>
      <c r="M135" s="346"/>
      <c r="N135" s="345"/>
      <c r="O135" s="346"/>
      <c r="P135" s="358"/>
      <c r="Q135" s="359"/>
      <c r="R135" s="358"/>
      <c r="S135" s="359"/>
      <c r="T135" s="358"/>
      <c r="U135" s="359"/>
      <c r="V135" s="358"/>
      <c r="W135" s="359"/>
      <c r="X135" s="358"/>
      <c r="Y135" s="359"/>
      <c r="Z135" s="358"/>
      <c r="AA135" s="359"/>
      <c r="AB135" s="358"/>
      <c r="AC135" s="359"/>
      <c r="AD135" s="358"/>
      <c r="AE135" s="359"/>
      <c r="AF135" s="358"/>
      <c r="AG135" s="359"/>
      <c r="AH135" s="358"/>
      <c r="AI135" s="359"/>
      <c r="AJ135" s="358"/>
      <c r="AK135" s="359"/>
      <c r="AL135" s="358"/>
      <c r="AM135" s="359"/>
      <c r="AN135" s="288">
        <f t="shared" si="15"/>
        <v>0</v>
      </c>
      <c r="AO135" s="366">
        <f>P!AK137</f>
        <v>260</v>
      </c>
      <c r="AP135" s="332">
        <f t="shared" si="14"/>
        <v>5</v>
      </c>
      <c r="AQ135" s="87" t="str">
        <f t="shared" si="16"/>
        <v xml:space="preserve"> 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21.125</v>
      </c>
      <c r="G136" s="281">
        <f t="shared" ref="G136:G196" si="17">E136+F136</f>
        <v>21.125</v>
      </c>
      <c r="H136" s="345"/>
      <c r="I136" s="346"/>
      <c r="J136" s="345"/>
      <c r="K136" s="346"/>
      <c r="L136" s="345"/>
      <c r="M136" s="346"/>
      <c r="N136" s="345"/>
      <c r="O136" s="346"/>
      <c r="P136" s="358"/>
      <c r="Q136" s="359"/>
      <c r="R136" s="358"/>
      <c r="S136" s="359"/>
      <c r="T136" s="358"/>
      <c r="U136" s="359"/>
      <c r="V136" s="358"/>
      <c r="W136" s="359"/>
      <c r="X136" s="358"/>
      <c r="Y136" s="359"/>
      <c r="Z136" s="358"/>
      <c r="AA136" s="359"/>
      <c r="AB136" s="358"/>
      <c r="AC136" s="359"/>
      <c r="AD136" s="358"/>
      <c r="AE136" s="359"/>
      <c r="AF136" s="358"/>
      <c r="AG136" s="359"/>
      <c r="AH136" s="358"/>
      <c r="AI136" s="359"/>
      <c r="AJ136" s="358"/>
      <c r="AK136" s="359"/>
      <c r="AL136" s="358"/>
      <c r="AM136" s="359"/>
      <c r="AN136" s="288">
        <f t="shared" si="15"/>
        <v>0</v>
      </c>
      <c r="AO136" s="366">
        <f>P!AK138</f>
        <v>373.01775147928993</v>
      </c>
      <c r="AP136" s="332">
        <f t="shared" si="14"/>
        <v>21.125</v>
      </c>
      <c r="AQ136" s="87" t="str">
        <f t="shared" si="16"/>
        <v xml:space="preserve"> 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45"/>
      <c r="I137" s="346"/>
      <c r="J137" s="345"/>
      <c r="K137" s="346"/>
      <c r="L137" s="345"/>
      <c r="M137" s="346"/>
      <c r="N137" s="345"/>
      <c r="O137" s="346"/>
      <c r="P137" s="358"/>
      <c r="Q137" s="359"/>
      <c r="R137" s="358"/>
      <c r="S137" s="359"/>
      <c r="T137" s="358"/>
      <c r="U137" s="359"/>
      <c r="V137" s="358"/>
      <c r="W137" s="359"/>
      <c r="X137" s="358"/>
      <c r="Y137" s="359"/>
      <c r="Z137" s="358"/>
      <c r="AA137" s="359"/>
      <c r="AB137" s="358"/>
      <c r="AC137" s="359"/>
      <c r="AD137" s="358"/>
      <c r="AE137" s="359"/>
      <c r="AF137" s="358"/>
      <c r="AG137" s="359"/>
      <c r="AH137" s="358"/>
      <c r="AI137" s="359"/>
      <c r="AJ137" s="358"/>
      <c r="AK137" s="359"/>
      <c r="AL137" s="358"/>
      <c r="AM137" s="359"/>
      <c r="AN137" s="288">
        <f t="shared" si="15"/>
        <v>0</v>
      </c>
      <c r="AO137" s="366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309</v>
      </c>
      <c r="G141" s="281">
        <f t="shared" si="17"/>
        <v>309</v>
      </c>
      <c r="H141" s="314"/>
      <c r="I141" s="346"/>
      <c r="J141" s="345"/>
      <c r="K141" s="346"/>
      <c r="L141" s="345"/>
      <c r="M141" s="346"/>
      <c r="N141" s="345"/>
      <c r="O141" s="346"/>
      <c r="P141" s="345"/>
      <c r="Q141" s="346"/>
      <c r="R141" s="345"/>
      <c r="S141" s="346"/>
      <c r="T141" s="345"/>
      <c r="U141" s="346"/>
      <c r="V141" s="345"/>
      <c r="W141" s="346"/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0</v>
      </c>
      <c r="AO141" s="289">
        <f>P!AK143</f>
        <v>24.349514563106798</v>
      </c>
      <c r="AP141" s="290">
        <f t="shared" si="14"/>
        <v>309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59.5</v>
      </c>
      <c r="G143" s="281">
        <f t="shared" si="17"/>
        <v>59.5</v>
      </c>
      <c r="H143" s="314"/>
      <c r="I143" s="346"/>
      <c r="J143" s="345"/>
      <c r="K143" s="346"/>
      <c r="L143" s="345"/>
      <c r="M143" s="346"/>
      <c r="N143" s="345"/>
      <c r="O143" s="346"/>
      <c r="P143" s="345"/>
      <c r="Q143" s="346"/>
      <c r="R143" s="345"/>
      <c r="S143" s="346"/>
      <c r="T143" s="345"/>
      <c r="U143" s="346"/>
      <c r="V143" s="345"/>
      <c r="W143" s="346"/>
      <c r="X143" s="345"/>
      <c r="Y143" s="346"/>
      <c r="Z143" s="345"/>
      <c r="AA143" s="346"/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0</v>
      </c>
      <c r="AO143" s="289">
        <f>P!AK145</f>
        <v>1150</v>
      </c>
      <c r="AP143" s="290">
        <f t="shared" si="14"/>
        <v>59.5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v>300</v>
      </c>
      <c r="E144" s="280">
        <v>0</v>
      </c>
      <c r="F144" s="281">
        <f>P!AJ146</f>
        <v>26</v>
      </c>
      <c r="G144" s="281">
        <f t="shared" si="17"/>
        <v>26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/>
      <c r="Y144" s="346"/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0</v>
      </c>
      <c r="AO144" s="289">
        <f>P!AK146</f>
        <v>35</v>
      </c>
      <c r="AP144" s="290">
        <f t="shared" si="14"/>
        <v>26</v>
      </c>
      <c r="AQ144" s="87" t="str">
        <f t="shared" si="16"/>
        <v xml:space="preserve"> 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8.5</v>
      </c>
      <c r="G145" s="281">
        <f t="shared" si="17"/>
        <v>8.5</v>
      </c>
      <c r="H145" s="314"/>
      <c r="I145" s="346"/>
      <c r="J145" s="345"/>
      <c r="K145" s="346"/>
      <c r="L145" s="345"/>
      <c r="M145" s="346"/>
      <c r="N145" s="345"/>
      <c r="O145" s="346"/>
      <c r="P145" s="345"/>
      <c r="Q145" s="346"/>
      <c r="R145" s="345"/>
      <c r="S145" s="346"/>
      <c r="T145" s="345"/>
      <c r="U145" s="346"/>
      <c r="V145" s="345"/>
      <c r="W145" s="346"/>
      <c r="X145" s="345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0</v>
      </c>
      <c r="AO145" s="289">
        <f>P!AK147</f>
        <v>800</v>
      </c>
      <c r="AP145" s="290">
        <f t="shared" si="14"/>
        <v>8.5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6"/>
      <c r="J146" s="345"/>
      <c r="K146" s="346"/>
      <c r="L146" s="345"/>
      <c r="M146" s="346"/>
      <c r="N146" s="345"/>
      <c r="O146" s="346"/>
      <c r="P146" s="345"/>
      <c r="Q146" s="346"/>
      <c r="R146" s="345"/>
      <c r="S146" s="346"/>
      <c r="T146" s="345"/>
      <c r="U146" s="346"/>
      <c r="V146" s="345"/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0</v>
      </c>
      <c r="AO146" s="289">
        <f>P!AK148</f>
        <v>1150</v>
      </c>
      <c r="AP146" s="290">
        <f t="shared" si="14"/>
        <v>13.5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/>
      <c r="S147" s="346"/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0</v>
      </c>
      <c r="AO147" s="289">
        <f>P!AK149</f>
        <v>750</v>
      </c>
      <c r="AP147" s="290">
        <f t="shared" si="14"/>
        <v>8</v>
      </c>
      <c r="AQ147" s="87" t="str">
        <f t="shared" si="16"/>
        <v xml:space="preserve"> 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6"/>
      <c r="J149" s="345"/>
      <c r="K149" s="346"/>
      <c r="L149" s="345"/>
      <c r="M149" s="346"/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0</v>
      </c>
      <c r="AO149" s="289">
        <f>P!AK151</f>
        <v>468.93129770992368</v>
      </c>
      <c r="AP149" s="290">
        <f t="shared" si="14"/>
        <v>26.2</v>
      </c>
      <c r="AQ149" s="87" t="str">
        <f t="shared" si="16"/>
        <v xml:space="preserve"> 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221</v>
      </c>
      <c r="G150" s="281">
        <f t="shared" si="17"/>
        <v>240.99000000000021</v>
      </c>
      <c r="H150" s="314"/>
      <c r="I150" s="346"/>
      <c r="J150" s="345"/>
      <c r="K150" s="346"/>
      <c r="L150" s="345"/>
      <c r="M150" s="346"/>
      <c r="N150" s="345"/>
      <c r="O150" s="346"/>
      <c r="P150" s="345"/>
      <c r="Q150" s="346"/>
      <c r="R150" s="345"/>
      <c r="S150" s="346"/>
      <c r="T150" s="345"/>
      <c r="U150" s="346"/>
      <c r="V150" s="345"/>
      <c r="W150" s="346"/>
      <c r="X150" s="345"/>
      <c r="Y150" s="346"/>
      <c r="Z150" s="345"/>
      <c r="AA150" s="346"/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0</v>
      </c>
      <c r="AO150" s="289">
        <f>P!AK152</f>
        <v>257.6018099547511</v>
      </c>
      <c r="AP150" s="290">
        <f t="shared" si="14"/>
        <v>240.99000000000021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52</v>
      </c>
      <c r="G151" s="281">
        <f t="shared" si="17"/>
        <v>52</v>
      </c>
      <c r="H151" s="314"/>
      <c r="I151" s="346"/>
      <c r="J151" s="345"/>
      <c r="K151" s="346"/>
      <c r="L151" s="345"/>
      <c r="M151" s="346"/>
      <c r="N151" s="345"/>
      <c r="O151" s="346"/>
      <c r="P151" s="345"/>
      <c r="Q151" s="346"/>
      <c r="R151" s="345"/>
      <c r="S151" s="346"/>
      <c r="T151" s="345"/>
      <c r="U151" s="346"/>
      <c r="V151" s="345"/>
      <c r="W151" s="346"/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0</v>
      </c>
      <c r="AO151" s="289">
        <f>P!AK153</f>
        <v>110.76923076923077</v>
      </c>
      <c r="AP151" s="290">
        <f t="shared" si="14"/>
        <v>52</v>
      </c>
      <c r="AQ151" s="87" t="str">
        <f t="shared" si="16"/>
        <v xml:space="preserve"> 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89.899999999999977</v>
      </c>
      <c r="G152" s="281">
        <f t="shared" si="17"/>
        <v>89.899999999999977</v>
      </c>
      <c r="H152" s="314"/>
      <c r="I152" s="346"/>
      <c r="J152" s="345"/>
      <c r="K152" s="346"/>
      <c r="L152" s="345"/>
      <c r="M152" s="346"/>
      <c r="N152" s="345"/>
      <c r="O152" s="346"/>
      <c r="P152" s="345"/>
      <c r="Q152" s="346"/>
      <c r="R152" s="345"/>
      <c r="S152" s="346"/>
      <c r="T152" s="345"/>
      <c r="U152" s="346"/>
      <c r="V152" s="345"/>
      <c r="W152" s="346"/>
      <c r="X152" s="345"/>
      <c r="Y152" s="346"/>
      <c r="Z152" s="345"/>
      <c r="AA152" s="346"/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0</v>
      </c>
      <c r="AO152" s="289">
        <f>P!AK154</f>
        <v>160.16685205784208</v>
      </c>
      <c r="AP152" s="290">
        <f t="shared" si="14"/>
        <v>89.899999999999977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6"/>
      <c r="J153" s="345"/>
      <c r="K153" s="346"/>
      <c r="L153" s="345"/>
      <c r="M153" s="346"/>
      <c r="N153" s="345"/>
      <c r="O153" s="346"/>
      <c r="P153" s="345"/>
      <c r="Q153" s="346"/>
      <c r="R153" s="345"/>
      <c r="S153" s="346"/>
      <c r="T153" s="345"/>
      <c r="U153" s="346"/>
      <c r="V153" s="345"/>
      <c r="W153" s="346"/>
      <c r="X153" s="345"/>
      <c r="Y153" s="346"/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0</v>
      </c>
      <c r="AO153" s="289">
        <f>P!AK155</f>
        <v>372.23978919631088</v>
      </c>
      <c r="AP153" s="290">
        <f t="shared" si="14"/>
        <v>82.40000000000002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11.8</v>
      </c>
      <c r="G154" s="281">
        <f t="shared" si="17"/>
        <v>11.8</v>
      </c>
      <c r="H154" s="314"/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/>
      <c r="U154" s="346"/>
      <c r="V154" s="345"/>
      <c r="W154" s="346"/>
      <c r="X154" s="345"/>
      <c r="Y154" s="346"/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0</v>
      </c>
      <c r="AO154" s="289">
        <f>P!AK156</f>
        <v>474.23728813559319</v>
      </c>
      <c r="AP154" s="290">
        <f t="shared" si="14"/>
        <v>11.8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6"/>
      <c r="J155" s="345"/>
      <c r="K155" s="346"/>
      <c r="L155" s="345"/>
      <c r="M155" s="346"/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0</v>
      </c>
      <c r="AO155" s="289">
        <f>P!AK157</f>
        <v>2000.0000000000002</v>
      </c>
      <c r="AP155" s="290">
        <f t="shared" si="14"/>
        <v>4.0999999999999996</v>
      </c>
      <c r="AQ155" s="87" t="str">
        <f t="shared" si="16"/>
        <v xml:space="preserve"> 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30</v>
      </c>
      <c r="G156" s="281">
        <f t="shared" si="17"/>
        <v>30</v>
      </c>
      <c r="H156" s="314"/>
      <c r="I156" s="346"/>
      <c r="J156" s="345"/>
      <c r="K156" s="346"/>
      <c r="L156" s="345"/>
      <c r="M156" s="346"/>
      <c r="N156" s="345"/>
      <c r="O156" s="346"/>
      <c r="P156" s="345"/>
      <c r="Q156" s="346"/>
      <c r="R156" s="345"/>
      <c r="S156" s="346"/>
      <c r="T156" s="345"/>
      <c r="U156" s="346"/>
      <c r="V156" s="345"/>
      <c r="W156" s="346"/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0</v>
      </c>
      <c r="AO156" s="289">
        <f>P!AK158</f>
        <v>1145.7666666666667</v>
      </c>
      <c r="AP156" s="290">
        <f t="shared" si="14"/>
        <v>30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/>
      <c r="O158" s="346"/>
      <c r="P158" s="345"/>
      <c r="Q158" s="346"/>
      <c r="R158" s="345"/>
      <c r="S158" s="346"/>
      <c r="T158" s="345"/>
      <c r="U158" s="346"/>
      <c r="V158" s="345"/>
      <c r="W158" s="346"/>
      <c r="X158" s="345"/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4.5</v>
      </c>
      <c r="G160" s="281">
        <f t="shared" si="17"/>
        <v>4.5</v>
      </c>
      <c r="H160" s="314"/>
      <c r="I160" s="346"/>
      <c r="J160" s="345"/>
      <c r="K160" s="346"/>
      <c r="L160" s="345"/>
      <c r="M160" s="346"/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0</v>
      </c>
      <c r="AO160" s="289">
        <f>P!AK162</f>
        <v>562.22222222222217</v>
      </c>
      <c r="AP160" s="290">
        <f t="shared" si="14"/>
        <v>4.5</v>
      </c>
      <c r="AQ160" s="87" t="str">
        <f t="shared" si="16"/>
        <v xml:space="preserve"> 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6</v>
      </c>
      <c r="G161" s="281">
        <f t="shared" si="17"/>
        <v>6</v>
      </c>
      <c r="H161" s="314"/>
      <c r="I161" s="346"/>
      <c r="J161" s="345"/>
      <c r="K161" s="346"/>
      <c r="L161" s="345"/>
      <c r="M161" s="346"/>
      <c r="N161" s="345"/>
      <c r="O161" s="346"/>
      <c r="P161" s="345"/>
      <c r="Q161" s="346"/>
      <c r="R161" s="345"/>
      <c r="S161" s="346"/>
      <c r="T161" s="345"/>
      <c r="U161" s="346"/>
      <c r="V161" s="345"/>
      <c r="W161" s="346"/>
      <c r="X161" s="345"/>
      <c r="Y161" s="346"/>
      <c r="Z161" s="345"/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0</v>
      </c>
      <c r="AO161" s="289">
        <f>P!AK163</f>
        <v>700</v>
      </c>
      <c r="AP161" s="290">
        <f t="shared" si="14"/>
        <v>6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6"/>
      <c r="J162" s="345"/>
      <c r="K162" s="346"/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0</v>
      </c>
      <c r="AO162" s="289">
        <f>P!AK164</f>
        <v>1150</v>
      </c>
      <c r="AP162" s="290">
        <f t="shared" si="14"/>
        <v>25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6"/>
      <c r="J163" s="345"/>
      <c r="K163" s="346"/>
      <c r="L163" s="345"/>
      <c r="M163" s="346"/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0</v>
      </c>
      <c r="AO163" s="289">
        <f>P!AK165</f>
        <v>150</v>
      </c>
      <c r="AP163" s="290">
        <f t="shared" si="14"/>
        <v>18</v>
      </c>
      <c r="AQ163" s="87" t="str">
        <f t="shared" si="16"/>
        <v xml:space="preserve"> 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5</v>
      </c>
      <c r="G168" s="281">
        <f t="shared" si="17"/>
        <v>8</v>
      </c>
      <c r="H168" s="314"/>
      <c r="I168" s="346"/>
      <c r="J168" s="345"/>
      <c r="K168" s="346"/>
      <c r="L168" s="345"/>
      <c r="M168" s="346"/>
      <c r="N168" s="345"/>
      <c r="O168" s="346"/>
      <c r="P168" s="345"/>
      <c r="Q168" s="346"/>
      <c r="R168" s="345"/>
      <c r="S168" s="346"/>
      <c r="T168" s="345"/>
      <c r="U168" s="346"/>
      <c r="V168" s="345"/>
      <c r="W168" s="346"/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0</v>
      </c>
      <c r="AO168" s="289">
        <f>P!AK170</f>
        <v>700</v>
      </c>
      <c r="AP168" s="290">
        <f t="shared" si="14"/>
        <v>8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16</v>
      </c>
      <c r="G169" s="281">
        <f t="shared" si="17"/>
        <v>16</v>
      </c>
      <c r="H169" s="314"/>
      <c r="I169" s="346"/>
      <c r="J169" s="345"/>
      <c r="K169" s="346"/>
      <c r="L169" s="345"/>
      <c r="M169" s="346"/>
      <c r="N169" s="345"/>
      <c r="O169" s="346"/>
      <c r="P169" s="345"/>
      <c r="Q169" s="346"/>
      <c r="R169" s="345"/>
      <c r="S169" s="346"/>
      <c r="T169" s="345"/>
      <c r="U169" s="346"/>
      <c r="V169" s="345"/>
      <c r="W169" s="346"/>
      <c r="X169" s="345"/>
      <c r="Y169" s="346"/>
      <c r="Z169" s="345"/>
      <c r="AA169" s="346"/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0</v>
      </c>
      <c r="AO169" s="289">
        <f>P!AK171</f>
        <v>450</v>
      </c>
      <c r="AP169" s="290">
        <f t="shared" si="14"/>
        <v>16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5.5</v>
      </c>
      <c r="G172" s="281">
        <f t="shared" si="17"/>
        <v>5.5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/>
      <c r="U172" s="346"/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0</v>
      </c>
      <c r="AO172" s="289">
        <f>P!AK174</f>
        <v>703.63636363636363</v>
      </c>
      <c r="AP172" s="290">
        <f t="shared" si="14"/>
        <v>5.5</v>
      </c>
      <c r="AQ172" s="87" t="str">
        <f t="shared" si="16"/>
        <v xml:space="preserve"> 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74</v>
      </c>
      <c r="G177" s="329">
        <f t="shared" si="17"/>
        <v>74</v>
      </c>
      <c r="H177" s="352"/>
      <c r="I177" s="359"/>
      <c r="J177" s="358"/>
      <c r="K177" s="359"/>
      <c r="L177" s="358"/>
      <c r="M177" s="359"/>
      <c r="N177" s="358"/>
      <c r="O177" s="359"/>
      <c r="P177" s="358"/>
      <c r="Q177" s="359"/>
      <c r="R177" s="358"/>
      <c r="S177" s="359"/>
      <c r="T177" s="358"/>
      <c r="U177" s="359"/>
      <c r="V177" s="358"/>
      <c r="W177" s="359"/>
      <c r="X177" s="358"/>
      <c r="Y177" s="359"/>
      <c r="Z177" s="358"/>
      <c r="AA177" s="359"/>
      <c r="AB177" s="358"/>
      <c r="AC177" s="359"/>
      <c r="AD177" s="358"/>
      <c r="AE177" s="359"/>
      <c r="AF177" s="358"/>
      <c r="AG177" s="359"/>
      <c r="AH177" s="358"/>
      <c r="AI177" s="359"/>
      <c r="AJ177" s="358"/>
      <c r="AK177" s="359"/>
      <c r="AL177" s="358"/>
      <c r="AM177" s="359"/>
      <c r="AN177" s="288">
        <f t="shared" si="15"/>
        <v>0</v>
      </c>
      <c r="AO177" s="366">
        <f>P!AK179</f>
        <v>23.445945945945947</v>
      </c>
      <c r="AP177" s="332">
        <f t="shared" si="14"/>
        <v>74</v>
      </c>
      <c r="AQ177" s="87" t="str">
        <f t="shared" si="16"/>
        <v xml:space="preserve"> 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128</v>
      </c>
      <c r="G178" s="329">
        <f t="shared" si="17"/>
        <v>128</v>
      </c>
      <c r="H178" s="352"/>
      <c r="I178" s="359"/>
      <c r="J178" s="358"/>
      <c r="K178" s="359"/>
      <c r="L178" s="358"/>
      <c r="M178" s="359"/>
      <c r="N178" s="358"/>
      <c r="O178" s="359"/>
      <c r="P178" s="358"/>
      <c r="Q178" s="359"/>
      <c r="R178" s="358"/>
      <c r="S178" s="359"/>
      <c r="T178" s="358"/>
      <c r="U178" s="359"/>
      <c r="V178" s="358"/>
      <c r="W178" s="359"/>
      <c r="X178" s="358"/>
      <c r="Y178" s="359"/>
      <c r="Z178" s="358"/>
      <c r="AA178" s="359"/>
      <c r="AB178" s="358"/>
      <c r="AC178" s="359"/>
      <c r="AD178" s="358"/>
      <c r="AE178" s="359"/>
      <c r="AF178" s="358"/>
      <c r="AG178" s="359"/>
      <c r="AH178" s="358"/>
      <c r="AI178" s="359"/>
      <c r="AJ178" s="358"/>
      <c r="AK178" s="359"/>
      <c r="AL178" s="358"/>
      <c r="AM178" s="359"/>
      <c r="AN178" s="288">
        <f t="shared" si="15"/>
        <v>0</v>
      </c>
      <c r="AO178" s="366">
        <f>P!AK180</f>
        <v>58.1640625</v>
      </c>
      <c r="AP178" s="332">
        <f t="shared" si="14"/>
        <v>128</v>
      </c>
      <c r="AQ178" s="87" t="str">
        <f t="shared" si="16"/>
        <v xml:space="preserve"> 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17.5</v>
      </c>
      <c r="G179" s="329">
        <f t="shared" si="17"/>
        <v>17.5</v>
      </c>
      <c r="H179" s="352"/>
      <c r="I179" s="359"/>
      <c r="J179" s="358"/>
      <c r="K179" s="359"/>
      <c r="L179" s="358"/>
      <c r="M179" s="359"/>
      <c r="N179" s="358"/>
      <c r="O179" s="359"/>
      <c r="P179" s="358"/>
      <c r="Q179" s="359"/>
      <c r="R179" s="358"/>
      <c r="S179" s="359"/>
      <c r="T179" s="358"/>
      <c r="U179" s="359"/>
      <c r="V179" s="358"/>
      <c r="W179" s="359"/>
      <c r="X179" s="358"/>
      <c r="Y179" s="359"/>
      <c r="Z179" s="358"/>
      <c r="AA179" s="359"/>
      <c r="AB179" s="358"/>
      <c r="AC179" s="359"/>
      <c r="AD179" s="358"/>
      <c r="AE179" s="359"/>
      <c r="AF179" s="358"/>
      <c r="AG179" s="359"/>
      <c r="AH179" s="358"/>
      <c r="AI179" s="359"/>
      <c r="AJ179" s="358"/>
      <c r="AK179" s="359"/>
      <c r="AL179" s="358"/>
      <c r="AM179" s="359"/>
      <c r="AN179" s="288">
        <f t="shared" si="15"/>
        <v>0</v>
      </c>
      <c r="AO179" s="366">
        <f>P!AK181</f>
        <v>166</v>
      </c>
      <c r="AP179" s="332">
        <f t="shared" si="14"/>
        <v>17.5</v>
      </c>
      <c r="AQ179" s="87" t="str">
        <f t="shared" si="16"/>
        <v xml:space="preserve"> 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16</v>
      </c>
      <c r="G180" s="329">
        <f t="shared" si="17"/>
        <v>16</v>
      </c>
      <c r="H180" s="352"/>
      <c r="I180" s="359"/>
      <c r="J180" s="358"/>
      <c r="K180" s="359"/>
      <c r="L180" s="358"/>
      <c r="M180" s="359"/>
      <c r="N180" s="358"/>
      <c r="O180" s="359"/>
      <c r="P180" s="358"/>
      <c r="Q180" s="359"/>
      <c r="R180" s="358"/>
      <c r="S180" s="359"/>
      <c r="T180" s="358"/>
      <c r="U180" s="359"/>
      <c r="V180" s="358"/>
      <c r="W180" s="359"/>
      <c r="X180" s="358"/>
      <c r="Y180" s="359"/>
      <c r="Z180" s="358"/>
      <c r="AA180" s="359"/>
      <c r="AB180" s="358"/>
      <c r="AC180" s="359"/>
      <c r="AD180" s="358"/>
      <c r="AE180" s="359"/>
      <c r="AF180" s="358"/>
      <c r="AG180" s="359"/>
      <c r="AH180" s="358"/>
      <c r="AI180" s="359"/>
      <c r="AJ180" s="358"/>
      <c r="AK180" s="359"/>
      <c r="AL180" s="358"/>
      <c r="AM180" s="359"/>
      <c r="AN180" s="288">
        <f t="shared" si="15"/>
        <v>0</v>
      </c>
      <c r="AO180" s="366">
        <f>P!AK182</f>
        <v>162.5</v>
      </c>
      <c r="AP180" s="332">
        <f t="shared" si="14"/>
        <v>16</v>
      </c>
      <c r="AQ180" s="87" t="str">
        <f>IF(AND(AP180&gt;=0, AP180&lt;1),IF(AP180=0,"০","NZ")," ")</f>
        <v xml:space="preserve"> 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17.5</v>
      </c>
      <c r="G181" s="329">
        <f t="shared" si="17"/>
        <v>17.5</v>
      </c>
      <c r="H181" s="352"/>
      <c r="I181" s="359"/>
      <c r="J181" s="358"/>
      <c r="K181" s="359"/>
      <c r="L181" s="358"/>
      <c r="M181" s="359"/>
      <c r="N181" s="358"/>
      <c r="O181" s="359"/>
      <c r="P181" s="358"/>
      <c r="Q181" s="359"/>
      <c r="R181" s="358"/>
      <c r="S181" s="359"/>
      <c r="T181" s="358"/>
      <c r="U181" s="359"/>
      <c r="V181" s="358"/>
      <c r="W181" s="359"/>
      <c r="X181" s="358"/>
      <c r="Y181" s="359"/>
      <c r="Z181" s="358"/>
      <c r="AA181" s="359"/>
      <c r="AB181" s="358"/>
      <c r="AC181" s="359"/>
      <c r="AD181" s="358"/>
      <c r="AE181" s="359"/>
      <c r="AF181" s="358"/>
      <c r="AG181" s="359"/>
      <c r="AH181" s="358"/>
      <c r="AI181" s="359"/>
      <c r="AJ181" s="358"/>
      <c r="AK181" s="359"/>
      <c r="AL181" s="358"/>
      <c r="AM181" s="359"/>
      <c r="AN181" s="288">
        <f t="shared" si="15"/>
        <v>0</v>
      </c>
      <c r="AO181" s="366">
        <f>P!AK183</f>
        <v>191.14285714285714</v>
      </c>
      <c r="AP181" s="332">
        <f t="shared" si="14"/>
        <v>17.5</v>
      </c>
      <c r="AQ181" s="87" t="str">
        <f t="shared" si="16"/>
        <v xml:space="preserve"> 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374</v>
      </c>
      <c r="G182" s="329">
        <f t="shared" si="17"/>
        <v>374</v>
      </c>
      <c r="H182" s="352"/>
      <c r="I182" s="359"/>
      <c r="J182" s="358"/>
      <c r="K182" s="359"/>
      <c r="L182" s="358"/>
      <c r="M182" s="359"/>
      <c r="N182" s="358"/>
      <c r="O182" s="359"/>
      <c r="P182" s="358"/>
      <c r="Q182" s="359"/>
      <c r="R182" s="358"/>
      <c r="S182" s="359"/>
      <c r="T182" s="358"/>
      <c r="U182" s="359"/>
      <c r="V182" s="358"/>
      <c r="W182" s="359"/>
      <c r="X182" s="358"/>
      <c r="Y182" s="359"/>
      <c r="Z182" s="358"/>
      <c r="AA182" s="359"/>
      <c r="AB182" s="358"/>
      <c r="AC182" s="359"/>
      <c r="AD182" s="358"/>
      <c r="AE182" s="359"/>
      <c r="AF182" s="358"/>
      <c r="AG182" s="359"/>
      <c r="AH182" s="358"/>
      <c r="AI182" s="359"/>
      <c r="AJ182" s="358"/>
      <c r="AK182" s="359"/>
      <c r="AL182" s="358"/>
      <c r="AM182" s="359"/>
      <c r="AN182" s="288">
        <f t="shared" si="15"/>
        <v>0</v>
      </c>
      <c r="AO182" s="366">
        <f>P!AK184</f>
        <v>4.9491978609625669</v>
      </c>
      <c r="AP182" s="332">
        <f t="shared" si="14"/>
        <v>374</v>
      </c>
      <c r="AQ182" s="87" t="str">
        <f t="shared" si="16"/>
        <v xml:space="preserve"> 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89</v>
      </c>
      <c r="G183" s="329">
        <f t="shared" si="17"/>
        <v>89</v>
      </c>
      <c r="H183" s="352"/>
      <c r="I183" s="359"/>
      <c r="J183" s="358"/>
      <c r="K183" s="359"/>
      <c r="L183" s="358"/>
      <c r="M183" s="359"/>
      <c r="N183" s="358"/>
      <c r="O183" s="359"/>
      <c r="P183" s="358"/>
      <c r="Q183" s="359"/>
      <c r="R183" s="358"/>
      <c r="S183" s="359"/>
      <c r="T183" s="358"/>
      <c r="U183" s="359"/>
      <c r="V183" s="358"/>
      <c r="W183" s="359"/>
      <c r="X183" s="358"/>
      <c r="Y183" s="359"/>
      <c r="Z183" s="358"/>
      <c r="AA183" s="359"/>
      <c r="AB183" s="358"/>
      <c r="AC183" s="359"/>
      <c r="AD183" s="358"/>
      <c r="AE183" s="359"/>
      <c r="AF183" s="358"/>
      <c r="AG183" s="359"/>
      <c r="AH183" s="358"/>
      <c r="AI183" s="359"/>
      <c r="AJ183" s="358"/>
      <c r="AK183" s="359"/>
      <c r="AL183" s="358"/>
      <c r="AM183" s="359"/>
      <c r="AN183" s="288">
        <f t="shared" si="15"/>
        <v>0</v>
      </c>
      <c r="AO183" s="366">
        <f>P!AK185</f>
        <v>76.404494382022477</v>
      </c>
      <c r="AP183" s="332">
        <f t="shared" si="14"/>
        <v>89</v>
      </c>
      <c r="AQ183" s="87" t="str">
        <f t="shared" si="16"/>
        <v xml:space="preserve"> 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38</v>
      </c>
      <c r="G184" s="329">
        <f t="shared" si="17"/>
        <v>38</v>
      </c>
      <c r="H184" s="352"/>
      <c r="I184" s="359"/>
      <c r="J184" s="358"/>
      <c r="K184" s="359"/>
      <c r="L184" s="358"/>
      <c r="M184" s="359"/>
      <c r="N184" s="358"/>
      <c r="O184" s="359"/>
      <c r="P184" s="358"/>
      <c r="Q184" s="359"/>
      <c r="R184" s="358"/>
      <c r="S184" s="359"/>
      <c r="T184" s="358"/>
      <c r="U184" s="359"/>
      <c r="V184" s="358"/>
      <c r="W184" s="359"/>
      <c r="X184" s="358"/>
      <c r="Y184" s="359"/>
      <c r="Z184" s="358"/>
      <c r="AA184" s="359"/>
      <c r="AB184" s="358"/>
      <c r="AC184" s="359"/>
      <c r="AD184" s="358"/>
      <c r="AE184" s="359"/>
      <c r="AF184" s="358"/>
      <c r="AG184" s="359"/>
      <c r="AH184" s="358"/>
      <c r="AI184" s="359"/>
      <c r="AJ184" s="358"/>
      <c r="AK184" s="359"/>
      <c r="AL184" s="358"/>
      <c r="AM184" s="359"/>
      <c r="AN184" s="288">
        <f t="shared" si="15"/>
        <v>0</v>
      </c>
      <c r="AO184" s="366">
        <f>P!AK186</f>
        <v>68.15789473684211</v>
      </c>
      <c r="AP184" s="332">
        <f t="shared" si="14"/>
        <v>38</v>
      </c>
      <c r="AQ184" s="87" t="str">
        <f t="shared" si="16"/>
        <v xml:space="preserve"> 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27</v>
      </c>
      <c r="G185" s="329">
        <f t="shared" si="17"/>
        <v>27</v>
      </c>
      <c r="H185" s="352"/>
      <c r="I185" s="359"/>
      <c r="J185" s="358"/>
      <c r="K185" s="359"/>
      <c r="L185" s="358"/>
      <c r="M185" s="359"/>
      <c r="N185" s="358"/>
      <c r="O185" s="359"/>
      <c r="P185" s="358"/>
      <c r="Q185" s="359"/>
      <c r="R185" s="358"/>
      <c r="S185" s="359"/>
      <c r="T185" s="358"/>
      <c r="U185" s="359"/>
      <c r="V185" s="358"/>
      <c r="W185" s="359"/>
      <c r="X185" s="358"/>
      <c r="Y185" s="359"/>
      <c r="Z185" s="358"/>
      <c r="AA185" s="359"/>
      <c r="AB185" s="358"/>
      <c r="AC185" s="359"/>
      <c r="AD185" s="358"/>
      <c r="AE185" s="359"/>
      <c r="AF185" s="358"/>
      <c r="AG185" s="359"/>
      <c r="AH185" s="358"/>
      <c r="AI185" s="359"/>
      <c r="AJ185" s="358"/>
      <c r="AK185" s="359"/>
      <c r="AL185" s="358"/>
      <c r="AM185" s="359"/>
      <c r="AN185" s="288">
        <f t="shared" si="15"/>
        <v>0</v>
      </c>
      <c r="AO185" s="366">
        <f>P!AK187</f>
        <v>64.074074074074076</v>
      </c>
      <c r="AP185" s="332">
        <f t="shared" si="14"/>
        <v>27</v>
      </c>
      <c r="AQ185" s="87" t="str">
        <f t="shared" si="16"/>
        <v xml:space="preserve"> 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9</v>
      </c>
      <c r="G186" s="329">
        <f t="shared" si="17"/>
        <v>9</v>
      </c>
      <c r="H186" s="352"/>
      <c r="I186" s="359"/>
      <c r="J186" s="358"/>
      <c r="K186" s="359"/>
      <c r="L186" s="358"/>
      <c r="M186" s="359"/>
      <c r="N186" s="358"/>
      <c r="O186" s="359"/>
      <c r="P186" s="358"/>
      <c r="Q186" s="359"/>
      <c r="R186" s="358"/>
      <c r="S186" s="359"/>
      <c r="T186" s="358"/>
      <c r="U186" s="359"/>
      <c r="V186" s="358"/>
      <c r="W186" s="359"/>
      <c r="X186" s="358"/>
      <c r="Y186" s="359"/>
      <c r="Z186" s="358"/>
      <c r="AA186" s="359"/>
      <c r="AB186" s="358"/>
      <c r="AC186" s="359"/>
      <c r="AD186" s="358"/>
      <c r="AE186" s="359"/>
      <c r="AF186" s="358"/>
      <c r="AG186" s="359"/>
      <c r="AH186" s="358"/>
      <c r="AI186" s="359"/>
      <c r="AJ186" s="358"/>
      <c r="AK186" s="359"/>
      <c r="AL186" s="358"/>
      <c r="AM186" s="359"/>
      <c r="AN186" s="288">
        <f t="shared" si="15"/>
        <v>0</v>
      </c>
      <c r="AO186" s="366">
        <f>P!AK188</f>
        <v>60</v>
      </c>
      <c r="AP186" s="332">
        <f t="shared" si="14"/>
        <v>9</v>
      </c>
      <c r="AQ186" s="87" t="str">
        <f t="shared" si="16"/>
        <v xml:space="preserve"> 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33</v>
      </c>
      <c r="G187" s="329">
        <f t="shared" si="17"/>
        <v>33</v>
      </c>
      <c r="H187" s="352"/>
      <c r="I187" s="359"/>
      <c r="J187" s="358"/>
      <c r="K187" s="359"/>
      <c r="L187" s="358"/>
      <c r="M187" s="359"/>
      <c r="N187" s="358"/>
      <c r="O187" s="359"/>
      <c r="P187" s="358"/>
      <c r="Q187" s="359"/>
      <c r="R187" s="358"/>
      <c r="S187" s="359"/>
      <c r="T187" s="358"/>
      <c r="U187" s="359"/>
      <c r="V187" s="358"/>
      <c r="W187" s="359"/>
      <c r="X187" s="358"/>
      <c r="Y187" s="359"/>
      <c r="Z187" s="358"/>
      <c r="AA187" s="359"/>
      <c r="AB187" s="358"/>
      <c r="AC187" s="359"/>
      <c r="AD187" s="358"/>
      <c r="AE187" s="359"/>
      <c r="AF187" s="358"/>
      <c r="AG187" s="359"/>
      <c r="AH187" s="358"/>
      <c r="AI187" s="359"/>
      <c r="AJ187" s="358"/>
      <c r="AK187" s="359"/>
      <c r="AL187" s="358"/>
      <c r="AM187" s="359"/>
      <c r="AN187" s="288">
        <f t="shared" si="15"/>
        <v>0</v>
      </c>
      <c r="AO187" s="366">
        <f>P!AK189</f>
        <v>42.272727272727273</v>
      </c>
      <c r="AP187" s="332">
        <f t="shared" si="14"/>
        <v>33</v>
      </c>
      <c r="AQ187" s="87" t="str">
        <f t="shared" si="16"/>
        <v xml:space="preserve"> 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194</v>
      </c>
      <c r="G188" s="329">
        <f t="shared" si="17"/>
        <v>194</v>
      </c>
      <c r="H188" s="352"/>
      <c r="I188" s="359"/>
      <c r="J188" s="358"/>
      <c r="K188" s="359"/>
      <c r="L188" s="358"/>
      <c r="M188" s="359"/>
      <c r="N188" s="358"/>
      <c r="O188" s="359"/>
      <c r="P188" s="358"/>
      <c r="Q188" s="359"/>
      <c r="R188" s="358"/>
      <c r="S188" s="359"/>
      <c r="T188" s="358"/>
      <c r="U188" s="359"/>
      <c r="V188" s="358"/>
      <c r="W188" s="359"/>
      <c r="X188" s="358"/>
      <c r="Y188" s="359"/>
      <c r="Z188" s="358"/>
      <c r="AA188" s="359"/>
      <c r="AB188" s="358"/>
      <c r="AC188" s="359"/>
      <c r="AD188" s="358"/>
      <c r="AE188" s="359"/>
      <c r="AF188" s="358"/>
      <c r="AG188" s="359"/>
      <c r="AH188" s="358"/>
      <c r="AI188" s="359"/>
      <c r="AJ188" s="358"/>
      <c r="AK188" s="359"/>
      <c r="AL188" s="358"/>
      <c r="AM188" s="359"/>
      <c r="AN188" s="288">
        <f t="shared" si="15"/>
        <v>0</v>
      </c>
      <c r="AO188" s="366">
        <f>P!AK190</f>
        <v>5.8453608247422677</v>
      </c>
      <c r="AP188" s="332">
        <f t="shared" si="14"/>
        <v>194</v>
      </c>
      <c r="AQ188" s="87" t="str">
        <f t="shared" si="16"/>
        <v xml:space="preserve"> 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9"/>
      <c r="J189" s="358"/>
      <c r="K189" s="359"/>
      <c r="L189" s="358"/>
      <c r="M189" s="359"/>
      <c r="N189" s="358"/>
      <c r="O189" s="359"/>
      <c r="P189" s="358"/>
      <c r="Q189" s="359"/>
      <c r="R189" s="358"/>
      <c r="S189" s="359"/>
      <c r="T189" s="358"/>
      <c r="U189" s="359"/>
      <c r="V189" s="358"/>
      <c r="W189" s="359"/>
      <c r="X189" s="358"/>
      <c r="Y189" s="359"/>
      <c r="Z189" s="358"/>
      <c r="AA189" s="359"/>
      <c r="AB189" s="358"/>
      <c r="AC189" s="359"/>
      <c r="AD189" s="358"/>
      <c r="AE189" s="359"/>
      <c r="AF189" s="358"/>
      <c r="AG189" s="359"/>
      <c r="AH189" s="358"/>
      <c r="AI189" s="359"/>
      <c r="AJ189" s="358"/>
      <c r="AK189" s="359"/>
      <c r="AL189" s="358"/>
      <c r="AM189" s="359"/>
      <c r="AN189" s="288">
        <f t="shared" si="15"/>
        <v>0</v>
      </c>
      <c r="AO189" s="366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28</v>
      </c>
      <c r="G190" s="329">
        <f t="shared" si="17"/>
        <v>28</v>
      </c>
      <c r="H190" s="352"/>
      <c r="I190" s="359"/>
      <c r="J190" s="358"/>
      <c r="K190" s="359"/>
      <c r="L190" s="358"/>
      <c r="M190" s="359"/>
      <c r="N190" s="358"/>
      <c r="O190" s="359"/>
      <c r="P190" s="358"/>
      <c r="Q190" s="359"/>
      <c r="R190" s="358"/>
      <c r="S190" s="359"/>
      <c r="T190" s="358"/>
      <c r="U190" s="359"/>
      <c r="V190" s="358"/>
      <c r="W190" s="359"/>
      <c r="X190" s="358"/>
      <c r="Y190" s="359"/>
      <c r="Z190" s="358"/>
      <c r="AA190" s="359"/>
      <c r="AB190" s="358"/>
      <c r="AC190" s="359"/>
      <c r="AD190" s="358"/>
      <c r="AE190" s="359"/>
      <c r="AF190" s="358"/>
      <c r="AG190" s="359"/>
      <c r="AH190" s="358"/>
      <c r="AI190" s="359"/>
      <c r="AJ190" s="358"/>
      <c r="AK190" s="359"/>
      <c r="AL190" s="358"/>
      <c r="AM190" s="359"/>
      <c r="AN190" s="288">
        <f t="shared" si="15"/>
        <v>0</v>
      </c>
      <c r="AO190" s="366">
        <f>P!AK192</f>
        <v>20</v>
      </c>
      <c r="AP190" s="332">
        <f t="shared" si="14"/>
        <v>28</v>
      </c>
      <c r="AQ190" s="87" t="str">
        <f t="shared" si="16"/>
        <v xml:space="preserve"> 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29">
        <f t="shared" si="17"/>
        <v>10</v>
      </c>
      <c r="H191" s="352"/>
      <c r="I191" s="359"/>
      <c r="J191" s="358"/>
      <c r="K191" s="359"/>
      <c r="L191" s="358"/>
      <c r="M191" s="359"/>
      <c r="N191" s="358"/>
      <c r="O191" s="359"/>
      <c r="P191" s="358"/>
      <c r="Q191" s="359"/>
      <c r="R191" s="358"/>
      <c r="S191" s="359"/>
      <c r="T191" s="358"/>
      <c r="U191" s="359"/>
      <c r="V191" s="358"/>
      <c r="W191" s="359"/>
      <c r="X191" s="358"/>
      <c r="Y191" s="359"/>
      <c r="Z191" s="358"/>
      <c r="AA191" s="359"/>
      <c r="AB191" s="358"/>
      <c r="AC191" s="359"/>
      <c r="AD191" s="358"/>
      <c r="AE191" s="359"/>
      <c r="AF191" s="358"/>
      <c r="AG191" s="359"/>
      <c r="AH191" s="358"/>
      <c r="AI191" s="359"/>
      <c r="AJ191" s="358"/>
      <c r="AK191" s="359"/>
      <c r="AL191" s="358"/>
      <c r="AM191" s="359"/>
      <c r="AN191" s="288">
        <f t="shared" si="15"/>
        <v>0</v>
      </c>
      <c r="AO191" s="366">
        <f>P!AK193</f>
        <v>30</v>
      </c>
      <c r="AP191" s="332">
        <f t="shared" si="14"/>
        <v>10</v>
      </c>
      <c r="AQ191" s="87" t="str">
        <f t="shared" si="16"/>
        <v xml:space="preserve"> 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9"/>
      <c r="J192" s="358"/>
      <c r="K192" s="359"/>
      <c r="L192" s="358"/>
      <c r="M192" s="359"/>
      <c r="N192" s="358"/>
      <c r="O192" s="359"/>
      <c r="P192" s="358"/>
      <c r="Q192" s="359"/>
      <c r="R192" s="358"/>
      <c r="S192" s="359"/>
      <c r="T192" s="358"/>
      <c r="U192" s="359"/>
      <c r="V192" s="358"/>
      <c r="W192" s="359"/>
      <c r="X192" s="358"/>
      <c r="Y192" s="359"/>
      <c r="Z192" s="358"/>
      <c r="AA192" s="359"/>
      <c r="AB192" s="358"/>
      <c r="AC192" s="359"/>
      <c r="AD192" s="358"/>
      <c r="AE192" s="359"/>
      <c r="AF192" s="358"/>
      <c r="AG192" s="359"/>
      <c r="AH192" s="358"/>
      <c r="AI192" s="359"/>
      <c r="AJ192" s="358"/>
      <c r="AK192" s="359"/>
      <c r="AL192" s="358"/>
      <c r="AM192" s="359"/>
      <c r="AN192" s="288">
        <f t="shared" si="15"/>
        <v>0</v>
      </c>
      <c r="AO192" s="366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32</v>
      </c>
      <c r="G193" s="329">
        <f t="shared" si="17"/>
        <v>32</v>
      </c>
      <c r="H193" s="352"/>
      <c r="I193" s="359"/>
      <c r="J193" s="358"/>
      <c r="K193" s="359"/>
      <c r="L193" s="358"/>
      <c r="M193" s="359"/>
      <c r="N193" s="358"/>
      <c r="O193" s="359"/>
      <c r="P193" s="358"/>
      <c r="Q193" s="359"/>
      <c r="R193" s="358"/>
      <c r="S193" s="359"/>
      <c r="T193" s="358"/>
      <c r="U193" s="359"/>
      <c r="V193" s="358"/>
      <c r="W193" s="359"/>
      <c r="X193" s="358"/>
      <c r="Y193" s="359"/>
      <c r="Z193" s="358"/>
      <c r="AA193" s="359"/>
      <c r="AB193" s="358"/>
      <c r="AC193" s="359"/>
      <c r="AD193" s="358"/>
      <c r="AE193" s="359"/>
      <c r="AF193" s="358"/>
      <c r="AG193" s="359"/>
      <c r="AH193" s="358"/>
      <c r="AI193" s="359"/>
      <c r="AJ193" s="358"/>
      <c r="AK193" s="359"/>
      <c r="AL193" s="358"/>
      <c r="AM193" s="359"/>
      <c r="AN193" s="288">
        <f t="shared" si="15"/>
        <v>0</v>
      </c>
      <c r="AO193" s="366">
        <f>P!AK195</f>
        <v>40</v>
      </c>
      <c r="AP193" s="332">
        <f t="shared" si="14"/>
        <v>32</v>
      </c>
      <c r="AQ193" s="87" t="str">
        <f t="shared" si="16"/>
        <v xml:space="preserve"> 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74.900000000000006</v>
      </c>
      <c r="G194" s="329">
        <f t="shared" si="17"/>
        <v>74.900000000000006</v>
      </c>
      <c r="H194" s="352"/>
      <c r="I194" s="359"/>
      <c r="J194" s="358"/>
      <c r="K194" s="359"/>
      <c r="L194" s="358"/>
      <c r="M194" s="359"/>
      <c r="N194" s="358"/>
      <c r="O194" s="359"/>
      <c r="P194" s="358"/>
      <c r="Q194" s="359"/>
      <c r="R194" s="358"/>
      <c r="S194" s="359"/>
      <c r="T194" s="358"/>
      <c r="U194" s="359"/>
      <c r="V194" s="358"/>
      <c r="W194" s="359"/>
      <c r="X194" s="358"/>
      <c r="Y194" s="359"/>
      <c r="Z194" s="358"/>
      <c r="AA194" s="359"/>
      <c r="AB194" s="358"/>
      <c r="AC194" s="359"/>
      <c r="AD194" s="358"/>
      <c r="AE194" s="359"/>
      <c r="AF194" s="358"/>
      <c r="AG194" s="359"/>
      <c r="AH194" s="358"/>
      <c r="AI194" s="359"/>
      <c r="AJ194" s="358"/>
      <c r="AK194" s="359"/>
      <c r="AL194" s="358"/>
      <c r="AM194" s="359"/>
      <c r="AN194" s="288">
        <f t="shared" si="15"/>
        <v>0</v>
      </c>
      <c r="AO194" s="366">
        <f>P!AK196</f>
        <v>20.801068090787716</v>
      </c>
      <c r="AP194" s="332">
        <f t="shared" si="14"/>
        <v>74.900000000000006</v>
      </c>
      <c r="AQ194" s="87" t="str">
        <f t="shared" si="16"/>
        <v xml:space="preserve"> 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84</v>
      </c>
      <c r="G195" s="329">
        <f t="shared" si="17"/>
        <v>84</v>
      </c>
      <c r="H195" s="352"/>
      <c r="I195" s="359"/>
      <c r="J195" s="358"/>
      <c r="K195" s="359"/>
      <c r="L195" s="358"/>
      <c r="M195" s="359"/>
      <c r="N195" s="358"/>
      <c r="O195" s="359"/>
      <c r="P195" s="358"/>
      <c r="Q195" s="359"/>
      <c r="R195" s="358"/>
      <c r="S195" s="359"/>
      <c r="T195" s="358"/>
      <c r="U195" s="359"/>
      <c r="V195" s="358"/>
      <c r="W195" s="359"/>
      <c r="X195" s="358"/>
      <c r="Y195" s="359"/>
      <c r="Z195" s="358"/>
      <c r="AA195" s="359"/>
      <c r="AB195" s="358"/>
      <c r="AC195" s="359"/>
      <c r="AD195" s="358"/>
      <c r="AE195" s="359"/>
      <c r="AF195" s="358"/>
      <c r="AG195" s="359"/>
      <c r="AH195" s="358"/>
      <c r="AI195" s="359"/>
      <c r="AJ195" s="358"/>
      <c r="AK195" s="359"/>
      <c r="AL195" s="358"/>
      <c r="AM195" s="359"/>
      <c r="AN195" s="288">
        <f t="shared" si="15"/>
        <v>0</v>
      </c>
      <c r="AO195" s="366">
        <f>P!AK197</f>
        <v>25</v>
      </c>
      <c r="AP195" s="332">
        <f t="shared" ref="AP195:AP252" si="18">G195-AN195</f>
        <v>84</v>
      </c>
      <c r="AQ195" s="87" t="str">
        <f t="shared" si="16"/>
        <v xml:space="preserve"> 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9"/>
      <c r="J196" s="358"/>
      <c r="K196" s="359"/>
      <c r="L196" s="358"/>
      <c r="M196" s="359"/>
      <c r="N196" s="358"/>
      <c r="O196" s="359"/>
      <c r="P196" s="358"/>
      <c r="Q196" s="359"/>
      <c r="R196" s="358"/>
      <c r="S196" s="359"/>
      <c r="T196" s="358"/>
      <c r="U196" s="359"/>
      <c r="V196" s="358"/>
      <c r="W196" s="359"/>
      <c r="X196" s="358"/>
      <c r="Y196" s="359"/>
      <c r="Z196" s="358"/>
      <c r="AA196" s="359"/>
      <c r="AB196" s="358"/>
      <c r="AC196" s="359"/>
      <c r="AD196" s="358"/>
      <c r="AE196" s="359"/>
      <c r="AF196" s="358"/>
      <c r="AG196" s="359"/>
      <c r="AH196" s="358"/>
      <c r="AI196" s="359"/>
      <c r="AJ196" s="358"/>
      <c r="AK196" s="359"/>
      <c r="AL196" s="358"/>
      <c r="AM196" s="359"/>
      <c r="AN196" s="288">
        <f t="shared" ref="AN196:AN252" si="19">I196+K196+M196+O196+Q196+S196+AC196+U196+W196+Y196+AA196+AE196+AG196+AI196+AK196+AM196</f>
        <v>0</v>
      </c>
      <c r="AO196" s="366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18</v>
      </c>
      <c r="G197" s="329">
        <f t="shared" ref="G197:G252" si="21">E197+F197</f>
        <v>18</v>
      </c>
      <c r="H197" s="352"/>
      <c r="I197" s="359"/>
      <c r="J197" s="358"/>
      <c r="K197" s="359"/>
      <c r="L197" s="358"/>
      <c r="M197" s="359"/>
      <c r="N197" s="358"/>
      <c r="O197" s="359"/>
      <c r="P197" s="358"/>
      <c r="Q197" s="359"/>
      <c r="R197" s="358"/>
      <c r="S197" s="359"/>
      <c r="T197" s="358"/>
      <c r="U197" s="359"/>
      <c r="V197" s="358"/>
      <c r="W197" s="359"/>
      <c r="X197" s="358"/>
      <c r="Y197" s="359"/>
      <c r="Z197" s="358"/>
      <c r="AA197" s="359"/>
      <c r="AB197" s="358"/>
      <c r="AC197" s="359"/>
      <c r="AD197" s="358"/>
      <c r="AE197" s="359"/>
      <c r="AF197" s="358"/>
      <c r="AG197" s="359"/>
      <c r="AH197" s="358"/>
      <c r="AI197" s="359"/>
      <c r="AJ197" s="358"/>
      <c r="AK197" s="359"/>
      <c r="AL197" s="358"/>
      <c r="AM197" s="359"/>
      <c r="AN197" s="288">
        <f t="shared" si="19"/>
        <v>0</v>
      </c>
      <c r="AO197" s="366">
        <f>P!AK199</f>
        <v>120.55555555555556</v>
      </c>
      <c r="AP197" s="332">
        <f t="shared" si="18"/>
        <v>18</v>
      </c>
      <c r="AQ197" s="87" t="str">
        <f t="shared" si="20"/>
        <v xml:space="preserve"> 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5.5</v>
      </c>
      <c r="G198" s="329">
        <f t="shared" si="21"/>
        <v>5.5</v>
      </c>
      <c r="H198" s="352"/>
      <c r="I198" s="359"/>
      <c r="J198" s="358"/>
      <c r="K198" s="359"/>
      <c r="L198" s="358"/>
      <c r="M198" s="359"/>
      <c r="N198" s="358"/>
      <c r="O198" s="359"/>
      <c r="P198" s="358"/>
      <c r="Q198" s="359"/>
      <c r="R198" s="358"/>
      <c r="S198" s="359"/>
      <c r="T198" s="358"/>
      <c r="U198" s="359"/>
      <c r="V198" s="358"/>
      <c r="W198" s="359"/>
      <c r="X198" s="358"/>
      <c r="Y198" s="359"/>
      <c r="Z198" s="358"/>
      <c r="AA198" s="359"/>
      <c r="AB198" s="358"/>
      <c r="AC198" s="359"/>
      <c r="AD198" s="358"/>
      <c r="AE198" s="359"/>
      <c r="AF198" s="358"/>
      <c r="AG198" s="359"/>
      <c r="AH198" s="358"/>
      <c r="AI198" s="359"/>
      <c r="AJ198" s="358"/>
      <c r="AK198" s="359"/>
      <c r="AL198" s="358"/>
      <c r="AM198" s="359"/>
      <c r="AN198" s="288">
        <f t="shared" si="19"/>
        <v>0</v>
      </c>
      <c r="AO198" s="366">
        <f>P!AK200</f>
        <v>148.18181818181819</v>
      </c>
      <c r="AP198" s="332">
        <f t="shared" si="18"/>
        <v>5.5</v>
      </c>
      <c r="AQ198" s="87" t="str">
        <f t="shared" si="20"/>
        <v xml:space="preserve"> 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2</v>
      </c>
      <c r="G199" s="329">
        <f t="shared" si="21"/>
        <v>2</v>
      </c>
      <c r="H199" s="352"/>
      <c r="I199" s="359"/>
      <c r="J199" s="358"/>
      <c r="K199" s="359"/>
      <c r="L199" s="358"/>
      <c r="M199" s="359"/>
      <c r="N199" s="358"/>
      <c r="O199" s="359"/>
      <c r="P199" s="358"/>
      <c r="Q199" s="359"/>
      <c r="R199" s="358"/>
      <c r="S199" s="359"/>
      <c r="T199" s="358"/>
      <c r="U199" s="359"/>
      <c r="V199" s="358"/>
      <c r="W199" s="359"/>
      <c r="X199" s="358"/>
      <c r="Y199" s="359"/>
      <c r="Z199" s="358"/>
      <c r="AA199" s="359"/>
      <c r="AB199" s="358"/>
      <c r="AC199" s="359"/>
      <c r="AD199" s="358"/>
      <c r="AE199" s="359"/>
      <c r="AF199" s="358"/>
      <c r="AG199" s="359"/>
      <c r="AH199" s="358"/>
      <c r="AI199" s="359"/>
      <c r="AJ199" s="358"/>
      <c r="AK199" s="359"/>
      <c r="AL199" s="358"/>
      <c r="AM199" s="359"/>
      <c r="AN199" s="288">
        <f t="shared" si="19"/>
        <v>0</v>
      </c>
      <c r="AO199" s="366">
        <f>P!AK201</f>
        <v>135</v>
      </c>
      <c r="AP199" s="332">
        <f t="shared" si="18"/>
        <v>2</v>
      </c>
      <c r="AQ199" s="87" t="str">
        <f t="shared" si="20"/>
        <v xml:space="preserve"> 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29">
        <f t="shared" si="21"/>
        <v>1.5</v>
      </c>
      <c r="H200" s="352"/>
      <c r="I200" s="359"/>
      <c r="J200" s="358"/>
      <c r="K200" s="359"/>
      <c r="L200" s="358"/>
      <c r="M200" s="359"/>
      <c r="N200" s="358"/>
      <c r="O200" s="359"/>
      <c r="P200" s="358"/>
      <c r="Q200" s="359"/>
      <c r="R200" s="358"/>
      <c r="S200" s="359"/>
      <c r="T200" s="358"/>
      <c r="U200" s="359"/>
      <c r="V200" s="358"/>
      <c r="W200" s="359"/>
      <c r="X200" s="358"/>
      <c r="Y200" s="359"/>
      <c r="Z200" s="358"/>
      <c r="AA200" s="359"/>
      <c r="AB200" s="358"/>
      <c r="AC200" s="359"/>
      <c r="AD200" s="358"/>
      <c r="AE200" s="359"/>
      <c r="AF200" s="358"/>
      <c r="AG200" s="359"/>
      <c r="AH200" s="358"/>
      <c r="AI200" s="359"/>
      <c r="AJ200" s="358"/>
      <c r="AK200" s="359"/>
      <c r="AL200" s="358"/>
      <c r="AM200" s="359"/>
      <c r="AN200" s="288">
        <f t="shared" si="19"/>
        <v>0</v>
      </c>
      <c r="AO200" s="366">
        <f>P!AK202</f>
        <v>300</v>
      </c>
      <c r="AP200" s="332">
        <f t="shared" si="18"/>
        <v>1.5</v>
      </c>
      <c r="AQ200" s="87" t="str">
        <f t="shared" si="20"/>
        <v xml:space="preserve"> 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29">
        <f t="shared" si="21"/>
        <v>1</v>
      </c>
      <c r="H201" s="352"/>
      <c r="I201" s="359"/>
      <c r="J201" s="358"/>
      <c r="K201" s="359"/>
      <c r="L201" s="358"/>
      <c r="M201" s="359"/>
      <c r="N201" s="358"/>
      <c r="O201" s="359"/>
      <c r="P201" s="358"/>
      <c r="Q201" s="359"/>
      <c r="R201" s="358"/>
      <c r="S201" s="359"/>
      <c r="T201" s="358"/>
      <c r="U201" s="359"/>
      <c r="V201" s="358"/>
      <c r="W201" s="359"/>
      <c r="X201" s="358"/>
      <c r="Y201" s="359"/>
      <c r="Z201" s="358"/>
      <c r="AA201" s="359"/>
      <c r="AB201" s="358"/>
      <c r="AC201" s="359"/>
      <c r="AD201" s="358"/>
      <c r="AE201" s="359"/>
      <c r="AF201" s="358"/>
      <c r="AG201" s="359"/>
      <c r="AH201" s="358"/>
      <c r="AI201" s="359"/>
      <c r="AJ201" s="358"/>
      <c r="AK201" s="359"/>
      <c r="AL201" s="358"/>
      <c r="AM201" s="359"/>
      <c r="AN201" s="288">
        <f t="shared" si="19"/>
        <v>0</v>
      </c>
      <c r="AO201" s="366">
        <f>P!AK203</f>
        <v>300</v>
      </c>
      <c r="AP201" s="332">
        <f t="shared" si="18"/>
        <v>1</v>
      </c>
      <c r="AQ201" s="87" t="str">
        <f t="shared" si="20"/>
        <v xml:space="preserve"> 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9"/>
      <c r="J202" s="358"/>
      <c r="K202" s="359"/>
      <c r="L202" s="358"/>
      <c r="M202" s="359"/>
      <c r="N202" s="358"/>
      <c r="O202" s="359"/>
      <c r="P202" s="358"/>
      <c r="Q202" s="359"/>
      <c r="R202" s="358"/>
      <c r="S202" s="359"/>
      <c r="T202" s="358"/>
      <c r="U202" s="359"/>
      <c r="V202" s="358"/>
      <c r="W202" s="359"/>
      <c r="X202" s="358"/>
      <c r="Y202" s="359"/>
      <c r="Z202" s="358"/>
      <c r="AA202" s="359"/>
      <c r="AB202" s="358"/>
      <c r="AC202" s="359"/>
      <c r="AD202" s="358"/>
      <c r="AE202" s="359"/>
      <c r="AF202" s="358"/>
      <c r="AG202" s="359"/>
      <c r="AH202" s="358"/>
      <c r="AI202" s="359"/>
      <c r="AJ202" s="358"/>
      <c r="AK202" s="359"/>
      <c r="AL202" s="358"/>
      <c r="AM202" s="359"/>
      <c r="AN202" s="288">
        <f t="shared" si="19"/>
        <v>0</v>
      </c>
      <c r="AO202" s="366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23</v>
      </c>
      <c r="G203" s="329">
        <f t="shared" si="21"/>
        <v>23</v>
      </c>
      <c r="H203" s="352"/>
      <c r="I203" s="359"/>
      <c r="J203" s="358"/>
      <c r="K203" s="359"/>
      <c r="L203" s="358"/>
      <c r="M203" s="359"/>
      <c r="N203" s="358"/>
      <c r="O203" s="359"/>
      <c r="P203" s="358"/>
      <c r="Q203" s="359"/>
      <c r="R203" s="358"/>
      <c r="S203" s="359"/>
      <c r="T203" s="358"/>
      <c r="U203" s="359"/>
      <c r="V203" s="358"/>
      <c r="W203" s="359"/>
      <c r="X203" s="358"/>
      <c r="Y203" s="359"/>
      <c r="Z203" s="358"/>
      <c r="AA203" s="359"/>
      <c r="AB203" s="358"/>
      <c r="AC203" s="359"/>
      <c r="AD203" s="358"/>
      <c r="AE203" s="359"/>
      <c r="AF203" s="358"/>
      <c r="AG203" s="359"/>
      <c r="AH203" s="358"/>
      <c r="AI203" s="359"/>
      <c r="AJ203" s="358"/>
      <c r="AK203" s="359"/>
      <c r="AL203" s="358"/>
      <c r="AM203" s="359"/>
      <c r="AN203" s="288">
        <f t="shared" si="19"/>
        <v>0</v>
      </c>
      <c r="AO203" s="366">
        <f>P!AK205</f>
        <v>41.521739130434781</v>
      </c>
      <c r="AP203" s="332">
        <f t="shared" si="18"/>
        <v>23</v>
      </c>
      <c r="AQ203" s="87" t="str">
        <f t="shared" si="20"/>
        <v xml:space="preserve"> 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34</v>
      </c>
      <c r="G204" s="329">
        <f t="shared" si="21"/>
        <v>34</v>
      </c>
      <c r="H204" s="352"/>
      <c r="I204" s="359"/>
      <c r="J204" s="358"/>
      <c r="K204" s="359"/>
      <c r="L204" s="358"/>
      <c r="M204" s="359"/>
      <c r="N204" s="358"/>
      <c r="O204" s="359"/>
      <c r="P204" s="358"/>
      <c r="Q204" s="359"/>
      <c r="R204" s="358"/>
      <c r="S204" s="359"/>
      <c r="T204" s="358"/>
      <c r="U204" s="359"/>
      <c r="V204" s="358"/>
      <c r="W204" s="359"/>
      <c r="X204" s="358"/>
      <c r="Y204" s="359"/>
      <c r="Z204" s="358"/>
      <c r="AA204" s="359"/>
      <c r="AB204" s="358"/>
      <c r="AC204" s="359"/>
      <c r="AD204" s="358"/>
      <c r="AE204" s="359"/>
      <c r="AF204" s="358"/>
      <c r="AG204" s="359"/>
      <c r="AH204" s="358"/>
      <c r="AI204" s="359"/>
      <c r="AJ204" s="358"/>
      <c r="AK204" s="359"/>
      <c r="AL204" s="358"/>
      <c r="AM204" s="359"/>
      <c r="AN204" s="288">
        <f t="shared" si="19"/>
        <v>0</v>
      </c>
      <c r="AO204" s="366">
        <f>P!AK206</f>
        <v>42.941176470588232</v>
      </c>
      <c r="AP204" s="332">
        <f t="shared" si="18"/>
        <v>34</v>
      </c>
      <c r="AQ204" s="87" t="str">
        <f t="shared" si="20"/>
        <v xml:space="preserve"> 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29">
        <f t="shared" si="21"/>
        <v>14</v>
      </c>
      <c r="H205" s="352"/>
      <c r="I205" s="359"/>
      <c r="J205" s="358"/>
      <c r="K205" s="359"/>
      <c r="L205" s="358"/>
      <c r="M205" s="359"/>
      <c r="N205" s="358"/>
      <c r="O205" s="359"/>
      <c r="P205" s="358"/>
      <c r="Q205" s="359"/>
      <c r="R205" s="358"/>
      <c r="S205" s="359"/>
      <c r="T205" s="358"/>
      <c r="U205" s="359"/>
      <c r="V205" s="358"/>
      <c r="W205" s="359"/>
      <c r="X205" s="358"/>
      <c r="Y205" s="359"/>
      <c r="Z205" s="358"/>
      <c r="AA205" s="359"/>
      <c r="AB205" s="358"/>
      <c r="AC205" s="359"/>
      <c r="AD205" s="358"/>
      <c r="AE205" s="359"/>
      <c r="AF205" s="358"/>
      <c r="AG205" s="359"/>
      <c r="AH205" s="358"/>
      <c r="AI205" s="359"/>
      <c r="AJ205" s="358"/>
      <c r="AK205" s="359"/>
      <c r="AL205" s="358"/>
      <c r="AM205" s="359"/>
      <c r="AN205" s="288">
        <f t="shared" si="19"/>
        <v>0</v>
      </c>
      <c r="AO205" s="366">
        <f>P!AK207</f>
        <v>41.428571428571431</v>
      </c>
      <c r="AP205" s="332">
        <f t="shared" si="18"/>
        <v>14</v>
      </c>
      <c r="AQ205" s="87" t="str">
        <f t="shared" si="20"/>
        <v xml:space="preserve"> 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55</v>
      </c>
      <c r="G206" s="329">
        <f t="shared" si="21"/>
        <v>55</v>
      </c>
      <c r="H206" s="352"/>
      <c r="I206" s="359"/>
      <c r="J206" s="358"/>
      <c r="K206" s="359"/>
      <c r="L206" s="358"/>
      <c r="M206" s="359"/>
      <c r="N206" s="358"/>
      <c r="O206" s="359"/>
      <c r="P206" s="358"/>
      <c r="Q206" s="359"/>
      <c r="R206" s="358"/>
      <c r="S206" s="359"/>
      <c r="T206" s="358"/>
      <c r="U206" s="359"/>
      <c r="V206" s="358"/>
      <c r="W206" s="359"/>
      <c r="X206" s="358"/>
      <c r="Y206" s="359"/>
      <c r="Z206" s="358"/>
      <c r="AA206" s="359"/>
      <c r="AB206" s="358"/>
      <c r="AC206" s="359"/>
      <c r="AD206" s="358"/>
      <c r="AE206" s="359"/>
      <c r="AF206" s="358"/>
      <c r="AG206" s="359"/>
      <c r="AH206" s="358"/>
      <c r="AI206" s="359"/>
      <c r="AJ206" s="358"/>
      <c r="AK206" s="359"/>
      <c r="AL206" s="358"/>
      <c r="AM206" s="359"/>
      <c r="AN206" s="288">
        <f t="shared" si="19"/>
        <v>0</v>
      </c>
      <c r="AO206" s="366">
        <f>P!AK208</f>
        <v>37.727272727272727</v>
      </c>
      <c r="AP206" s="332">
        <f t="shared" si="18"/>
        <v>55</v>
      </c>
      <c r="AQ206" s="87" t="str">
        <f t="shared" si="20"/>
        <v xml:space="preserve"> 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25</v>
      </c>
      <c r="G207" s="329">
        <f t="shared" si="21"/>
        <v>25</v>
      </c>
      <c r="H207" s="352"/>
      <c r="I207" s="359"/>
      <c r="J207" s="358"/>
      <c r="K207" s="359"/>
      <c r="L207" s="358"/>
      <c r="M207" s="359"/>
      <c r="N207" s="358"/>
      <c r="O207" s="359"/>
      <c r="P207" s="358"/>
      <c r="Q207" s="359"/>
      <c r="R207" s="358"/>
      <c r="S207" s="359"/>
      <c r="T207" s="358"/>
      <c r="U207" s="359"/>
      <c r="V207" s="358"/>
      <c r="W207" s="359"/>
      <c r="X207" s="358"/>
      <c r="Y207" s="359"/>
      <c r="Z207" s="358"/>
      <c r="AA207" s="359"/>
      <c r="AB207" s="358"/>
      <c r="AC207" s="359"/>
      <c r="AD207" s="358"/>
      <c r="AE207" s="359"/>
      <c r="AF207" s="358"/>
      <c r="AG207" s="359"/>
      <c r="AH207" s="358"/>
      <c r="AI207" s="359"/>
      <c r="AJ207" s="358"/>
      <c r="AK207" s="359"/>
      <c r="AL207" s="358"/>
      <c r="AM207" s="359"/>
      <c r="AN207" s="288">
        <f t="shared" si="19"/>
        <v>0</v>
      </c>
      <c r="AO207" s="366">
        <f>P!AK209</f>
        <v>56</v>
      </c>
      <c r="AP207" s="332">
        <f t="shared" si="18"/>
        <v>25</v>
      </c>
      <c r="AQ207" s="87" t="str">
        <f t="shared" si="20"/>
        <v xml:space="preserve"> 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9"/>
      <c r="J208" s="358"/>
      <c r="K208" s="359"/>
      <c r="L208" s="358"/>
      <c r="M208" s="359"/>
      <c r="N208" s="358"/>
      <c r="O208" s="359"/>
      <c r="P208" s="358"/>
      <c r="Q208" s="359"/>
      <c r="R208" s="358"/>
      <c r="S208" s="359"/>
      <c r="T208" s="358"/>
      <c r="U208" s="359"/>
      <c r="V208" s="358"/>
      <c r="W208" s="359"/>
      <c r="X208" s="358"/>
      <c r="Y208" s="359"/>
      <c r="Z208" s="358"/>
      <c r="AA208" s="359"/>
      <c r="AB208" s="358"/>
      <c r="AC208" s="359"/>
      <c r="AD208" s="358"/>
      <c r="AE208" s="359"/>
      <c r="AF208" s="358"/>
      <c r="AG208" s="359"/>
      <c r="AH208" s="358"/>
      <c r="AI208" s="359"/>
      <c r="AJ208" s="358"/>
      <c r="AK208" s="359"/>
      <c r="AL208" s="358"/>
      <c r="AM208" s="359"/>
      <c r="AN208" s="288">
        <f t="shared" si="19"/>
        <v>0</v>
      </c>
      <c r="AO208" s="366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9"/>
      <c r="J209" s="358"/>
      <c r="K209" s="359"/>
      <c r="L209" s="358"/>
      <c r="M209" s="359"/>
      <c r="N209" s="358"/>
      <c r="O209" s="359"/>
      <c r="P209" s="358"/>
      <c r="Q209" s="359"/>
      <c r="R209" s="358"/>
      <c r="S209" s="359"/>
      <c r="T209" s="358"/>
      <c r="U209" s="359"/>
      <c r="V209" s="358"/>
      <c r="W209" s="359"/>
      <c r="X209" s="358"/>
      <c r="Y209" s="359"/>
      <c r="Z209" s="358"/>
      <c r="AA209" s="359"/>
      <c r="AB209" s="358"/>
      <c r="AC209" s="359"/>
      <c r="AD209" s="358"/>
      <c r="AE209" s="359"/>
      <c r="AF209" s="358"/>
      <c r="AG209" s="359"/>
      <c r="AH209" s="358"/>
      <c r="AI209" s="359"/>
      <c r="AJ209" s="358"/>
      <c r="AK209" s="359"/>
      <c r="AL209" s="358"/>
      <c r="AM209" s="359"/>
      <c r="AN209" s="288">
        <f t="shared" si="19"/>
        <v>0</v>
      </c>
      <c r="AO209" s="366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9"/>
      <c r="J210" s="358"/>
      <c r="K210" s="359"/>
      <c r="L210" s="358"/>
      <c r="M210" s="359"/>
      <c r="N210" s="358"/>
      <c r="O210" s="359"/>
      <c r="P210" s="358"/>
      <c r="Q210" s="359"/>
      <c r="R210" s="358"/>
      <c r="S210" s="359"/>
      <c r="T210" s="358"/>
      <c r="U210" s="359"/>
      <c r="V210" s="358"/>
      <c r="W210" s="359"/>
      <c r="X210" s="358"/>
      <c r="Y210" s="359"/>
      <c r="Z210" s="358"/>
      <c r="AA210" s="359"/>
      <c r="AB210" s="358"/>
      <c r="AC210" s="359"/>
      <c r="AD210" s="358"/>
      <c r="AE210" s="359"/>
      <c r="AF210" s="358"/>
      <c r="AG210" s="359"/>
      <c r="AH210" s="358"/>
      <c r="AI210" s="359"/>
      <c r="AJ210" s="358"/>
      <c r="AK210" s="359"/>
      <c r="AL210" s="358"/>
      <c r="AM210" s="359"/>
      <c r="AN210" s="288">
        <f t="shared" si="19"/>
        <v>0</v>
      </c>
      <c r="AO210" s="366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15</v>
      </c>
      <c r="G211" s="329">
        <f t="shared" si="21"/>
        <v>15</v>
      </c>
      <c r="H211" s="352"/>
      <c r="I211" s="359"/>
      <c r="J211" s="358"/>
      <c r="K211" s="359"/>
      <c r="L211" s="358"/>
      <c r="M211" s="359"/>
      <c r="N211" s="358"/>
      <c r="O211" s="359"/>
      <c r="P211" s="358"/>
      <c r="Q211" s="359"/>
      <c r="R211" s="358"/>
      <c r="S211" s="359"/>
      <c r="T211" s="358"/>
      <c r="U211" s="359"/>
      <c r="V211" s="358"/>
      <c r="W211" s="359"/>
      <c r="X211" s="358"/>
      <c r="Y211" s="359"/>
      <c r="Z211" s="358"/>
      <c r="AA211" s="359"/>
      <c r="AB211" s="358"/>
      <c r="AC211" s="359"/>
      <c r="AD211" s="358"/>
      <c r="AE211" s="359"/>
      <c r="AF211" s="358"/>
      <c r="AG211" s="359"/>
      <c r="AH211" s="358"/>
      <c r="AI211" s="359"/>
      <c r="AJ211" s="358"/>
      <c r="AK211" s="359"/>
      <c r="AL211" s="358"/>
      <c r="AM211" s="359"/>
      <c r="AN211" s="288">
        <f t="shared" si="19"/>
        <v>0</v>
      </c>
      <c r="AO211" s="366">
        <f>P!AK213</f>
        <v>38.333333333333336</v>
      </c>
      <c r="AP211" s="332">
        <f t="shared" si="18"/>
        <v>15</v>
      </c>
      <c r="AQ211" s="87" t="str">
        <f t="shared" si="20"/>
        <v xml:space="preserve"> 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3.56</v>
      </c>
      <c r="G212" s="329">
        <f t="shared" si="21"/>
        <v>3.56</v>
      </c>
      <c r="H212" s="352"/>
      <c r="I212" s="359"/>
      <c r="J212" s="358"/>
      <c r="K212" s="359"/>
      <c r="L212" s="358"/>
      <c r="M212" s="359"/>
      <c r="N212" s="358"/>
      <c r="O212" s="359"/>
      <c r="P212" s="358"/>
      <c r="Q212" s="359"/>
      <c r="R212" s="358"/>
      <c r="S212" s="359"/>
      <c r="T212" s="358"/>
      <c r="U212" s="359"/>
      <c r="V212" s="358"/>
      <c r="W212" s="359"/>
      <c r="X212" s="358"/>
      <c r="Y212" s="359"/>
      <c r="Z212" s="358"/>
      <c r="AA212" s="359"/>
      <c r="AB212" s="358"/>
      <c r="AC212" s="359"/>
      <c r="AD212" s="358"/>
      <c r="AE212" s="359"/>
      <c r="AF212" s="358"/>
      <c r="AG212" s="359"/>
      <c r="AH212" s="358"/>
      <c r="AI212" s="359"/>
      <c r="AJ212" s="358"/>
      <c r="AK212" s="359"/>
      <c r="AL212" s="358"/>
      <c r="AM212" s="359"/>
      <c r="AN212" s="288">
        <f t="shared" si="19"/>
        <v>0</v>
      </c>
      <c r="AO212" s="366">
        <f>P!AK214</f>
        <v>450.84269662921349</v>
      </c>
      <c r="AP212" s="332">
        <f t="shared" si="18"/>
        <v>3.56</v>
      </c>
      <c r="AQ212" s="87" t="str">
        <f t="shared" si="20"/>
        <v xml:space="preserve"> 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9"/>
      <c r="J213" s="358"/>
      <c r="K213" s="359"/>
      <c r="L213" s="358"/>
      <c r="M213" s="359"/>
      <c r="N213" s="358"/>
      <c r="O213" s="359"/>
      <c r="P213" s="358"/>
      <c r="Q213" s="359"/>
      <c r="R213" s="358"/>
      <c r="S213" s="359"/>
      <c r="T213" s="358"/>
      <c r="U213" s="359"/>
      <c r="V213" s="358"/>
      <c r="W213" s="359"/>
      <c r="X213" s="358"/>
      <c r="Y213" s="359"/>
      <c r="Z213" s="358"/>
      <c r="AA213" s="359"/>
      <c r="AB213" s="358"/>
      <c r="AC213" s="359"/>
      <c r="AD213" s="358"/>
      <c r="AE213" s="359"/>
      <c r="AF213" s="358"/>
      <c r="AG213" s="359"/>
      <c r="AH213" s="358"/>
      <c r="AI213" s="359"/>
      <c r="AJ213" s="358"/>
      <c r="AK213" s="359"/>
      <c r="AL213" s="358"/>
      <c r="AM213" s="359"/>
      <c r="AN213" s="288">
        <f t="shared" si="19"/>
        <v>0</v>
      </c>
      <c r="AO213" s="366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31</v>
      </c>
      <c r="G214" s="281">
        <f t="shared" si="21"/>
        <v>31</v>
      </c>
      <c r="H214" s="314"/>
      <c r="I214" s="346"/>
      <c r="J214" s="345"/>
      <c r="K214" s="346"/>
      <c r="L214" s="345"/>
      <c r="M214" s="346"/>
      <c r="N214" s="345"/>
      <c r="O214" s="346"/>
      <c r="P214" s="345"/>
      <c r="Q214" s="346"/>
      <c r="R214" s="345"/>
      <c r="S214" s="346"/>
      <c r="T214" s="345"/>
      <c r="U214" s="346"/>
      <c r="V214" s="345"/>
      <c r="W214" s="346"/>
      <c r="X214" s="345"/>
      <c r="Y214" s="346"/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0</v>
      </c>
      <c r="AO214" s="355">
        <f>P!AK216</f>
        <v>60</v>
      </c>
      <c r="AP214" s="356">
        <f t="shared" si="18"/>
        <v>31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/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1</v>
      </c>
      <c r="G218" s="281">
        <f t="shared" si="21"/>
        <v>1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/>
      <c r="W218" s="346"/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0</v>
      </c>
      <c r="AO218" s="289">
        <f>P!AK220</f>
        <v>130</v>
      </c>
      <c r="AP218" s="290">
        <f t="shared" si="18"/>
        <v>1</v>
      </c>
      <c r="AQ218" s="87" t="str">
        <f t="shared" si="20"/>
        <v xml:space="preserve"> 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2</v>
      </c>
      <c r="G221" s="281">
        <f t="shared" si="21"/>
        <v>2</v>
      </c>
      <c r="H221" s="314"/>
      <c r="I221" s="346"/>
      <c r="J221" s="345"/>
      <c r="K221" s="346"/>
      <c r="L221" s="345"/>
      <c r="M221" s="346"/>
      <c r="N221" s="345"/>
      <c r="O221" s="346"/>
      <c r="P221" s="345"/>
      <c r="Q221" s="346"/>
      <c r="R221" s="345"/>
      <c r="S221" s="346"/>
      <c r="T221" s="345"/>
      <c r="U221" s="346"/>
      <c r="V221" s="345"/>
      <c r="W221" s="346"/>
      <c r="X221" s="345"/>
      <c r="Y221" s="346"/>
      <c r="Z221" s="345"/>
      <c r="AA221" s="346"/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0</v>
      </c>
      <c r="AO221" s="289">
        <f>P!AK223</f>
        <v>245</v>
      </c>
      <c r="AP221" s="290">
        <f t="shared" si="18"/>
        <v>2</v>
      </c>
      <c r="AQ221" s="87" t="str">
        <f t="shared" si="20"/>
        <v xml:space="preserve"> 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9"/>
      <c r="J228" s="358"/>
      <c r="K228" s="359"/>
      <c r="L228" s="358"/>
      <c r="M228" s="359"/>
      <c r="N228" s="358"/>
      <c r="O228" s="359"/>
      <c r="P228" s="358"/>
      <c r="Q228" s="359"/>
      <c r="R228" s="358"/>
      <c r="S228" s="359"/>
      <c r="T228" s="358"/>
      <c r="U228" s="359"/>
      <c r="V228" s="358"/>
      <c r="W228" s="359"/>
      <c r="X228" s="358"/>
      <c r="Y228" s="359"/>
      <c r="Z228" s="358"/>
      <c r="AA228" s="359"/>
      <c r="AB228" s="358"/>
      <c r="AC228" s="359"/>
      <c r="AD228" s="358"/>
      <c r="AE228" s="359"/>
      <c r="AF228" s="358"/>
      <c r="AG228" s="359"/>
      <c r="AH228" s="358"/>
      <c r="AI228" s="359"/>
      <c r="AJ228" s="358"/>
      <c r="AK228" s="359"/>
      <c r="AL228" s="358"/>
      <c r="AM228" s="359"/>
      <c r="AN228" s="288">
        <f t="shared" si="19"/>
        <v>0</v>
      </c>
      <c r="AO228" s="366">
        <f>P!AK230</f>
        <v>400</v>
      </c>
      <c r="AP228" s="367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14.3</v>
      </c>
      <c r="G229" s="281">
        <f t="shared" si="21"/>
        <v>14.3</v>
      </c>
      <c r="H229" s="352"/>
      <c r="I229" s="359"/>
      <c r="J229" s="358"/>
      <c r="K229" s="359"/>
      <c r="L229" s="358"/>
      <c r="M229" s="359"/>
      <c r="N229" s="358"/>
      <c r="O229" s="359"/>
      <c r="P229" s="358"/>
      <c r="Q229" s="359"/>
      <c r="R229" s="358"/>
      <c r="S229" s="359"/>
      <c r="T229" s="358"/>
      <c r="U229" s="359"/>
      <c r="V229" s="358"/>
      <c r="W229" s="359"/>
      <c r="X229" s="358"/>
      <c r="Y229" s="359"/>
      <c r="Z229" s="358"/>
      <c r="AA229" s="359"/>
      <c r="AB229" s="358"/>
      <c r="AC229" s="359"/>
      <c r="AD229" s="358"/>
      <c r="AE229" s="359"/>
      <c r="AF229" s="358"/>
      <c r="AG229" s="359"/>
      <c r="AH229" s="358"/>
      <c r="AI229" s="359"/>
      <c r="AJ229" s="358"/>
      <c r="AK229" s="359"/>
      <c r="AL229" s="358"/>
      <c r="AM229" s="359"/>
      <c r="AN229" s="288">
        <f t="shared" si="19"/>
        <v>0</v>
      </c>
      <c r="AO229" s="366">
        <f>P!AK231</f>
        <v>680</v>
      </c>
      <c r="AP229" s="367">
        <f t="shared" si="18"/>
        <v>14.3</v>
      </c>
      <c r="AQ229" s="87" t="str">
        <f>IF(AND(AP229&gt;=0, AP229&lt;1),IF(AP229=0,"০","NZ")," ")</f>
        <v xml:space="preserve"> 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28</v>
      </c>
      <c r="G230" s="281">
        <f>E230+F230</f>
        <v>62.949999999999989</v>
      </c>
      <c r="H230" s="314"/>
      <c r="I230" s="346"/>
      <c r="J230" s="345"/>
      <c r="K230" s="346"/>
      <c r="L230" s="345"/>
      <c r="M230" s="346"/>
      <c r="N230" s="345"/>
      <c r="O230" s="346"/>
      <c r="P230" s="345"/>
      <c r="Q230" s="346"/>
      <c r="R230" s="345"/>
      <c r="S230" s="346"/>
      <c r="T230" s="345"/>
      <c r="U230" s="346"/>
      <c r="V230" s="345"/>
      <c r="W230" s="346"/>
      <c r="X230" s="345"/>
      <c r="Y230" s="346"/>
      <c r="Z230" s="345"/>
      <c r="AA230" s="346"/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0</v>
      </c>
      <c r="AO230" s="355">
        <f>P!AK232</f>
        <v>778.57142857142856</v>
      </c>
      <c r="AP230" s="356">
        <f t="shared" si="18"/>
        <v>62.949999999999989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/>
      <c r="I231" s="346"/>
      <c r="J231" s="345"/>
      <c r="K231" s="346"/>
      <c r="L231" s="345"/>
      <c r="M231" s="346"/>
      <c r="N231" s="345"/>
      <c r="O231" s="346"/>
      <c r="P231" s="345"/>
      <c r="Q231" s="346"/>
      <c r="R231" s="345"/>
      <c r="S231" s="346"/>
      <c r="T231" s="345"/>
      <c r="U231" s="346"/>
      <c r="V231" s="345"/>
      <c r="W231" s="346"/>
      <c r="X231" s="345"/>
      <c r="Y231" s="346"/>
      <c r="Z231" s="345"/>
      <c r="AA231" s="346"/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0</v>
      </c>
      <c r="AO231" s="289">
        <f>P!AK233</f>
        <v>1.4</v>
      </c>
      <c r="AP231" s="290">
        <f t="shared" si="18"/>
        <v>5734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285</v>
      </c>
      <c r="G232" s="281">
        <f t="shared" si="21"/>
        <v>306</v>
      </c>
      <c r="H232" s="314"/>
      <c r="I232" s="346"/>
      <c r="J232" s="345"/>
      <c r="K232" s="346"/>
      <c r="L232" s="345"/>
      <c r="M232" s="346"/>
      <c r="N232" s="345"/>
      <c r="O232" s="346"/>
      <c r="P232" s="345"/>
      <c r="Q232" s="346"/>
      <c r="R232" s="345"/>
      <c r="S232" s="346"/>
      <c r="T232" s="345"/>
      <c r="U232" s="346"/>
      <c r="V232" s="345"/>
      <c r="W232" s="346"/>
      <c r="X232" s="345"/>
      <c r="Y232" s="346"/>
      <c r="Z232" s="345"/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0</v>
      </c>
      <c r="AO232" s="289">
        <f>P!AK234</f>
        <v>25.263157894736842</v>
      </c>
      <c r="AP232" s="290">
        <f t="shared" si="18"/>
        <v>306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13.9</v>
      </c>
      <c r="G233" s="281">
        <f t="shared" si="21"/>
        <v>14</v>
      </c>
      <c r="H233" s="314"/>
      <c r="I233" s="346"/>
      <c r="J233" s="345"/>
      <c r="K233" s="346"/>
      <c r="L233" s="345"/>
      <c r="M233" s="346"/>
      <c r="N233" s="345"/>
      <c r="O233" s="346"/>
      <c r="P233" s="345"/>
      <c r="Q233" s="346"/>
      <c r="R233" s="345"/>
      <c r="S233" s="346"/>
      <c r="T233" s="345"/>
      <c r="U233" s="346"/>
      <c r="V233" s="345"/>
      <c r="W233" s="346"/>
      <c r="X233" s="345"/>
      <c r="Y233" s="346"/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0</v>
      </c>
      <c r="AO233" s="289">
        <f>P!AK235</f>
        <v>500</v>
      </c>
      <c r="AP233" s="290">
        <f t="shared" si="18"/>
        <v>14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5</v>
      </c>
      <c r="G234" s="281">
        <f t="shared" si="21"/>
        <v>5</v>
      </c>
      <c r="H234" s="314"/>
      <c r="I234" s="346"/>
      <c r="J234" s="345"/>
      <c r="K234" s="346"/>
      <c r="L234" s="345"/>
      <c r="M234" s="346"/>
      <c r="N234" s="345"/>
      <c r="O234" s="346"/>
      <c r="P234" s="345"/>
      <c r="Q234" s="346"/>
      <c r="R234" s="345"/>
      <c r="S234" s="346"/>
      <c r="T234" s="345"/>
      <c r="U234" s="346"/>
      <c r="V234" s="345"/>
      <c r="W234" s="346"/>
      <c r="X234" s="345"/>
      <c r="Y234" s="346"/>
      <c r="Z234" s="345"/>
      <c r="AA234" s="346"/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0</v>
      </c>
      <c r="AO234" s="289">
        <f>P!AK236</f>
        <v>600</v>
      </c>
      <c r="AP234" s="290">
        <f t="shared" si="18"/>
        <v>5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/>
      <c r="M235" s="346"/>
      <c r="N235" s="345"/>
      <c r="O235" s="346"/>
      <c r="P235" s="345"/>
      <c r="Q235" s="346"/>
      <c r="R235" s="345"/>
      <c r="S235" s="346"/>
      <c r="T235" s="345"/>
      <c r="U235" s="346"/>
      <c r="V235" s="345"/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/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6"/>
      <c r="J237" s="345"/>
      <c r="K237" s="346"/>
      <c r="L237" s="345"/>
      <c r="M237" s="346"/>
      <c r="N237" s="345"/>
      <c r="O237" s="346"/>
      <c r="P237" s="345"/>
      <c r="Q237" s="346"/>
      <c r="R237" s="345"/>
      <c r="S237" s="346"/>
      <c r="T237" s="345"/>
      <c r="U237" s="346"/>
      <c r="V237" s="345"/>
      <c r="W237" s="346"/>
      <c r="X237" s="345"/>
      <c r="Y237" s="346"/>
      <c r="Z237" s="345"/>
      <c r="AA237" s="346"/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0</v>
      </c>
      <c r="AO237" s="289">
        <f>P!AK239</f>
        <v>366.15384615384613</v>
      </c>
      <c r="AP237" s="290">
        <f t="shared" si="18"/>
        <v>13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5</v>
      </c>
      <c r="G238" s="281">
        <f t="shared" si="21"/>
        <v>5</v>
      </c>
      <c r="H238" s="314"/>
      <c r="I238" s="346"/>
      <c r="J238" s="345"/>
      <c r="K238" s="346"/>
      <c r="L238" s="345"/>
      <c r="M238" s="346"/>
      <c r="N238" s="345"/>
      <c r="O238" s="346"/>
      <c r="P238" s="345"/>
      <c r="Q238" s="346"/>
      <c r="R238" s="345"/>
      <c r="S238" s="346"/>
      <c r="T238" s="345"/>
      <c r="U238" s="346"/>
      <c r="V238" s="345"/>
      <c r="W238" s="346"/>
      <c r="X238" s="345"/>
      <c r="Y238" s="346"/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0</v>
      </c>
      <c r="AO238" s="289">
        <f>P!AK240</f>
        <v>500</v>
      </c>
      <c r="AP238" s="290">
        <f t="shared" si="18"/>
        <v>5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1044</v>
      </c>
      <c r="G243" s="334">
        <f t="shared" si="21"/>
        <v>1044</v>
      </c>
      <c r="H243" s="333"/>
      <c r="I243" s="359"/>
      <c r="J243" s="358"/>
      <c r="K243" s="359"/>
      <c r="L243" s="358"/>
      <c r="M243" s="359"/>
      <c r="N243" s="358"/>
      <c r="O243" s="359"/>
      <c r="P243" s="358"/>
      <c r="Q243" s="359"/>
      <c r="R243" s="358"/>
      <c r="S243" s="359"/>
      <c r="T243" s="358"/>
      <c r="U243" s="359"/>
      <c r="V243" s="358"/>
      <c r="W243" s="359"/>
      <c r="X243" s="358"/>
      <c r="Y243" s="359"/>
      <c r="Z243" s="358"/>
      <c r="AA243" s="359"/>
      <c r="AB243" s="358"/>
      <c r="AC243" s="359"/>
      <c r="AD243" s="358"/>
      <c r="AE243" s="359"/>
      <c r="AF243" s="358"/>
      <c r="AG243" s="359"/>
      <c r="AH243" s="358"/>
      <c r="AI243" s="359"/>
      <c r="AJ243" s="358"/>
      <c r="AK243" s="359"/>
      <c r="AL243" s="358"/>
      <c r="AM243" s="359"/>
      <c r="AN243" s="288">
        <f t="shared" si="19"/>
        <v>0</v>
      </c>
      <c r="AO243" s="364">
        <f>P!AK245</f>
        <v>9.5613026819923377</v>
      </c>
      <c r="AP243" s="365">
        <f t="shared" si="18"/>
        <v>1044</v>
      </c>
      <c r="AQ243" s="87" t="str">
        <f t="shared" si="20"/>
        <v xml:space="preserve"> 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9"/>
      <c r="J244" s="358"/>
      <c r="K244" s="359"/>
      <c r="L244" s="358"/>
      <c r="M244" s="359"/>
      <c r="N244" s="358"/>
      <c r="O244" s="359"/>
      <c r="P244" s="358"/>
      <c r="Q244" s="359"/>
      <c r="R244" s="358"/>
      <c r="S244" s="359"/>
      <c r="T244" s="358"/>
      <c r="U244" s="359"/>
      <c r="V244" s="358"/>
      <c r="W244" s="359"/>
      <c r="X244" s="358"/>
      <c r="Y244" s="359"/>
      <c r="Z244" s="358"/>
      <c r="AA244" s="359"/>
      <c r="AB244" s="358"/>
      <c r="AC244" s="359"/>
      <c r="AD244" s="358"/>
      <c r="AE244" s="359"/>
      <c r="AF244" s="358"/>
      <c r="AG244" s="359"/>
      <c r="AH244" s="358"/>
      <c r="AI244" s="359"/>
      <c r="AJ244" s="358"/>
      <c r="AK244" s="359"/>
      <c r="AL244" s="358"/>
      <c r="AM244" s="359"/>
      <c r="AN244" s="288">
        <f t="shared" si="19"/>
        <v>0</v>
      </c>
      <c r="AO244" s="366">
        <f>P!AK246</f>
        <v>338.66666666666669</v>
      </c>
      <c r="AP244" s="367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20</v>
      </c>
      <c r="G245" s="281">
        <f t="shared" si="21"/>
        <v>27.25</v>
      </c>
      <c r="H245" s="314"/>
      <c r="I245" s="346"/>
      <c r="J245" s="345"/>
      <c r="K245" s="346"/>
      <c r="L245" s="345"/>
      <c r="M245" s="346"/>
      <c r="N245" s="345"/>
      <c r="O245" s="346"/>
      <c r="P245" s="345"/>
      <c r="Q245" s="346"/>
      <c r="R245" s="345"/>
      <c r="S245" s="346"/>
      <c r="T245" s="345"/>
      <c r="U245" s="346"/>
      <c r="V245" s="345"/>
      <c r="W245" s="346"/>
      <c r="X245" s="345"/>
      <c r="Y245" s="346"/>
      <c r="Z245" s="345"/>
      <c r="AA245" s="346"/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0</v>
      </c>
      <c r="AO245" s="355">
        <f>P!AK247</f>
        <v>350</v>
      </c>
      <c r="AP245" s="356">
        <f t="shared" si="18"/>
        <v>27.25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4">
        <f>E246+F246</f>
        <v>727</v>
      </c>
      <c r="H246" s="352"/>
      <c r="I246" s="359"/>
      <c r="J246" s="358"/>
      <c r="K246" s="359"/>
      <c r="L246" s="358"/>
      <c r="M246" s="359"/>
      <c r="N246" s="358"/>
      <c r="O246" s="359"/>
      <c r="P246" s="358"/>
      <c r="Q246" s="359"/>
      <c r="R246" s="358"/>
      <c r="S246" s="359"/>
      <c r="T246" s="358"/>
      <c r="U246" s="359"/>
      <c r="V246" s="358"/>
      <c r="W246" s="359"/>
      <c r="X246" s="358"/>
      <c r="Y246" s="359"/>
      <c r="Z246" s="358"/>
      <c r="AA246" s="359"/>
      <c r="AB246" s="358"/>
      <c r="AC246" s="359"/>
      <c r="AD246" s="358"/>
      <c r="AE246" s="359"/>
      <c r="AF246" s="358"/>
      <c r="AG246" s="359"/>
      <c r="AH246" s="358"/>
      <c r="AI246" s="359"/>
      <c r="AJ246" s="358"/>
      <c r="AK246" s="359"/>
      <c r="AL246" s="358"/>
      <c r="AM246" s="359"/>
      <c r="AN246" s="288">
        <f t="shared" si="19"/>
        <v>0</v>
      </c>
      <c r="AO246" s="289">
        <f>P!AK248</f>
        <v>20</v>
      </c>
      <c r="AP246" s="367">
        <f t="shared" si="18"/>
        <v>727</v>
      </c>
      <c r="AQ246" s="87" t="str">
        <f t="shared" si="20"/>
        <v xml:space="preserve"> 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47460</v>
      </c>
      <c r="G247" s="339">
        <f t="shared" si="21"/>
        <v>47460</v>
      </c>
      <c r="H247" s="333"/>
      <c r="I247" s="359"/>
      <c r="J247" s="358"/>
      <c r="K247" s="359"/>
      <c r="L247" s="358"/>
      <c r="M247" s="359"/>
      <c r="N247" s="358"/>
      <c r="O247" s="359"/>
      <c r="P247" s="358"/>
      <c r="Q247" s="359"/>
      <c r="R247" s="358"/>
      <c r="S247" s="359"/>
      <c r="T247" s="358"/>
      <c r="U247" s="359"/>
      <c r="V247" s="358"/>
      <c r="W247" s="359"/>
      <c r="X247" s="358"/>
      <c r="Y247" s="359"/>
      <c r="Z247" s="358"/>
      <c r="AA247" s="359"/>
      <c r="AB247" s="358"/>
      <c r="AC247" s="359"/>
      <c r="AD247" s="358"/>
      <c r="AE247" s="359"/>
      <c r="AF247" s="358"/>
      <c r="AG247" s="359"/>
      <c r="AH247" s="358"/>
      <c r="AI247" s="359"/>
      <c r="AJ247" s="358"/>
      <c r="AK247" s="359"/>
      <c r="AL247" s="358"/>
      <c r="AM247" s="359"/>
      <c r="AN247" s="288">
        <f t="shared" si="19"/>
        <v>0</v>
      </c>
      <c r="AO247" s="288">
        <f>P!AK249</f>
        <v>1</v>
      </c>
      <c r="AP247" s="368">
        <f t="shared" si="18"/>
        <v>47460</v>
      </c>
      <c r="AQ247" s="340" t="str">
        <f t="shared" si="20"/>
        <v xml:space="preserve"> 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1590</v>
      </c>
      <c r="G248" s="329">
        <f t="shared" si="21"/>
        <v>1590</v>
      </c>
      <c r="H248" s="352"/>
      <c r="I248" s="359"/>
      <c r="J248" s="358"/>
      <c r="K248" s="359"/>
      <c r="L248" s="358"/>
      <c r="M248" s="359"/>
      <c r="N248" s="358"/>
      <c r="O248" s="359"/>
      <c r="P248" s="358"/>
      <c r="Q248" s="359"/>
      <c r="R248" s="358"/>
      <c r="S248" s="359"/>
      <c r="T248" s="358"/>
      <c r="U248" s="359"/>
      <c r="V248" s="358"/>
      <c r="W248" s="359"/>
      <c r="X248" s="358"/>
      <c r="Y248" s="359"/>
      <c r="Z248" s="358"/>
      <c r="AA248" s="359"/>
      <c r="AB248" s="358"/>
      <c r="AC248" s="359"/>
      <c r="AD248" s="358"/>
      <c r="AE248" s="359"/>
      <c r="AF248" s="358"/>
      <c r="AG248" s="359"/>
      <c r="AH248" s="358"/>
      <c r="AI248" s="359"/>
      <c r="AJ248" s="358"/>
      <c r="AK248" s="359"/>
      <c r="AL248" s="358"/>
      <c r="AM248" s="359"/>
      <c r="AN248" s="288">
        <f t="shared" si="19"/>
        <v>0</v>
      </c>
      <c r="AO248" s="289">
        <f>P!AK250</f>
        <v>1</v>
      </c>
      <c r="AP248" s="367">
        <f t="shared" si="18"/>
        <v>1590</v>
      </c>
      <c r="AQ248" s="87" t="str">
        <f t="shared" si="20"/>
        <v xml:space="preserve"> 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3300</v>
      </c>
      <c r="G249" s="329">
        <f t="shared" si="21"/>
        <v>3300</v>
      </c>
      <c r="H249" s="352"/>
      <c r="I249" s="359"/>
      <c r="J249" s="358"/>
      <c r="K249" s="359"/>
      <c r="L249" s="358"/>
      <c r="M249" s="359"/>
      <c r="N249" s="358"/>
      <c r="O249" s="359"/>
      <c r="P249" s="358"/>
      <c r="Q249" s="359"/>
      <c r="R249" s="358"/>
      <c r="S249" s="359"/>
      <c r="T249" s="358"/>
      <c r="U249" s="359"/>
      <c r="V249" s="358"/>
      <c r="W249" s="359"/>
      <c r="X249" s="358"/>
      <c r="Y249" s="359"/>
      <c r="Z249" s="358"/>
      <c r="AA249" s="359"/>
      <c r="AB249" s="358"/>
      <c r="AC249" s="359"/>
      <c r="AD249" s="358"/>
      <c r="AE249" s="359"/>
      <c r="AF249" s="358"/>
      <c r="AG249" s="359"/>
      <c r="AH249" s="358"/>
      <c r="AI249" s="359"/>
      <c r="AJ249" s="358"/>
      <c r="AK249" s="359"/>
      <c r="AL249" s="358"/>
      <c r="AM249" s="359"/>
      <c r="AN249" s="288">
        <f t="shared" si="19"/>
        <v>0</v>
      </c>
      <c r="AO249" s="289">
        <f>P!AK251</f>
        <v>1</v>
      </c>
      <c r="AP249" s="367">
        <f t="shared" si="18"/>
        <v>3300</v>
      </c>
      <c r="AQ249" s="87" t="str">
        <f t="shared" si="20"/>
        <v xml:space="preserve"> 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2481</v>
      </c>
      <c r="G250" s="329">
        <f t="shared" si="21"/>
        <v>2481</v>
      </c>
      <c r="H250" s="352"/>
      <c r="I250" s="359"/>
      <c r="J250" s="358"/>
      <c r="K250" s="359"/>
      <c r="L250" s="358"/>
      <c r="M250" s="359"/>
      <c r="N250" s="358"/>
      <c r="O250" s="359"/>
      <c r="P250" s="358"/>
      <c r="Q250" s="359"/>
      <c r="R250" s="358"/>
      <c r="S250" s="359"/>
      <c r="T250" s="358"/>
      <c r="U250" s="359"/>
      <c r="V250" s="358"/>
      <c r="W250" s="359"/>
      <c r="X250" s="358"/>
      <c r="Y250" s="359"/>
      <c r="Z250" s="358"/>
      <c r="AA250" s="359"/>
      <c r="AB250" s="358"/>
      <c r="AC250" s="359"/>
      <c r="AD250" s="358"/>
      <c r="AE250" s="359"/>
      <c r="AF250" s="358"/>
      <c r="AG250" s="359"/>
      <c r="AH250" s="358"/>
      <c r="AI250" s="359"/>
      <c r="AJ250" s="358"/>
      <c r="AK250" s="359"/>
      <c r="AL250" s="358"/>
      <c r="AM250" s="359"/>
      <c r="AN250" s="288">
        <f t="shared" si="19"/>
        <v>0</v>
      </c>
      <c r="AO250" s="289">
        <f>P!AK252</f>
        <v>1.1064087061668681</v>
      </c>
      <c r="AP250" s="367">
        <f t="shared" si="18"/>
        <v>2481</v>
      </c>
      <c r="AQ250" s="87" t="str">
        <f t="shared" si="20"/>
        <v xml:space="preserve"> 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7200</v>
      </c>
      <c r="G251" s="329">
        <f t="shared" si="21"/>
        <v>7200</v>
      </c>
      <c r="H251" s="352"/>
      <c r="I251" s="359"/>
      <c r="J251" s="358"/>
      <c r="K251" s="359"/>
      <c r="L251" s="358"/>
      <c r="M251" s="359"/>
      <c r="N251" s="358"/>
      <c r="O251" s="359"/>
      <c r="P251" s="358"/>
      <c r="Q251" s="359"/>
      <c r="R251" s="358"/>
      <c r="S251" s="359"/>
      <c r="T251" s="358"/>
      <c r="U251" s="359"/>
      <c r="V251" s="358"/>
      <c r="W251" s="359"/>
      <c r="X251" s="358"/>
      <c r="Y251" s="359"/>
      <c r="Z251" s="358"/>
      <c r="AA251" s="359"/>
      <c r="AB251" s="358"/>
      <c r="AC251" s="359"/>
      <c r="AD251" s="358"/>
      <c r="AE251" s="359"/>
      <c r="AF251" s="358"/>
      <c r="AG251" s="359"/>
      <c r="AH251" s="358"/>
      <c r="AI251" s="359"/>
      <c r="AJ251" s="358"/>
      <c r="AK251" s="359"/>
      <c r="AL251" s="358"/>
      <c r="AM251" s="359"/>
      <c r="AN251" s="288">
        <f t="shared" si="19"/>
        <v>0</v>
      </c>
      <c r="AO251" s="289">
        <f>P!AK253</f>
        <v>1</v>
      </c>
      <c r="AP251" s="367">
        <f t="shared" si="18"/>
        <v>7200</v>
      </c>
      <c r="AQ251" s="87" t="str">
        <f t="shared" si="20"/>
        <v xml:space="preserve"> 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58400</v>
      </c>
      <c r="G252" s="329">
        <f t="shared" si="21"/>
        <v>58400</v>
      </c>
      <c r="H252" s="352"/>
      <c r="I252" s="359"/>
      <c r="J252" s="358"/>
      <c r="K252" s="359"/>
      <c r="L252" s="358"/>
      <c r="M252" s="359"/>
      <c r="N252" s="358"/>
      <c r="O252" s="359"/>
      <c r="P252" s="358"/>
      <c r="Q252" s="359"/>
      <c r="R252" s="358"/>
      <c r="S252" s="359"/>
      <c r="T252" s="358"/>
      <c r="U252" s="359"/>
      <c r="V252" s="358"/>
      <c r="W252" s="359"/>
      <c r="X252" s="358"/>
      <c r="Y252" s="359"/>
      <c r="Z252" s="358"/>
      <c r="AA252" s="359"/>
      <c r="AB252" s="358"/>
      <c r="AC252" s="359"/>
      <c r="AD252" s="358"/>
      <c r="AE252" s="359"/>
      <c r="AF252" s="358"/>
      <c r="AG252" s="359"/>
      <c r="AH252" s="358"/>
      <c r="AI252" s="359"/>
      <c r="AJ252" s="358"/>
      <c r="AK252" s="359"/>
      <c r="AL252" s="358"/>
      <c r="AM252" s="359"/>
      <c r="AN252" s="288">
        <f t="shared" si="19"/>
        <v>0</v>
      </c>
      <c r="AO252" s="289">
        <f>P!AK254</f>
        <v>1</v>
      </c>
      <c r="AP252" s="367">
        <f t="shared" si="18"/>
        <v>58400</v>
      </c>
      <c r="AQ252" s="87" t="str">
        <f t="shared" si="20"/>
        <v xml:space="preserve"> 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219" priority="351" operator="lessThan">
      <formula>0</formula>
    </cfRule>
  </conditionalFormatting>
  <conditionalFormatting sqref="AN3:AP252">
    <cfRule type="cellIs" dxfId="218" priority="364" operator="lessThan">
      <formula>0</formula>
    </cfRule>
  </conditionalFormatting>
  <conditionalFormatting sqref="AQ3:AQ252">
    <cfRule type="cellIs" dxfId="217" priority="367" operator="equal">
      <formula>"NZ"</formula>
    </cfRule>
    <cfRule type="cellIs" dxfId="216" priority="368" operator="equal">
      <formula>"OK"</formula>
    </cfRule>
  </conditionalFormatting>
  <conditionalFormatting sqref="AS2">
    <cfRule type="cellIs" dxfId="215" priority="347" operator="lessThan">
      <formula>0</formula>
    </cfRule>
  </conditionalFormatting>
  <conditionalFormatting sqref="AS2">
    <cfRule type="cellIs" dxfId="214" priority="348" operator="lessThan">
      <formula>0</formula>
    </cfRule>
  </conditionalFormatting>
  <conditionalFormatting sqref="H243:H244 H177:H213">
    <cfRule type="cellIs" dxfId="213" priority="308" operator="lessThan">
      <formula>0</formula>
    </cfRule>
  </conditionalFormatting>
  <conditionalFormatting sqref="H247:H252">
    <cfRule type="cellIs" dxfId="212" priority="147" operator="lessThan">
      <formula>0</formula>
    </cfRule>
  </conditionalFormatting>
  <conditionalFormatting sqref="J8:K38 J41:K111 J39:J40 J116:K123 J112:J115">
    <cfRule type="cellIs" dxfId="211" priority="143" operator="lessThan">
      <formula>0</formula>
    </cfRule>
  </conditionalFormatting>
  <conditionalFormatting sqref="H8:I123">
    <cfRule type="cellIs" dxfId="210" priority="141" operator="lessThan">
      <formula>0</formula>
    </cfRule>
  </conditionalFormatting>
  <conditionalFormatting sqref="H229">
    <cfRule type="cellIs" dxfId="209" priority="129" operator="lessThan">
      <formula>0</formula>
    </cfRule>
  </conditionalFormatting>
  <conditionalFormatting sqref="H138:H176">
    <cfRule type="cellIs" dxfId="208" priority="101" operator="lessThan">
      <formula>0</formula>
    </cfRule>
  </conditionalFormatting>
  <conditionalFormatting sqref="H214:H228">
    <cfRule type="cellIs" dxfId="207" priority="95" operator="lessThan">
      <formula>0</formula>
    </cfRule>
  </conditionalFormatting>
  <conditionalFormatting sqref="H230:H242">
    <cfRule type="cellIs" dxfId="206" priority="88" operator="lessThan">
      <formula>0</formula>
    </cfRule>
  </conditionalFormatting>
  <conditionalFormatting sqref="H245:H246">
    <cfRule type="cellIs" dxfId="205" priority="82" operator="lessThan">
      <formula>0</formula>
    </cfRule>
  </conditionalFormatting>
  <conditionalFormatting sqref="K39">
    <cfRule type="cellIs" dxfId="204" priority="76" operator="lessThan">
      <formula>0</formula>
    </cfRule>
  </conditionalFormatting>
  <conditionalFormatting sqref="M39">
    <cfRule type="cellIs" dxfId="203" priority="75" operator="lessThan">
      <formula>0</formula>
    </cfRule>
  </conditionalFormatting>
  <conditionalFormatting sqref="O39">
    <cfRule type="cellIs" dxfId="202" priority="74" operator="lessThan">
      <formula>0</formula>
    </cfRule>
  </conditionalFormatting>
  <conditionalFormatting sqref="Q39">
    <cfRule type="cellIs" dxfId="201" priority="73" operator="lessThan">
      <formula>0</formula>
    </cfRule>
  </conditionalFormatting>
  <conditionalFormatting sqref="S39">
    <cfRule type="cellIs" dxfId="200" priority="72" operator="lessThan">
      <formula>0</formula>
    </cfRule>
  </conditionalFormatting>
  <conditionalFormatting sqref="U39">
    <cfRule type="cellIs" dxfId="199" priority="71" operator="lessThan">
      <formula>0</formula>
    </cfRule>
  </conditionalFormatting>
  <conditionalFormatting sqref="W39">
    <cfRule type="cellIs" dxfId="198" priority="70" operator="lessThan">
      <formula>0</formula>
    </cfRule>
  </conditionalFormatting>
  <conditionalFormatting sqref="Y39">
    <cfRule type="cellIs" dxfId="197" priority="69" operator="lessThan">
      <formula>0</formula>
    </cfRule>
  </conditionalFormatting>
  <conditionalFormatting sqref="AA39">
    <cfRule type="cellIs" dxfId="196" priority="68" operator="lessThan">
      <formula>0</formula>
    </cfRule>
  </conditionalFormatting>
  <conditionalFormatting sqref="AC39:AK39">
    <cfRule type="cellIs" dxfId="195" priority="67" operator="lessThan">
      <formula>0</formula>
    </cfRule>
  </conditionalFormatting>
  <conditionalFormatting sqref="AM39">
    <cfRule type="cellIs" dxfId="194" priority="66" operator="lessThan">
      <formula>0</formula>
    </cfRule>
  </conditionalFormatting>
  <conditionalFormatting sqref="K40">
    <cfRule type="cellIs" dxfId="193" priority="65" operator="lessThan">
      <formula>0</formula>
    </cfRule>
  </conditionalFormatting>
  <conditionalFormatting sqref="M40">
    <cfRule type="cellIs" dxfId="192" priority="64" operator="lessThan">
      <formula>0</formula>
    </cfRule>
  </conditionalFormatting>
  <conditionalFormatting sqref="O40">
    <cfRule type="cellIs" dxfId="191" priority="63" operator="lessThan">
      <formula>0</formula>
    </cfRule>
  </conditionalFormatting>
  <conditionalFormatting sqref="Q40">
    <cfRule type="cellIs" dxfId="190" priority="62" operator="lessThan">
      <formula>0</formula>
    </cfRule>
  </conditionalFormatting>
  <conditionalFormatting sqref="S40">
    <cfRule type="cellIs" dxfId="189" priority="61" operator="lessThan">
      <formula>0</formula>
    </cfRule>
  </conditionalFormatting>
  <conditionalFormatting sqref="U40">
    <cfRule type="cellIs" dxfId="188" priority="60" operator="lessThan">
      <formula>0</formula>
    </cfRule>
  </conditionalFormatting>
  <conditionalFormatting sqref="W40">
    <cfRule type="cellIs" dxfId="187" priority="59" operator="lessThan">
      <formula>0</formula>
    </cfRule>
  </conditionalFormatting>
  <conditionalFormatting sqref="Y40">
    <cfRule type="cellIs" dxfId="186" priority="58" operator="lessThan">
      <formula>0</formula>
    </cfRule>
  </conditionalFormatting>
  <conditionalFormatting sqref="AA40">
    <cfRule type="cellIs" dxfId="185" priority="57" operator="lessThan">
      <formula>0</formula>
    </cfRule>
  </conditionalFormatting>
  <conditionalFormatting sqref="AC40:AK40">
    <cfRule type="cellIs" dxfId="184" priority="56" operator="lessThan">
      <formula>0</formula>
    </cfRule>
  </conditionalFormatting>
  <conditionalFormatting sqref="AM40">
    <cfRule type="cellIs" dxfId="183" priority="55" operator="lessThan">
      <formula>0</formula>
    </cfRule>
  </conditionalFormatting>
  <conditionalFormatting sqref="K112">
    <cfRule type="cellIs" dxfId="182" priority="54" operator="lessThan">
      <formula>0</formula>
    </cfRule>
  </conditionalFormatting>
  <conditionalFormatting sqref="M112">
    <cfRule type="cellIs" dxfId="181" priority="53" operator="lessThan">
      <formula>0</formula>
    </cfRule>
  </conditionalFormatting>
  <conditionalFormatting sqref="O112">
    <cfRule type="cellIs" dxfId="180" priority="52" operator="lessThan">
      <formula>0</formula>
    </cfRule>
  </conditionalFormatting>
  <conditionalFormatting sqref="Q112">
    <cfRule type="cellIs" dxfId="179" priority="51" operator="lessThan">
      <formula>0</formula>
    </cfRule>
  </conditionalFormatting>
  <conditionalFormatting sqref="S112">
    <cfRule type="cellIs" dxfId="178" priority="50" operator="lessThan">
      <formula>0</formula>
    </cfRule>
  </conditionalFormatting>
  <conditionalFormatting sqref="U112">
    <cfRule type="cellIs" dxfId="177" priority="49" operator="lessThan">
      <formula>0</formula>
    </cfRule>
  </conditionalFormatting>
  <conditionalFormatting sqref="W112">
    <cfRule type="cellIs" dxfId="176" priority="48" operator="lessThan">
      <formula>0</formula>
    </cfRule>
  </conditionalFormatting>
  <conditionalFormatting sqref="Y112">
    <cfRule type="cellIs" dxfId="175" priority="47" operator="lessThan">
      <formula>0</formula>
    </cfRule>
  </conditionalFormatting>
  <conditionalFormatting sqref="AA112">
    <cfRule type="cellIs" dxfId="174" priority="46" operator="lessThan">
      <formula>0</formula>
    </cfRule>
  </conditionalFormatting>
  <conditionalFormatting sqref="AC112:AK112">
    <cfRule type="cellIs" dxfId="173" priority="45" operator="lessThan">
      <formula>0</formula>
    </cfRule>
  </conditionalFormatting>
  <conditionalFormatting sqref="AM112">
    <cfRule type="cellIs" dxfId="172" priority="44" operator="lessThan">
      <formula>0</formula>
    </cfRule>
  </conditionalFormatting>
  <conditionalFormatting sqref="K113">
    <cfRule type="cellIs" dxfId="171" priority="43" operator="lessThan">
      <formula>0</formula>
    </cfRule>
  </conditionalFormatting>
  <conditionalFormatting sqref="M113">
    <cfRule type="cellIs" dxfId="170" priority="42" operator="lessThan">
      <formula>0</formula>
    </cfRule>
  </conditionalFormatting>
  <conditionalFormatting sqref="O113">
    <cfRule type="cellIs" dxfId="169" priority="41" operator="lessThan">
      <formula>0</formula>
    </cfRule>
  </conditionalFormatting>
  <conditionalFormatting sqref="Q113">
    <cfRule type="cellIs" dxfId="168" priority="40" operator="lessThan">
      <formula>0</formula>
    </cfRule>
  </conditionalFormatting>
  <conditionalFormatting sqref="S113">
    <cfRule type="cellIs" dxfId="167" priority="39" operator="lessThan">
      <formula>0</formula>
    </cfRule>
  </conditionalFormatting>
  <conditionalFormatting sqref="U113">
    <cfRule type="cellIs" dxfId="166" priority="38" operator="lessThan">
      <formula>0</formula>
    </cfRule>
  </conditionalFormatting>
  <conditionalFormatting sqref="W113">
    <cfRule type="cellIs" dxfId="165" priority="37" operator="lessThan">
      <formula>0</formula>
    </cfRule>
  </conditionalFormatting>
  <conditionalFormatting sqref="Y113">
    <cfRule type="cellIs" dxfId="164" priority="36" operator="lessThan">
      <formula>0</formula>
    </cfRule>
  </conditionalFormatting>
  <conditionalFormatting sqref="AA113">
    <cfRule type="cellIs" dxfId="163" priority="35" operator="lessThan">
      <formula>0</formula>
    </cfRule>
  </conditionalFormatting>
  <conditionalFormatting sqref="AC113:AK113">
    <cfRule type="cellIs" dxfId="162" priority="34" operator="lessThan">
      <formula>0</formula>
    </cfRule>
  </conditionalFormatting>
  <conditionalFormatting sqref="AM113">
    <cfRule type="cellIs" dxfId="161" priority="33" operator="lessThan">
      <formula>0</formula>
    </cfRule>
  </conditionalFormatting>
  <conditionalFormatting sqref="K114">
    <cfRule type="cellIs" dxfId="160" priority="32" operator="lessThan">
      <formula>0</formula>
    </cfRule>
  </conditionalFormatting>
  <conditionalFormatting sqref="O114">
    <cfRule type="cellIs" dxfId="159" priority="31" operator="lessThan">
      <formula>0</formula>
    </cfRule>
  </conditionalFormatting>
  <conditionalFormatting sqref="M114">
    <cfRule type="cellIs" dxfId="158" priority="30" operator="lessThan">
      <formula>0</formula>
    </cfRule>
  </conditionalFormatting>
  <conditionalFormatting sqref="Q114">
    <cfRule type="cellIs" dxfId="157" priority="29" operator="lessThan">
      <formula>0</formula>
    </cfRule>
  </conditionalFormatting>
  <conditionalFormatting sqref="S114">
    <cfRule type="cellIs" dxfId="156" priority="28" operator="lessThan">
      <formula>0</formula>
    </cfRule>
  </conditionalFormatting>
  <conditionalFormatting sqref="U114">
    <cfRule type="cellIs" dxfId="155" priority="27" operator="lessThan">
      <formula>0</formula>
    </cfRule>
  </conditionalFormatting>
  <conditionalFormatting sqref="W114">
    <cfRule type="cellIs" dxfId="154" priority="26" operator="lessThan">
      <formula>0</formula>
    </cfRule>
  </conditionalFormatting>
  <conditionalFormatting sqref="AM114">
    <cfRule type="cellIs" dxfId="153" priority="25" operator="lessThan">
      <formula>0</formula>
    </cfRule>
  </conditionalFormatting>
  <conditionalFormatting sqref="AC114:AK114">
    <cfRule type="cellIs" dxfId="152" priority="24" operator="lessThan">
      <formula>0</formula>
    </cfRule>
  </conditionalFormatting>
  <conditionalFormatting sqref="AA114">
    <cfRule type="cellIs" dxfId="151" priority="23" operator="lessThan">
      <formula>0</formula>
    </cfRule>
  </conditionalFormatting>
  <conditionalFormatting sqref="Y114">
    <cfRule type="cellIs" dxfId="150" priority="22" operator="lessThan">
      <formula>0</formula>
    </cfRule>
  </conditionalFormatting>
  <conditionalFormatting sqref="K115">
    <cfRule type="cellIs" dxfId="149" priority="11" operator="lessThan">
      <formula>0</formula>
    </cfRule>
  </conditionalFormatting>
  <conditionalFormatting sqref="M115">
    <cfRule type="cellIs" dxfId="148" priority="10" operator="lessThan">
      <formula>0</formula>
    </cfRule>
  </conditionalFormatting>
  <conditionalFormatting sqref="O115">
    <cfRule type="cellIs" dxfId="147" priority="9" operator="lessThan">
      <formula>0</formula>
    </cfRule>
  </conditionalFormatting>
  <conditionalFormatting sqref="Q115">
    <cfRule type="cellIs" dxfId="146" priority="8" operator="lessThan">
      <formula>0</formula>
    </cfRule>
  </conditionalFormatting>
  <conditionalFormatting sqref="S115">
    <cfRule type="cellIs" dxfId="145" priority="7" operator="lessThan">
      <formula>0</formula>
    </cfRule>
  </conditionalFormatting>
  <conditionalFormatting sqref="U115">
    <cfRule type="cellIs" dxfId="144" priority="6" operator="lessThan">
      <formula>0</formula>
    </cfRule>
  </conditionalFormatting>
  <conditionalFormatting sqref="W115">
    <cfRule type="cellIs" dxfId="143" priority="5" operator="lessThan">
      <formula>0</formula>
    </cfRule>
  </conditionalFormatting>
  <conditionalFormatting sqref="Y115">
    <cfRule type="cellIs" dxfId="142" priority="4" operator="lessThan">
      <formula>0</formula>
    </cfRule>
  </conditionalFormatting>
  <conditionalFormatting sqref="AA115">
    <cfRule type="cellIs" dxfId="141" priority="3" operator="lessThan">
      <formula>0</formula>
    </cfRule>
  </conditionalFormatting>
  <conditionalFormatting sqref="AC115:AK115">
    <cfRule type="cellIs" dxfId="140" priority="2" operator="lessThan">
      <formula>0</formula>
    </cfRule>
  </conditionalFormatting>
  <conditionalFormatting sqref="AM115">
    <cfRule type="cellIs" dxfId="139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25" activePane="bottomLeft" state="frozen"/>
      <selection pane="bottomLef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456</v>
      </c>
      <c r="C5" s="16">
        <v>90</v>
      </c>
    </row>
    <row r="6" spans="1:8">
      <c r="A6" s="21">
        <v>2</v>
      </c>
      <c r="B6" s="11" t="s">
        <v>464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467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471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472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491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492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493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494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500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501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507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512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515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527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526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552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554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545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546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546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6"/>
      <c r="C193" s="393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6"/>
      <c r="C208" s="393"/>
    </row>
    <row r="209" spans="1:3">
      <c r="A209" s="22"/>
      <c r="B209" s="386"/>
      <c r="C209" s="393"/>
    </row>
    <row r="210" spans="1:3">
      <c r="A210" s="22"/>
      <c r="B210" s="386"/>
      <c r="C210" s="393"/>
    </row>
    <row r="211" spans="1:3">
      <c r="A211" s="22"/>
      <c r="B211" s="386"/>
      <c r="C211" s="393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9" t="s">
        <v>245</v>
      </c>
      <c r="B1" s="479"/>
      <c r="C1" s="479"/>
      <c r="H1" s="158">
        <f>P!D3</f>
        <v>45852</v>
      </c>
    </row>
    <row r="2" spans="1:8" ht="27.75" customHeight="1">
      <c r="A2" s="480" t="s">
        <v>448</v>
      </c>
      <c r="B2" s="481"/>
      <c r="C2" s="482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7" t="s">
        <v>451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7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7" t="s">
        <v>452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7" t="s">
        <v>453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7" t="s">
        <v>454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7" t="s">
        <v>455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7" t="s">
        <v>456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7" t="s">
        <v>457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458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459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460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461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462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463</v>
      </c>
      <c r="C18" s="201">
        <v>7400</v>
      </c>
      <c r="D18" s="161">
        <f t="shared" si="0"/>
        <v>7400</v>
      </c>
      <c r="E18" s="164">
        <f>SUM($D$3:D18)</f>
        <v>160548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160548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160548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160548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160548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160548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160548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160548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160548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160548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160548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160548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160548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160548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160548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160548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160548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160548</v>
      </c>
      <c r="D35" s="169"/>
      <c r="E35" s="170"/>
    </row>
    <row r="36" spans="1:6">
      <c r="A36" s="483" t="s">
        <v>533</v>
      </c>
      <c r="B36" s="484"/>
      <c r="C36" s="485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B9" sqref="B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9" t="s">
        <v>245</v>
      </c>
      <c r="B1" s="479"/>
      <c r="C1" s="479"/>
      <c r="F1" s="158">
        <f>P!F3</f>
        <v>45853</v>
      </c>
    </row>
    <row r="2" spans="1:8" ht="31.5" customHeight="1">
      <c r="A2" s="486" t="s">
        <v>449</v>
      </c>
      <c r="B2" s="486"/>
      <c r="C2" s="486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465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466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467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468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469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470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461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462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463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7" t="s">
        <v>534</v>
      </c>
      <c r="B60" s="487"/>
      <c r="C60" s="487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1"/>
  <sheetViews>
    <sheetView showGridLines="0" topLeftCell="A16" zoomScaleNormal="100" workbookViewId="0">
      <selection activeCell="B18" sqref="B18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9" t="s">
        <v>245</v>
      </c>
      <c r="B1" s="479"/>
      <c r="C1" s="479"/>
      <c r="F1" s="158">
        <f>P!H3</f>
        <v>45854</v>
      </c>
    </row>
    <row r="2" spans="1:6" ht="31.5" customHeight="1">
      <c r="A2" s="486" t="s">
        <v>450</v>
      </c>
      <c r="B2" s="486"/>
      <c r="C2" s="486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465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8" si="0">C5</f>
        <v>49167</v>
      </c>
      <c r="E5" s="175">
        <f>SUM($D$3:D5)</f>
        <v>69147</v>
      </c>
      <c r="F5" s="165">
        <f t="shared" ref="F5:F28" si="1">A5</f>
        <v>2</v>
      </c>
    </row>
    <row r="6" spans="1:6">
      <c r="A6" s="185">
        <f>SUBTOTAL(103,B$4:B6)</f>
        <v>3</v>
      </c>
      <c r="B6" s="311" t="s">
        <v>469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473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476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474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475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477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478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479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452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480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481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482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473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483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484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485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486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8" t="s">
        <v>488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5" t="s">
        <v>487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157" t="s">
        <v>463</v>
      </c>
      <c r="C28" s="201">
        <v>9300</v>
      </c>
      <c r="D28" s="161">
        <f t="shared" si="0"/>
        <v>9300</v>
      </c>
      <c r="E28" s="175">
        <f>SUM($D$3:D28)</f>
        <v>191548</v>
      </c>
      <c r="F28" s="165">
        <f t="shared" si="1"/>
        <v>25</v>
      </c>
    </row>
    <row r="29" spans="1:6">
      <c r="A29" s="176"/>
      <c r="B29" s="167" t="s">
        <v>243</v>
      </c>
      <c r="C29" s="168">
        <f>SUM(C4:C28)</f>
        <v>191548</v>
      </c>
    </row>
    <row r="30" spans="1:6">
      <c r="A30" s="483" t="s">
        <v>535</v>
      </c>
      <c r="B30" s="484"/>
      <c r="C30" s="485"/>
    </row>
    <row r="31" spans="1:6">
      <c r="A31" s="299"/>
      <c r="B31" s="299"/>
      <c r="C31" s="299"/>
    </row>
  </sheetData>
  <mergeCells count="3">
    <mergeCell ref="A1:C1"/>
    <mergeCell ref="A2:C2"/>
    <mergeCell ref="A30:C30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B10" sqref="B10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6" t="s">
        <v>245</v>
      </c>
      <c r="B1" s="406"/>
      <c r="C1" s="406"/>
      <c r="F1" s="158">
        <f>P!J3</f>
        <v>45855</v>
      </c>
    </row>
    <row r="2" spans="1:6" ht="33" customHeight="1">
      <c r="A2" s="486" t="s">
        <v>495</v>
      </c>
      <c r="B2" s="486"/>
      <c r="C2" s="486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 t="s">
        <v>465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v>4</v>
      </c>
      <c r="B7" s="398" t="s">
        <v>469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v>6</v>
      </c>
      <c r="B9" s="157" t="s">
        <v>496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v>7</v>
      </c>
      <c r="B10" s="157">
        <v>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v>8</v>
      </c>
      <c r="B11" s="157" t="s">
        <v>497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v>9</v>
      </c>
      <c r="B12" s="157" t="s">
        <v>458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v>10</v>
      </c>
      <c r="B13" s="157" t="s">
        <v>452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v>11</v>
      </c>
      <c r="B14" s="157" t="s">
        <v>498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v>12</v>
      </c>
      <c r="B15" s="157" t="s">
        <v>499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v>13</v>
      </c>
      <c r="B16" s="157" t="s">
        <v>462</v>
      </c>
      <c r="C16" s="201">
        <v>1650</v>
      </c>
      <c r="D16" s="161">
        <f t="shared" si="0"/>
        <v>1650</v>
      </c>
      <c r="E16" s="182">
        <f>SUM($D$3:D16)</f>
        <v>37167</v>
      </c>
      <c r="F16" s="183">
        <f t="shared" si="1"/>
        <v>13</v>
      </c>
    </row>
    <row r="17" spans="1:6" ht="19.5">
      <c r="A17" s="185">
        <v>14</v>
      </c>
      <c r="B17" s="157" t="s">
        <v>463</v>
      </c>
      <c r="C17" s="201">
        <v>5400</v>
      </c>
      <c r="D17" s="161">
        <f t="shared" si="0"/>
        <v>5400</v>
      </c>
      <c r="E17" s="182">
        <f>SUM($D$3:D17)</f>
        <v>42567</v>
      </c>
      <c r="F17" s="183">
        <f t="shared" si="1"/>
        <v>14</v>
      </c>
    </row>
    <row r="18" spans="1:6" ht="19.5" hidden="1">
      <c r="A18" s="185">
        <v>15</v>
      </c>
      <c r="B18" s="157"/>
      <c r="C18" s="201"/>
      <c r="D18" s="161">
        <f t="shared" si="0"/>
        <v>0</v>
      </c>
      <c r="E18" s="182">
        <f>SUM($D$3:D18)</f>
        <v>42567</v>
      </c>
      <c r="F18" s="183">
        <f t="shared" si="1"/>
        <v>15</v>
      </c>
    </row>
    <row r="19" spans="1:6" ht="19.5" hidden="1">
      <c r="A19" s="185">
        <v>16</v>
      </c>
      <c r="B19" s="157"/>
      <c r="C19" s="201"/>
      <c r="D19" s="161">
        <f t="shared" si="0"/>
        <v>0</v>
      </c>
      <c r="E19" s="182">
        <f>SUM($D$3:D19)</f>
        <v>42567</v>
      </c>
      <c r="F19" s="183">
        <f t="shared" si="1"/>
        <v>16</v>
      </c>
    </row>
    <row r="20" spans="1:6" ht="19.5" hidden="1">
      <c r="A20" s="185">
        <v>17</v>
      </c>
      <c r="B20" s="157"/>
      <c r="C20" s="201"/>
      <c r="D20" s="161">
        <f t="shared" si="0"/>
        <v>0</v>
      </c>
      <c r="E20" s="182">
        <f>SUM($D$3:D20)</f>
        <v>42567</v>
      </c>
      <c r="F20" s="183">
        <f t="shared" si="1"/>
        <v>17</v>
      </c>
    </row>
    <row r="21" spans="1:6" ht="19.5" hidden="1">
      <c r="A21" s="185">
        <v>18</v>
      </c>
      <c r="B21" s="157"/>
      <c r="C21" s="201"/>
      <c r="D21" s="161">
        <f t="shared" si="0"/>
        <v>0</v>
      </c>
      <c r="E21" s="182">
        <f>SUM($D$3:D21)</f>
        <v>42567</v>
      </c>
      <c r="F21" s="183">
        <f t="shared" si="1"/>
        <v>18</v>
      </c>
    </row>
    <row r="22" spans="1:6" ht="19.5" hidden="1">
      <c r="A22" s="185">
        <v>19</v>
      </c>
      <c r="B22" s="202"/>
      <c r="C22" s="201"/>
      <c r="D22" s="161">
        <f t="shared" si="0"/>
        <v>0</v>
      </c>
      <c r="E22" s="182">
        <f>SUM($D$3:D22)</f>
        <v>42567</v>
      </c>
      <c r="F22" s="183">
        <f t="shared" si="1"/>
        <v>19</v>
      </c>
    </row>
    <row r="23" spans="1:6" ht="19.5" hidden="1">
      <c r="A23" s="185">
        <v>20</v>
      </c>
      <c r="B23" s="157"/>
      <c r="C23" s="201"/>
      <c r="D23" s="161">
        <f t="shared" si="0"/>
        <v>0</v>
      </c>
      <c r="E23" s="182">
        <f>SUM($D$3:D23)</f>
        <v>42567</v>
      </c>
      <c r="F23" s="183">
        <f t="shared" si="1"/>
        <v>20</v>
      </c>
    </row>
    <row r="24" spans="1:6" ht="19.5" hidden="1">
      <c r="A24" s="185">
        <v>21</v>
      </c>
      <c r="B24" s="233"/>
      <c r="C24" s="201"/>
      <c r="D24" s="161">
        <f t="shared" si="0"/>
        <v>0</v>
      </c>
      <c r="E24" s="182">
        <f>SUM($D$3:D24)</f>
        <v>42567</v>
      </c>
      <c r="F24" s="183">
        <f t="shared" si="1"/>
        <v>21</v>
      </c>
    </row>
    <row r="25" spans="1:6" ht="19.5" hidden="1">
      <c r="A25" s="185">
        <v>22</v>
      </c>
      <c r="B25" s="233"/>
      <c r="C25" s="201"/>
      <c r="D25" s="161">
        <f t="shared" si="0"/>
        <v>0</v>
      </c>
      <c r="E25" s="182">
        <f>SUM($D$3:D25)</f>
        <v>42567</v>
      </c>
      <c r="F25" s="183">
        <f t="shared" si="1"/>
        <v>22</v>
      </c>
    </row>
    <row r="26" spans="1:6" ht="19.5" hidden="1">
      <c r="A26" s="185">
        <v>23</v>
      </c>
      <c r="B26" s="233"/>
      <c r="C26" s="201"/>
      <c r="D26" s="161">
        <f t="shared" si="0"/>
        <v>0</v>
      </c>
      <c r="E26" s="182">
        <f>SUM($D$3:D26)</f>
        <v>42567</v>
      </c>
      <c r="F26" s="183">
        <f t="shared" si="1"/>
        <v>23</v>
      </c>
    </row>
    <row r="27" spans="1:6" ht="19.5" hidden="1">
      <c r="A27" s="185">
        <v>24</v>
      </c>
      <c r="B27" s="157"/>
      <c r="C27" s="201"/>
      <c r="D27" s="161">
        <f t="shared" si="0"/>
        <v>0</v>
      </c>
      <c r="E27" s="182">
        <f>SUM($D$3:D27)</f>
        <v>42567</v>
      </c>
      <c r="F27" s="183">
        <f t="shared" si="1"/>
        <v>24</v>
      </c>
    </row>
    <row r="28" spans="1:6" ht="19.5" hidden="1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42567</v>
      </c>
    </row>
    <row r="31" spans="1:6" ht="19.5">
      <c r="A31" s="483" t="s">
        <v>556</v>
      </c>
      <c r="B31" s="484"/>
      <c r="C31" s="485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B9" sqref="B9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9" t="s">
        <v>245</v>
      </c>
      <c r="B1" s="479"/>
      <c r="C1" s="479"/>
      <c r="F1" s="158">
        <f>P!L3</f>
        <v>45856</v>
      </c>
    </row>
    <row r="2" spans="1:6" ht="29.25" customHeight="1">
      <c r="A2" s="486" t="s">
        <v>502</v>
      </c>
      <c r="B2" s="486"/>
      <c r="C2" s="486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 t="s">
        <v>465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v>2</v>
      </c>
      <c r="B5" s="157" t="s">
        <v>503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0" si="1">A5</f>
        <v>2</v>
      </c>
    </row>
    <row r="6" spans="1:6">
      <c r="A6" s="185">
        <v>3</v>
      </c>
      <c r="B6" s="157" t="s">
        <v>469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v>4</v>
      </c>
      <c r="B7" s="157" t="s">
        <v>504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v>5</v>
      </c>
      <c r="B8" s="157" t="s">
        <v>484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v>6</v>
      </c>
      <c r="B9" s="316" t="s">
        <v>463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v>7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7</v>
      </c>
    </row>
    <row r="11" spans="1:6" hidden="1">
      <c r="A11" s="185">
        <v>8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8</v>
      </c>
    </row>
    <row r="12" spans="1:6" hidden="1">
      <c r="A12" s="185">
        <v>9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9</v>
      </c>
    </row>
    <row r="13" spans="1:6" hidden="1">
      <c r="A13" s="185">
        <v>10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10</v>
      </c>
    </row>
    <row r="14" spans="1:6" hidden="1">
      <c r="A14" s="185">
        <v>11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11</v>
      </c>
    </row>
    <row r="15" spans="1:6" hidden="1">
      <c r="A15" s="185">
        <v>12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12</v>
      </c>
    </row>
    <row r="16" spans="1:6" hidden="1">
      <c r="A16" s="185">
        <v>13</v>
      </c>
      <c r="B16" s="157"/>
      <c r="C16" s="201"/>
      <c r="D16" s="184">
        <f t="shared" si="0"/>
        <v>0</v>
      </c>
      <c r="E16" s="175">
        <f>SUM($D$3:D16)</f>
        <v>47473</v>
      </c>
      <c r="F16" s="165"/>
    </row>
    <row r="17" spans="1:6" hidden="1">
      <c r="A17" s="185">
        <v>14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14</v>
      </c>
    </row>
    <row r="18" spans="1:6" hidden="1">
      <c r="A18" s="185">
        <v>15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15</v>
      </c>
    </row>
    <row r="19" spans="1:6" hidden="1">
      <c r="A19" s="185">
        <v>16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16</v>
      </c>
    </row>
    <row r="20" spans="1:6" hidden="1">
      <c r="A20" s="185">
        <v>17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17</v>
      </c>
    </row>
    <row r="21" spans="1:6" hidden="1">
      <c r="A21" s="185">
        <v>18</v>
      </c>
      <c r="B21" s="251"/>
      <c r="C21" s="201"/>
      <c r="D21" s="184">
        <f t="shared" si="0"/>
        <v>0</v>
      </c>
      <c r="E21" s="175">
        <f>SUM($D$3:D21)</f>
        <v>47473</v>
      </c>
      <c r="F21" s="165"/>
    </row>
    <row r="22" spans="1:6" hidden="1">
      <c r="A22" s="185">
        <v>19</v>
      </c>
      <c r="B22" s="251"/>
      <c r="C22" s="201"/>
      <c r="D22" s="184">
        <f t="shared" si="0"/>
        <v>0</v>
      </c>
      <c r="E22" s="175">
        <f>SUM($D$3:D22)</f>
        <v>47473</v>
      </c>
      <c r="F22" s="165"/>
    </row>
    <row r="23" spans="1:6" hidden="1">
      <c r="A23" s="185">
        <v>20</v>
      </c>
      <c r="B23" s="251"/>
      <c r="C23" s="201"/>
      <c r="D23" s="184">
        <f t="shared" si="0"/>
        <v>0</v>
      </c>
      <c r="E23" s="175">
        <f>SUM($D$3:D23)</f>
        <v>47473</v>
      </c>
      <c r="F23" s="165"/>
    </row>
    <row r="24" spans="1:6">
      <c r="A24" s="185"/>
      <c r="B24" s="167" t="s">
        <v>243</v>
      </c>
      <c r="C24" s="168">
        <f>SUM(C4:C23)</f>
        <v>47473</v>
      </c>
    </row>
    <row r="25" spans="1:6">
      <c r="A25" s="483" t="s">
        <v>536</v>
      </c>
      <c r="B25" s="484"/>
      <c r="C25" s="485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9" t="s">
        <v>245</v>
      </c>
      <c r="B1" s="479"/>
      <c r="C1" s="479"/>
      <c r="G1" s="158">
        <f>P!N3</f>
        <v>45857</v>
      </c>
    </row>
    <row r="2" spans="1:7" ht="39.75" customHeight="1">
      <c r="A2" s="486" t="s">
        <v>505</v>
      </c>
      <c r="B2" s="486"/>
      <c r="C2" s="486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 t="s">
        <v>465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v>3</v>
      </c>
      <c r="B6" s="317" t="s">
        <v>469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v>4</v>
      </c>
      <c r="B7" s="317" t="s">
        <v>506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v>6</v>
      </c>
      <c r="B9" s="317" t="s">
        <v>463</v>
      </c>
      <c r="C9" s="201">
        <v>8600</v>
      </c>
      <c r="D9" s="174">
        <f t="shared" si="0"/>
        <v>8600</v>
      </c>
      <c r="E9" s="175">
        <f>SUM($D$3:D9)</f>
        <v>113023</v>
      </c>
      <c r="F9" s="187">
        <f t="shared" si="1"/>
        <v>6</v>
      </c>
    </row>
    <row r="10" spans="1:7" ht="19.5" hidden="1">
      <c r="A10" s="185">
        <v>7</v>
      </c>
      <c r="B10" s="157"/>
      <c r="C10" s="201"/>
      <c r="D10" s="174">
        <f t="shared" si="0"/>
        <v>0</v>
      </c>
      <c r="E10" s="175">
        <f>SUM($D$3:D10)</f>
        <v>113023</v>
      </c>
      <c r="F10" s="187">
        <f t="shared" si="1"/>
        <v>7</v>
      </c>
    </row>
    <row r="11" spans="1:7" ht="19.5" hidden="1">
      <c r="A11" s="185">
        <v>8</v>
      </c>
      <c r="B11" s="157"/>
      <c r="C11" s="201"/>
      <c r="D11" s="174">
        <f t="shared" si="0"/>
        <v>0</v>
      </c>
      <c r="E11" s="175">
        <f>SUM($D$3:D11)</f>
        <v>113023</v>
      </c>
      <c r="F11" s="187">
        <f t="shared" si="1"/>
        <v>8</v>
      </c>
    </row>
    <row r="12" spans="1:7" ht="19.5" hidden="1">
      <c r="A12" s="185">
        <v>9</v>
      </c>
      <c r="B12" s="157"/>
      <c r="C12" s="201"/>
      <c r="D12" s="174">
        <f t="shared" si="0"/>
        <v>0</v>
      </c>
      <c r="E12" s="175">
        <f>SUM($D$3:D12)</f>
        <v>113023</v>
      </c>
      <c r="F12" s="187">
        <f t="shared" si="1"/>
        <v>9</v>
      </c>
    </row>
    <row r="13" spans="1:7" ht="19.5" hidden="1">
      <c r="A13" s="185">
        <v>10</v>
      </c>
      <c r="B13" s="157"/>
      <c r="C13" s="201"/>
      <c r="D13" s="174">
        <f t="shared" si="0"/>
        <v>0</v>
      </c>
      <c r="E13" s="175">
        <f>SUM($D$3:D13)</f>
        <v>113023</v>
      </c>
      <c r="F13" s="187">
        <f t="shared" si="1"/>
        <v>10</v>
      </c>
    </row>
    <row r="14" spans="1:7" ht="19.5" hidden="1">
      <c r="A14" s="185">
        <v>11</v>
      </c>
      <c r="B14" s="157"/>
      <c r="C14" s="201"/>
      <c r="D14" s="174">
        <f t="shared" si="0"/>
        <v>0</v>
      </c>
      <c r="E14" s="175">
        <f>SUM($D$3:D14)</f>
        <v>113023</v>
      </c>
      <c r="F14" s="187">
        <f t="shared" si="1"/>
        <v>11</v>
      </c>
    </row>
    <row r="15" spans="1:7" ht="19.5" hidden="1">
      <c r="A15" s="185">
        <v>12</v>
      </c>
      <c r="B15" s="157"/>
      <c r="C15" s="201"/>
      <c r="D15" s="174">
        <f t="shared" si="0"/>
        <v>0</v>
      </c>
      <c r="E15" s="175">
        <f>SUM($D$3:D15)</f>
        <v>113023</v>
      </c>
      <c r="F15" s="187">
        <f t="shared" si="1"/>
        <v>12</v>
      </c>
    </row>
    <row r="16" spans="1:7" ht="19.5" hidden="1">
      <c r="A16" s="185">
        <v>13</v>
      </c>
      <c r="B16" s="157"/>
      <c r="C16" s="201"/>
      <c r="D16" s="174">
        <f t="shared" si="0"/>
        <v>0</v>
      </c>
      <c r="E16" s="175">
        <f>SUM($D$3:D16)</f>
        <v>113023</v>
      </c>
      <c r="F16" s="187">
        <f t="shared" si="1"/>
        <v>13</v>
      </c>
    </row>
    <row r="17" spans="1:6" ht="19.5" hidden="1">
      <c r="A17" s="185">
        <v>14</v>
      </c>
      <c r="B17" s="157"/>
      <c r="C17" s="201"/>
      <c r="D17" s="174">
        <f t="shared" si="0"/>
        <v>0</v>
      </c>
      <c r="E17" s="175">
        <f>SUM($D$3:D17)</f>
        <v>113023</v>
      </c>
      <c r="F17" s="187">
        <f t="shared" si="1"/>
        <v>14</v>
      </c>
    </row>
    <row r="18" spans="1:6" ht="19.5" hidden="1">
      <c r="A18" s="185">
        <v>15</v>
      </c>
      <c r="B18" s="157"/>
      <c r="C18" s="201"/>
      <c r="D18" s="174">
        <f t="shared" si="0"/>
        <v>0</v>
      </c>
      <c r="E18" s="175">
        <f>SUM($D$3:D18)</f>
        <v>113023</v>
      </c>
      <c r="F18" s="187">
        <f t="shared" si="1"/>
        <v>15</v>
      </c>
    </row>
    <row r="19" spans="1:6" ht="19.5" hidden="1">
      <c r="A19" s="185">
        <v>16</v>
      </c>
      <c r="B19" s="157"/>
      <c r="C19" s="201"/>
      <c r="D19" s="174">
        <f t="shared" si="0"/>
        <v>0</v>
      </c>
      <c r="E19" s="175">
        <f>SUM($D$3:D19)</f>
        <v>113023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113023</v>
      </c>
    </row>
    <row r="21" spans="1:6" ht="19.5">
      <c r="A21" s="483" t="s">
        <v>537</v>
      </c>
      <c r="B21" s="484"/>
      <c r="C21" s="485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F16" sqref="F16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79" t="s">
        <v>245</v>
      </c>
      <c r="B1" s="479"/>
      <c r="C1" s="479"/>
      <c r="G1" s="158">
        <f>P!P3</f>
        <v>45858</v>
      </c>
    </row>
    <row r="2" spans="1:7" ht="31.5" customHeight="1">
      <c r="A2" s="486" t="s">
        <v>508</v>
      </c>
      <c r="B2" s="486"/>
      <c r="C2" s="486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465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6" si="1">A5</f>
        <v>2</v>
      </c>
    </row>
    <row r="6" spans="1:7">
      <c r="A6" s="185">
        <f>SUBTOTAL(103,B$4:B6)</f>
        <v>3</v>
      </c>
      <c r="B6" s="318" t="s">
        <v>509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466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510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459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511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512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 t="shared" si="1"/>
        <v>9</v>
      </c>
    </row>
    <row r="13" spans="1:7">
      <c r="A13" s="185">
        <f>SUBTOTAL(103,B$4:B13)</f>
        <v>10</v>
      </c>
      <c r="B13" s="404" t="s">
        <v>507</v>
      </c>
      <c r="C13" s="201">
        <v>2180</v>
      </c>
      <c r="D13" s="161">
        <f t="shared" si="0"/>
        <v>2180</v>
      </c>
      <c r="E13" s="175">
        <f>SUM($D$3:D13)</f>
        <v>38774</v>
      </c>
      <c r="F13" s="190">
        <f t="shared" si="1"/>
        <v>10</v>
      </c>
    </row>
    <row r="14" spans="1:7">
      <c r="A14" s="185">
        <f>SUBTOTAL(103,B$4:B14)</f>
        <v>11</v>
      </c>
      <c r="B14" s="157" t="s">
        <v>513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si="1"/>
        <v>11</v>
      </c>
    </row>
    <row r="15" spans="1:7">
      <c r="A15" s="185">
        <f>SUBTOTAL(103,B$4:B15)</f>
        <v>12</v>
      </c>
      <c r="B15" s="202" t="s">
        <v>514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1"/>
        <v>12</v>
      </c>
    </row>
    <row r="16" spans="1:7">
      <c r="A16" s="185">
        <f>SUBTOTAL(103,B$4:B16)</f>
        <v>13</v>
      </c>
      <c r="B16" s="157" t="s">
        <v>463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1"/>
        <v>13</v>
      </c>
    </row>
    <row r="17" spans="1:6" hidden="1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ref="F17:F39" si="2">A17</f>
        <v>13</v>
      </c>
    </row>
    <row r="18" spans="1:6" hidden="1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 hidden="1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 hidden="1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 hidden="1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 hidden="1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 hidden="1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 hidden="1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 hidden="1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 hidden="1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 hidden="1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 hidden="1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 hidden="1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 hidden="1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 hidden="1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 hidden="1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 hidden="1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 hidden="1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 hidden="1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 hidden="1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 hidden="1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 hidden="1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 hidden="1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3" t="s">
        <v>538</v>
      </c>
      <c r="B41" s="484"/>
      <c r="C41" s="485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P!R3</f>
        <v>45859</v>
      </c>
    </row>
    <row r="2" spans="1:7" ht="34.5" customHeight="1">
      <c r="A2" s="486" t="s">
        <v>516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465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517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518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469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519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520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521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522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523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524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484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463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 hidden="1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 hidden="1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 hidden="1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 hidden="1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 hidden="1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 hidden="1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 hidden="1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 hidden="1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 hidden="1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 hidden="1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 hidden="1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 hidden="1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 hidden="1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 hidden="1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 hidden="1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 hidden="1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 hidden="1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 hidden="1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 hidden="1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 hidden="1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 hidden="1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 hidden="1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 hidden="1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 hidden="1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 hidden="1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 hidden="1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3" t="s">
        <v>539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P!T3</f>
        <v>45860</v>
      </c>
    </row>
    <row r="2" spans="1:7" ht="34.5" customHeight="1">
      <c r="A2" s="486" t="s">
        <v>531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465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518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469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540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541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542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543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544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545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546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547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484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463</v>
      </c>
      <c r="C17" s="196">
        <v>3800</v>
      </c>
      <c r="D17" s="193">
        <f t="shared" si="0"/>
        <v>3800</v>
      </c>
      <c r="E17" s="195">
        <f>SUM($D$3:D17)</f>
        <v>50843</v>
      </c>
      <c r="F17" s="163">
        <f t="shared" si="1"/>
        <v>14</v>
      </c>
    </row>
    <row r="18" spans="1:6" hidden="1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50843</v>
      </c>
      <c r="F18" s="163">
        <f t="shared" si="1"/>
        <v>14</v>
      </c>
    </row>
    <row r="19" spans="1:6" hidden="1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50843</v>
      </c>
      <c r="F19" s="163">
        <f t="shared" si="1"/>
        <v>14</v>
      </c>
    </row>
    <row r="20" spans="1:6" hidden="1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50843</v>
      </c>
      <c r="F20" s="163">
        <f t="shared" si="1"/>
        <v>14</v>
      </c>
    </row>
    <row r="21" spans="1:6" hidden="1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50843</v>
      </c>
      <c r="F21" s="163">
        <f t="shared" si="1"/>
        <v>14</v>
      </c>
    </row>
    <row r="22" spans="1:6" hidden="1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50843</v>
      </c>
      <c r="F22" s="163">
        <f t="shared" si="1"/>
        <v>14</v>
      </c>
    </row>
    <row r="23" spans="1:6" hidden="1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50843</v>
      </c>
      <c r="F23" s="163">
        <f t="shared" si="1"/>
        <v>14</v>
      </c>
    </row>
    <row r="24" spans="1:6" hidden="1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50843</v>
      </c>
      <c r="F24" s="163">
        <f t="shared" si="1"/>
        <v>14</v>
      </c>
    </row>
    <row r="25" spans="1:6" hidden="1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50843</v>
      </c>
      <c r="F25" s="163">
        <f t="shared" si="1"/>
        <v>14</v>
      </c>
    </row>
    <row r="26" spans="1:6" hidden="1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50843</v>
      </c>
      <c r="F26" s="163">
        <f t="shared" si="1"/>
        <v>14</v>
      </c>
    </row>
    <row r="27" spans="1:6" hidden="1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50843</v>
      </c>
      <c r="F27" s="163">
        <f t="shared" si="1"/>
        <v>14</v>
      </c>
    </row>
    <row r="28" spans="1:6" hidden="1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50843</v>
      </c>
      <c r="F28" s="163">
        <f t="shared" si="1"/>
        <v>14</v>
      </c>
    </row>
    <row r="29" spans="1:6" hidden="1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50843</v>
      </c>
      <c r="F29" s="163">
        <f t="shared" si="1"/>
        <v>14</v>
      </c>
    </row>
    <row r="30" spans="1:6" hidden="1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50843</v>
      </c>
      <c r="F30" s="163">
        <f t="shared" si="1"/>
        <v>14</v>
      </c>
    </row>
    <row r="31" spans="1:6" hidden="1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50843</v>
      </c>
      <c r="F31" s="163">
        <f t="shared" si="1"/>
        <v>14</v>
      </c>
    </row>
    <row r="32" spans="1:6" hidden="1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50843</v>
      </c>
      <c r="F32" s="163">
        <f t="shared" si="1"/>
        <v>14</v>
      </c>
    </row>
    <row r="33" spans="1:6" hidden="1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50843</v>
      </c>
      <c r="F33" s="163">
        <f t="shared" si="1"/>
        <v>14</v>
      </c>
    </row>
    <row r="34" spans="1:6" hidden="1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50843</v>
      </c>
      <c r="F34" s="163">
        <f t="shared" si="1"/>
        <v>14</v>
      </c>
    </row>
    <row r="35" spans="1:6" hidden="1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50843</v>
      </c>
      <c r="F35" s="163">
        <f t="shared" si="1"/>
        <v>14</v>
      </c>
    </row>
    <row r="36" spans="1:6" hidden="1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50843</v>
      </c>
      <c r="F36" s="163">
        <f t="shared" si="1"/>
        <v>14</v>
      </c>
    </row>
    <row r="37" spans="1:6" hidden="1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50843</v>
      </c>
      <c r="F37" s="163">
        <f t="shared" si="1"/>
        <v>14</v>
      </c>
    </row>
    <row r="38" spans="1:6" hidden="1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50843</v>
      </c>
      <c r="F38" s="163">
        <f t="shared" si="1"/>
        <v>14</v>
      </c>
    </row>
    <row r="39" spans="1:6" hidden="1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50843</v>
      </c>
      <c r="F39" s="163">
        <f t="shared" si="1"/>
        <v>14</v>
      </c>
    </row>
    <row r="40" spans="1:6" hidden="1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50843</v>
      </c>
      <c r="F40" s="163">
        <f t="shared" si="1"/>
        <v>14</v>
      </c>
    </row>
    <row r="41" spans="1:6" hidden="1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50843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50843</v>
      </c>
    </row>
    <row r="43" spans="1:6">
      <c r="A43" s="483" t="s">
        <v>569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tabSelected="1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P!V3</f>
        <v>45861</v>
      </c>
    </row>
    <row r="2" spans="1:7" ht="34.5" customHeight="1">
      <c r="A2" s="486" t="s">
        <v>532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465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548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469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458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550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549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551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484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463</v>
      </c>
      <c r="C12" s="201">
        <v>2600</v>
      </c>
      <c r="D12" s="193">
        <f t="shared" si="0"/>
        <v>2600</v>
      </c>
      <c r="E12" s="195">
        <f>SUM($D$3:D12)</f>
        <v>12706</v>
      </c>
      <c r="F12" s="163">
        <f t="shared" si="1"/>
        <v>9</v>
      </c>
    </row>
    <row r="13" spans="1:7" hidden="1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12706</v>
      </c>
      <c r="F13" s="163">
        <f t="shared" si="1"/>
        <v>9</v>
      </c>
    </row>
    <row r="14" spans="1:7" hidden="1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12706</v>
      </c>
      <c r="F14" s="163">
        <f t="shared" si="1"/>
        <v>9</v>
      </c>
    </row>
    <row r="15" spans="1:7" hidden="1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12706</v>
      </c>
      <c r="F15" s="163">
        <f t="shared" si="1"/>
        <v>9</v>
      </c>
    </row>
    <row r="16" spans="1:7" hidden="1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12706</v>
      </c>
      <c r="F16" s="163">
        <f t="shared" si="1"/>
        <v>9</v>
      </c>
    </row>
    <row r="17" spans="1:6" hidden="1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12706</v>
      </c>
      <c r="F17" s="163">
        <f t="shared" si="1"/>
        <v>9</v>
      </c>
    </row>
    <row r="18" spans="1:6" hidden="1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12706</v>
      </c>
      <c r="F18" s="163">
        <f t="shared" si="1"/>
        <v>9</v>
      </c>
    </row>
    <row r="19" spans="1:6" hidden="1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12706</v>
      </c>
      <c r="F19" s="163">
        <f t="shared" si="1"/>
        <v>9</v>
      </c>
    </row>
    <row r="20" spans="1:6" hidden="1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12706</v>
      </c>
      <c r="F20" s="163">
        <f t="shared" si="1"/>
        <v>9</v>
      </c>
    </row>
    <row r="21" spans="1:6" hidden="1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12706</v>
      </c>
      <c r="F21" s="163">
        <f t="shared" si="1"/>
        <v>9</v>
      </c>
    </row>
    <row r="22" spans="1:6" hidden="1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12706</v>
      </c>
      <c r="F22" s="163">
        <f t="shared" si="1"/>
        <v>9</v>
      </c>
    </row>
    <row r="23" spans="1:6" hidden="1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12706</v>
      </c>
      <c r="F23" s="163">
        <f t="shared" si="1"/>
        <v>9</v>
      </c>
    </row>
    <row r="24" spans="1:6" hidden="1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12706</v>
      </c>
      <c r="F24" s="163">
        <f t="shared" si="1"/>
        <v>9</v>
      </c>
    </row>
    <row r="25" spans="1:6" hidden="1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12706</v>
      </c>
      <c r="F25" s="163">
        <f t="shared" si="1"/>
        <v>9</v>
      </c>
    </row>
    <row r="26" spans="1:6" hidden="1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12706</v>
      </c>
      <c r="F26" s="163">
        <f t="shared" si="1"/>
        <v>9</v>
      </c>
    </row>
    <row r="27" spans="1:6" hidden="1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12706</v>
      </c>
      <c r="F27" s="163">
        <f t="shared" si="1"/>
        <v>9</v>
      </c>
    </row>
    <row r="28" spans="1:6" hidden="1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12706</v>
      </c>
      <c r="F28" s="163">
        <f t="shared" si="1"/>
        <v>9</v>
      </c>
    </row>
    <row r="29" spans="1:6" hidden="1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12706</v>
      </c>
      <c r="F29" s="163">
        <f t="shared" si="1"/>
        <v>9</v>
      </c>
    </row>
    <row r="30" spans="1:6" hidden="1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12706</v>
      </c>
      <c r="F30" s="163">
        <f t="shared" si="1"/>
        <v>9</v>
      </c>
    </row>
    <row r="31" spans="1:6" hidden="1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12706</v>
      </c>
      <c r="F31" s="163">
        <f t="shared" si="1"/>
        <v>9</v>
      </c>
    </row>
    <row r="32" spans="1:6" hidden="1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12706</v>
      </c>
      <c r="F32" s="163">
        <f t="shared" si="1"/>
        <v>9</v>
      </c>
    </row>
    <row r="33" spans="1:6" hidden="1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12706</v>
      </c>
      <c r="F33" s="163">
        <f t="shared" si="1"/>
        <v>9</v>
      </c>
    </row>
    <row r="34" spans="1:6" hidden="1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12706</v>
      </c>
      <c r="F34" s="163">
        <f t="shared" si="1"/>
        <v>9</v>
      </c>
    </row>
    <row r="35" spans="1:6" hidden="1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12706</v>
      </c>
      <c r="F35" s="163">
        <f t="shared" si="1"/>
        <v>9</v>
      </c>
    </row>
    <row r="36" spans="1:6" hidden="1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12706</v>
      </c>
      <c r="F36" s="163">
        <f t="shared" si="1"/>
        <v>9</v>
      </c>
    </row>
    <row r="37" spans="1:6" hidden="1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12706</v>
      </c>
      <c r="F37" s="163">
        <f t="shared" si="1"/>
        <v>9</v>
      </c>
    </row>
    <row r="38" spans="1:6" hidden="1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12706</v>
      </c>
      <c r="F38" s="163">
        <f t="shared" si="1"/>
        <v>9</v>
      </c>
    </row>
    <row r="39" spans="1:6" hidden="1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12706</v>
      </c>
      <c r="F39" s="163">
        <f t="shared" si="1"/>
        <v>9</v>
      </c>
    </row>
    <row r="40" spans="1:6" ht="20.25" hidden="1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12706</v>
      </c>
      <c r="F40" s="163">
        <f t="shared" si="1"/>
        <v>9</v>
      </c>
    </row>
    <row r="41" spans="1:6" hidden="1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12706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12706</v>
      </c>
    </row>
    <row r="43" spans="1:6">
      <c r="A43" s="483" t="s">
        <v>570</v>
      </c>
      <c r="B43" s="484"/>
      <c r="C43" s="485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P!X3</f>
        <v>45862</v>
      </c>
    </row>
    <row r="2" spans="1:7" ht="34.5" customHeight="1">
      <c r="A2" s="486" t="s">
        <v>441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405</v>
      </c>
      <c r="B43" s="484"/>
      <c r="C43" s="485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P!X3+1</f>
        <v>45863</v>
      </c>
    </row>
    <row r="2" spans="1:7" ht="34.5" customHeight="1">
      <c r="A2" s="486" t="s">
        <v>437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topLeftCell="A28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P!AB3</f>
        <v>45864</v>
      </c>
    </row>
    <row r="2" spans="1:7" ht="34.5" customHeight="1">
      <c r="A2" s="486" t="s">
        <v>439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P!AD3</f>
        <v>45865</v>
      </c>
    </row>
    <row r="2" spans="1:7" ht="34.5" customHeight="1">
      <c r="A2" s="486" t="s">
        <v>438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P!AH3</f>
        <v>45867</v>
      </c>
    </row>
    <row r="2" spans="1:7" ht="34.5" customHeight="1">
      <c r="A2" s="486" t="s">
        <v>440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12" sqref="B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6" t="s">
        <v>245</v>
      </c>
      <c r="B1" s="406"/>
      <c r="C1" s="406"/>
      <c r="G1" s="191">
        <f>P!AH3</f>
        <v>45867</v>
      </c>
    </row>
    <row r="2" spans="1:7" ht="34.5" customHeight="1">
      <c r="A2" s="486" t="s">
        <v>557</v>
      </c>
      <c r="B2" s="486"/>
      <c r="C2" s="486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9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9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9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9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9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9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9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9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9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9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9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9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9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9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9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9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9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9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9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9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9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9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9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9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9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9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9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9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9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9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9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9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9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9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9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9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3" t="s">
        <v>385</v>
      </c>
      <c r="B43" s="484"/>
      <c r="C43" s="485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zoomScaleNormal="100" workbookViewId="0">
      <selection activeCell="D30" sqref="D3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9" t="s">
        <v>245</v>
      </c>
      <c r="B1" s="479"/>
      <c r="C1" s="479"/>
      <c r="D1" s="479"/>
      <c r="E1" s="479"/>
    </row>
    <row r="2" spans="1:6" ht="51" customHeight="1">
      <c r="A2" s="486" t="s">
        <v>567</v>
      </c>
      <c r="B2" s="486"/>
      <c r="C2" s="486"/>
      <c r="D2" s="486"/>
      <c r="E2" s="486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160548</v>
      </c>
      <c r="E4" s="11" t="s">
        <v>411</v>
      </c>
      <c r="F4" s="24">
        <f>'1'!F18</f>
        <v>15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558</v>
      </c>
      <c r="F5" s="24">
        <f>'2'!F15</f>
        <v>12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'3'!C29</f>
        <v>191548</v>
      </c>
      <c r="E6" s="11" t="s">
        <v>559</v>
      </c>
      <c r="F6" s="24">
        <f>'3'!F28</f>
        <v>25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42567</v>
      </c>
      <c r="E7" s="11" t="s">
        <v>560</v>
      </c>
      <c r="F7" s="24">
        <f>'4'!F17</f>
        <v>14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561</v>
      </c>
      <c r="F8" s="24">
        <f>'5'!F9</f>
        <v>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113023</v>
      </c>
      <c r="E9" s="11" t="s">
        <v>562</v>
      </c>
      <c r="F9" s="24">
        <f>'6'!F9</f>
        <v>6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563</v>
      </c>
      <c r="F10" s="24">
        <f>'7'!F16</f>
        <v>13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564</v>
      </c>
      <c r="F11" s="24">
        <f>'8'!F15</f>
        <v>12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50843</v>
      </c>
      <c r="E12" s="11" t="s">
        <v>565</v>
      </c>
      <c r="F12" s="24">
        <f>'9'!F41</f>
        <v>14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12706</v>
      </c>
      <c r="E13" s="11" t="s">
        <v>566</v>
      </c>
      <c r="F13" s="24">
        <f>'10'!F41</f>
        <v>9</v>
      </c>
    </row>
    <row r="14" spans="1:6" ht="41.25" hidden="1" customHeight="1">
      <c r="A14" s="21">
        <v>11</v>
      </c>
      <c r="B14" s="205">
        <f>P!X3</f>
        <v>45862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hidden="1" customHeight="1">
      <c r="A15" s="21">
        <v>11</v>
      </c>
      <c r="B15" s="205">
        <f>P!Z3</f>
        <v>45863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hidden="1" customHeight="1">
      <c r="A16" s="21">
        <v>11</v>
      </c>
      <c r="B16" s="205">
        <f>P!AB3</f>
        <v>45864</v>
      </c>
      <c r="C16" s="361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hidden="1" customHeight="1">
      <c r="A17" s="21">
        <v>11</v>
      </c>
      <c r="B17" s="205">
        <f>P!AD3</f>
        <v>45865</v>
      </c>
      <c r="C17" s="361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hidden="1" customHeight="1">
      <c r="A18" s="21">
        <v>11</v>
      </c>
      <c r="B18" s="205">
        <f>P!AF3</f>
        <v>45866</v>
      </c>
      <c r="C18" s="385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hidden="1" customHeight="1">
      <c r="A19" s="21">
        <v>11</v>
      </c>
      <c r="B19" s="205">
        <f>P!AH3</f>
        <v>45867</v>
      </c>
      <c r="C19" s="361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89">
        <f>SUM(D4:D19)</f>
        <v>882319</v>
      </c>
      <c r="E20" s="490"/>
      <c r="F20" s="171"/>
    </row>
    <row r="21" spans="1:6" ht="19.5">
      <c r="C21" s="488" t="s">
        <v>568</v>
      </c>
      <c r="D21" s="488"/>
      <c r="E21" s="488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1"/>
      <c r="B1" s="492"/>
      <c r="C1" s="493"/>
      <c r="D1" s="494">
        <f>P!D3</f>
        <v>45852</v>
      </c>
      <c r="E1" s="494"/>
      <c r="F1" s="494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0</v>
      </c>
      <c r="E5" s="203">
        <f>P!D7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0</v>
      </c>
      <c r="E8" s="203">
        <f>P!D10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0</v>
      </c>
      <c r="E10" s="203">
        <f>P!D12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2</v>
      </c>
      <c r="F12" s="301" t="str">
        <f t="shared" si="0"/>
        <v>নাই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0</v>
      </c>
      <c r="E13" s="203">
        <f>P!D15</f>
        <v>30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</v>
      </c>
      <c r="E14" s="203">
        <f>P!D16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0</v>
      </c>
      <c r="E15" s="203">
        <f>P!D17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0.2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0</v>
      </c>
      <c r="E19" s="203">
        <f>P!D21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1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1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0</v>
      </c>
      <c r="E22" s="203">
        <f>P!D24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1E-3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0</v>
      </c>
      <c r="E34" s="203">
        <f>P!D36</f>
        <v>32</v>
      </c>
      <c r="F34" s="301" t="str">
        <f t="shared" si="0"/>
        <v>নাই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4</v>
      </c>
      <c r="F50" s="301" t="str">
        <f t="shared" si="0"/>
        <v>নাই</v>
      </c>
      <c r="G50" s="323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2</v>
      </c>
      <c r="F51" s="301" t="str">
        <f t="shared" si="0"/>
        <v>নাই</v>
      </c>
      <c r="G51" s="323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0</v>
      </c>
      <c r="E56" s="203">
        <f>P!D58</f>
        <v>10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0</v>
      </c>
      <c r="E58" s="203">
        <f>P!D60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2</v>
      </c>
      <c r="F59" s="301" t="str">
        <f t="shared" si="0"/>
        <v>নাই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0</v>
      </c>
      <c r="E60" s="203">
        <f>P!D62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</v>
      </c>
      <c r="E61" s="203">
        <f>P!D63</f>
        <v>0.5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</v>
      </c>
      <c r="E62" s="203">
        <f>P!D64</f>
        <v>0.5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0.1</v>
      </c>
      <c r="F63" s="301" t="str">
        <f t="shared" si="0"/>
        <v>নাই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</v>
      </c>
      <c r="E65" s="203">
        <f>P!D67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1</v>
      </c>
      <c r="F66" s="301" t="str">
        <f t="shared" si="0"/>
        <v>নাই</v>
      </c>
      <c r="G66" s="323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1</v>
      </c>
      <c r="F67" s="301" t="str">
        <f t="shared" si="0"/>
        <v>নাই</v>
      </c>
      <c r="G67" s="323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</v>
      </c>
      <c r="E68" s="203">
        <f>P!D70</f>
        <v>0.1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</v>
      </c>
      <c r="E69" s="203">
        <f>P!D71</f>
        <v>0.5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0.2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5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0.2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0.18</v>
      </c>
      <c r="F73" s="301" t="str">
        <f t="shared" si="2"/>
        <v>নাই</v>
      </c>
      <c r="G73" s="323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0.4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0.1</v>
      </c>
      <c r="F77" s="301" t="str">
        <f t="shared" si="2"/>
        <v>নাই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</v>
      </c>
      <c r="E78" s="203">
        <f>P!D80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0</v>
      </c>
      <c r="E80" s="203">
        <f>P!D82</f>
        <v>1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0</v>
      </c>
      <c r="E87" s="203">
        <f>P!D89</f>
        <v>24</v>
      </c>
      <c r="F87" s="301" t="str">
        <f t="shared" si="2"/>
        <v>নাই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0</v>
      </c>
      <c r="E89" s="203">
        <f>P!D91</f>
        <v>240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4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1</v>
      </c>
      <c r="F98" s="301" t="str">
        <f t="shared" si="2"/>
        <v>নাই</v>
      </c>
      <c r="G98" s="323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1</v>
      </c>
      <c r="F106" s="301" t="str">
        <f t="shared" si="2"/>
        <v>নাই</v>
      </c>
      <c r="G106" s="323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1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0</v>
      </c>
      <c r="E124" s="203">
        <f>P!D126</f>
        <v>38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16.7</v>
      </c>
      <c r="F127" s="301" t="str">
        <f t="shared" si="2"/>
        <v>নাই</v>
      </c>
      <c r="G127" s="323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2</v>
      </c>
      <c r="F128" s="301" t="str">
        <f t="shared" si="2"/>
        <v>নাই</v>
      </c>
      <c r="G128" s="323" t="str">
        <f t="shared" si="3"/>
        <v>++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32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30</v>
      </c>
      <c r="F141" s="301" t="str">
        <f t="shared" si="4"/>
        <v>নাই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30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0</v>
      </c>
      <c r="E150" s="203">
        <f>P!D152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6.6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6.3</v>
      </c>
      <c r="F154" s="301" t="str">
        <f t="shared" si="4"/>
        <v>নাই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26.3</v>
      </c>
      <c r="F156" s="301" t="str">
        <f t="shared" si="4"/>
        <v>নাই</v>
      </c>
      <c r="G156" s="323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0</v>
      </c>
      <c r="E177" s="203">
        <f>P!D179</f>
        <v>20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0</v>
      </c>
      <c r="E178" s="203">
        <f>P!D180</f>
        <v>20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</v>
      </c>
      <c r="E179" s="203">
        <f>P!D181</f>
        <v>3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</v>
      </c>
      <c r="E180" s="203">
        <f>P!D182</f>
        <v>2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</v>
      </c>
      <c r="E181" s="203">
        <f>P!D183</f>
        <v>3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0</v>
      </c>
      <c r="E182" s="203">
        <f>P!D184</f>
        <v>40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0</v>
      </c>
      <c r="E183" s="203">
        <f>P!D185</f>
        <v>10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0</v>
      </c>
      <c r="E184" s="203">
        <f>P!D186</f>
        <v>5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2</v>
      </c>
      <c r="F185" s="301" t="str">
        <f t="shared" si="4"/>
        <v>নাই</v>
      </c>
      <c r="G185" s="323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30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8</v>
      </c>
      <c r="F193" s="301" t="str">
        <f t="shared" si="4"/>
        <v>নাই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8</v>
      </c>
      <c r="F194" s="301" t="str">
        <f t="shared" si="4"/>
        <v>নাই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0</v>
      </c>
      <c r="E195" s="203">
        <f>P!D197</f>
        <v>15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0</v>
      </c>
      <c r="E197" s="203">
        <f>P!D199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</v>
      </c>
      <c r="E198" s="203">
        <f>P!D200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1</v>
      </c>
      <c r="F200" s="301" t="str">
        <f t="shared" si="6"/>
        <v>নাই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7</v>
      </c>
      <c r="F203" s="301" t="str">
        <f t="shared" si="6"/>
        <v>নাই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10</v>
      </c>
      <c r="F204" s="301" t="str">
        <f t="shared" si="6"/>
        <v>নাই</v>
      </c>
      <c r="G204" s="323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4</v>
      </c>
      <c r="F205" s="301" t="str">
        <f t="shared" si="6"/>
        <v>নাই</v>
      </c>
      <c r="G205" s="323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0</v>
      </c>
      <c r="E206" s="203">
        <f>P!D208</f>
        <v>10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0</v>
      </c>
      <c r="E214" s="203">
        <f>P!D216</f>
        <v>3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0</v>
      </c>
      <c r="E229" s="203">
        <f>P!D231</f>
        <v>11.5</v>
      </c>
      <c r="F229" s="301" t="str">
        <f t="shared" si="6"/>
        <v>নাই</v>
      </c>
      <c r="G229" s="323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0</v>
      </c>
      <c r="E230" s="203">
        <f>P!D232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0</v>
      </c>
      <c r="E231" s="203">
        <f>P!D233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180</v>
      </c>
      <c r="F232" s="301" t="str">
        <f t="shared" si="6"/>
        <v>নাই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1.3</v>
      </c>
      <c r="F233" s="301" t="str">
        <f t="shared" si="6"/>
        <v>নাই</v>
      </c>
      <c r="G233" s="323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3" t="str">
        <f t="shared" si="7"/>
        <v>++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5165</v>
      </c>
      <c r="F247" s="347"/>
      <c r="G247" s="323" t="str">
        <f t="shared" si="7"/>
        <v>++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7"/>
      <c r="G249" s="323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7400</v>
      </c>
      <c r="F252" s="347"/>
      <c r="G252" s="323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P!F3</f>
        <v>45853</v>
      </c>
      <c r="E1" s="494"/>
      <c r="F1" s="494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0</v>
      </c>
      <c r="E5" s="203">
        <f>P!F7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0</v>
      </c>
      <c r="E8" s="203">
        <f>P!F10</f>
        <v>25</v>
      </c>
      <c r="F8" s="301" t="str">
        <f t="shared" si="0"/>
        <v>নাই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0</v>
      </c>
      <c r="E13" s="203">
        <f>P!F15</f>
        <v>30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</v>
      </c>
      <c r="E14" s="203">
        <f>P!F16</f>
        <v>2</v>
      </c>
      <c r="F14" s="301" t="str">
        <f t="shared" si="0"/>
        <v>নাই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0</v>
      </c>
      <c r="E15" s="203">
        <f>P!F17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0.2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0</v>
      </c>
      <c r="E19" s="203">
        <f>P!F21</f>
        <v>22</v>
      </c>
      <c r="F19" s="301" t="str">
        <f t="shared" si="0"/>
        <v>নাই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4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5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380</v>
      </c>
      <c r="F22" s="301" t="str">
        <f t="shared" si="0"/>
        <v>নাই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10</v>
      </c>
      <c r="F23" s="301" t="str">
        <f t="shared" si="0"/>
        <v>নাই</v>
      </c>
      <c r="G23" s="323" t="str">
        <f t="shared" si="1"/>
        <v>++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1E-3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5</v>
      </c>
      <c r="F31" s="301" t="str">
        <f t="shared" si="0"/>
        <v>নাই</v>
      </c>
      <c r="G31" s="323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0</v>
      </c>
      <c r="E34" s="203">
        <f>P!F36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100</v>
      </c>
      <c r="F46" s="301" t="str">
        <f t="shared" si="0"/>
        <v>নাই</v>
      </c>
      <c r="G46" s="323" t="str">
        <f t="shared" si="1"/>
        <v>++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3</v>
      </c>
      <c r="F50" s="301" t="str">
        <f t="shared" si="0"/>
        <v>নাই</v>
      </c>
      <c r="G50" s="323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50</v>
      </c>
      <c r="F54" s="301" t="str">
        <f t="shared" si="0"/>
        <v>নাই</v>
      </c>
      <c r="G54" s="323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100</v>
      </c>
      <c r="F55" s="301" t="str">
        <f t="shared" si="0"/>
        <v>নাই</v>
      </c>
      <c r="G55" s="323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0</v>
      </c>
      <c r="E56" s="203">
        <f>P!F58</f>
        <v>10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0</v>
      </c>
      <c r="E58" s="203">
        <f>P!F60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1</v>
      </c>
      <c r="F59" s="301" t="str">
        <f t="shared" si="0"/>
        <v>নাই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0</v>
      </c>
      <c r="E60" s="203">
        <f>P!F62</f>
        <v>5</v>
      </c>
      <c r="F60" s="301" t="str">
        <f t="shared" si="0"/>
        <v>নাই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</v>
      </c>
      <c r="E61" s="203">
        <f>P!F63</f>
        <v>0.5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</v>
      </c>
      <c r="E62" s="203">
        <f>P!F64</f>
        <v>1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0.1</v>
      </c>
      <c r="F65" s="301" t="str">
        <f t="shared" si="0"/>
        <v>নাই</v>
      </c>
      <c r="G65" s="323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3</v>
      </c>
      <c r="F66" s="301" t="str">
        <f t="shared" si="0"/>
        <v>নাই</v>
      </c>
      <c r="G66" s="323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3</v>
      </c>
      <c r="F67" s="301" t="str">
        <f t="shared" si="0"/>
        <v>নাই</v>
      </c>
      <c r="G67" s="323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0.1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0.5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0.1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0.9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1.3</v>
      </c>
      <c r="F76" s="301" t="str">
        <f t="shared" si="2"/>
        <v>নাই</v>
      </c>
      <c r="G76" s="323" t="str">
        <f t="shared" si="3"/>
        <v>++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0.1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</v>
      </c>
      <c r="E80" s="203">
        <f>P!F82</f>
        <v>1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0.2</v>
      </c>
      <c r="F86" s="301" t="str">
        <f t="shared" si="2"/>
        <v>নাই</v>
      </c>
      <c r="G86" s="323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0</v>
      </c>
      <c r="E89" s="203">
        <f>P!F91</f>
        <v>150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30</v>
      </c>
      <c r="F90" s="301" t="str">
        <f t="shared" si="2"/>
        <v>নাই</v>
      </c>
      <c r="G90" s="323" t="str">
        <f t="shared" si="3"/>
        <v>++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5</v>
      </c>
      <c r="F94" s="301" t="str">
        <f t="shared" si="2"/>
        <v>নাই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4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1</v>
      </c>
      <c r="F96" s="301" t="str">
        <f t="shared" si="2"/>
        <v>নাই</v>
      </c>
      <c r="G96" s="323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3</v>
      </c>
      <c r="F98" s="301" t="str">
        <f t="shared" si="2"/>
        <v>নাই</v>
      </c>
      <c r="G98" s="323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2</v>
      </c>
      <c r="F106" s="301" t="str">
        <f t="shared" si="2"/>
        <v>নাই</v>
      </c>
      <c r="G106" s="323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1</v>
      </c>
      <c r="F107" s="301" t="str">
        <f t="shared" si="2"/>
        <v>নাই</v>
      </c>
      <c r="G107" s="323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2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0.5</v>
      </c>
      <c r="F110" s="301" t="str">
        <f t="shared" si="2"/>
        <v>নাই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0.8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0.2</v>
      </c>
      <c r="F113" s="301" t="str">
        <f t="shared" si="2"/>
        <v>নাই</v>
      </c>
      <c r="G113" s="323" t="str">
        <f t="shared" si="3"/>
        <v>++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0.5</v>
      </c>
      <c r="F114" s="301" t="str">
        <f t="shared" si="2"/>
        <v>নাই</v>
      </c>
      <c r="G114" s="323" t="str">
        <f t="shared" si="3"/>
        <v>++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1</v>
      </c>
      <c r="F115" s="301" t="str">
        <f t="shared" si="2"/>
        <v>নাই</v>
      </c>
      <c r="G115" s="323" t="str">
        <f t="shared" si="3"/>
        <v>++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0</v>
      </c>
      <c r="E124" s="203">
        <f>P!F126</f>
        <v>50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20.7</v>
      </c>
      <c r="F126" s="301" t="str">
        <f t="shared" si="2"/>
        <v>নাই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3</v>
      </c>
      <c r="F135" s="301" t="str">
        <f t="shared" si="4"/>
        <v>নাই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54</v>
      </c>
      <c r="F141" s="301" t="str">
        <f t="shared" si="4"/>
        <v>নাই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3</v>
      </c>
      <c r="F145" s="301" t="str">
        <f t="shared" si="4"/>
        <v>নাই</v>
      </c>
      <c r="G145" s="323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0</v>
      </c>
      <c r="E150" s="203">
        <f>P!F152</f>
        <v>13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51.4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21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25</v>
      </c>
      <c r="F162" s="301" t="str">
        <f t="shared" si="4"/>
        <v>নাই</v>
      </c>
      <c r="G162" s="323" t="str">
        <f t="shared" si="5"/>
        <v>++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10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0</v>
      </c>
      <c r="E178" s="203">
        <f>P!F180</f>
        <v>15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</v>
      </c>
      <c r="E179" s="203">
        <f>P!F181</f>
        <v>2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</v>
      </c>
      <c r="E180" s="203">
        <f>P!F182</f>
        <v>1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</v>
      </c>
      <c r="E181" s="203">
        <f>P!F183</f>
        <v>3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0</v>
      </c>
      <c r="E182" s="203">
        <f>P!F184</f>
        <v>40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0</v>
      </c>
      <c r="E183" s="203">
        <f>P!F185</f>
        <v>10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</v>
      </c>
      <c r="E184" s="203">
        <f>P!F186</f>
        <v>10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4</v>
      </c>
      <c r="F185" s="301" t="str">
        <f t="shared" si="4"/>
        <v>নাই</v>
      </c>
      <c r="G185" s="323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5</v>
      </c>
      <c r="F187" s="301" t="str">
        <f t="shared" si="4"/>
        <v>নাই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0</v>
      </c>
      <c r="E193" s="203">
        <f>P!F195</f>
        <v>4</v>
      </c>
      <c r="F193" s="301" t="str">
        <f t="shared" si="4"/>
        <v>নাই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4</v>
      </c>
      <c r="F194" s="301" t="str">
        <f t="shared" si="4"/>
        <v>নাই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20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</v>
      </c>
      <c r="E197" s="203">
        <f>P!F199</f>
        <v>4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</v>
      </c>
      <c r="E198" s="203">
        <f>P!F200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1</v>
      </c>
      <c r="F201" s="301" t="str">
        <f t="shared" si="6"/>
        <v>নাই</v>
      </c>
      <c r="G201" s="323" t="str">
        <f t="shared" si="7"/>
        <v>++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5</v>
      </c>
      <c r="F203" s="301" t="str">
        <f t="shared" si="6"/>
        <v>নাই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14</v>
      </c>
      <c r="F204" s="301" t="str">
        <f t="shared" si="6"/>
        <v>নাই</v>
      </c>
      <c r="G204" s="323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10</v>
      </c>
      <c r="F205" s="301" t="str">
        <f t="shared" si="6"/>
        <v>নাই</v>
      </c>
      <c r="G205" s="323" t="str">
        <f t="shared" si="7"/>
        <v>++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10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10</v>
      </c>
      <c r="F207" s="301" t="str">
        <f t="shared" si="6"/>
        <v>নাই</v>
      </c>
      <c r="G207" s="323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2</v>
      </c>
      <c r="F212" s="301" t="str">
        <f t="shared" si="6"/>
        <v>নাই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8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</v>
      </c>
      <c r="E230" s="203">
        <f>P!F232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0</v>
      </c>
      <c r="E231" s="203">
        <f>P!F233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6.3</v>
      </c>
      <c r="F233" s="301" t="str">
        <f t="shared" si="6"/>
        <v>নাই</v>
      </c>
      <c r="G233" s="323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3300</v>
      </c>
      <c r="F247" s="347"/>
      <c r="G247" s="349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1300</v>
      </c>
      <c r="F249" s="347"/>
      <c r="G249" s="349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700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1110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7700</v>
      </c>
      <c r="F252" s="347"/>
      <c r="G252" s="349" t="str">
        <f t="shared" si="7"/>
        <v>++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1"/>
      <c r="B1" s="492"/>
      <c r="C1" s="493"/>
      <c r="D1" s="494">
        <f>P!D3+2</f>
        <v>45854</v>
      </c>
      <c r="E1" s="494"/>
      <c r="F1" s="494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0</v>
      </c>
      <c r="E5" s="203">
        <f>P!H7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0</v>
      </c>
      <c r="E6" s="203">
        <f>P!H8</f>
        <v>50</v>
      </c>
      <c r="F6" s="301" t="str">
        <f t="shared" si="0"/>
        <v>নাই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0</v>
      </c>
      <c r="E8" s="203">
        <f>P!H10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25</v>
      </c>
      <c r="F9" s="301" t="str">
        <f t="shared" si="0"/>
        <v>নাই</v>
      </c>
      <c r="G9" s="323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0.5</v>
      </c>
      <c r="F11" s="301" t="str">
        <f t="shared" si="0"/>
        <v>নাই</v>
      </c>
      <c r="G11" s="323" t="str">
        <f t="shared" si="1"/>
        <v>++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0</v>
      </c>
      <c r="E13" s="203">
        <f>P!H15</f>
        <v>40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0</v>
      </c>
      <c r="E14" s="203">
        <f>P!H16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0</v>
      </c>
      <c r="E15" s="203">
        <f>P!H17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</v>
      </c>
      <c r="E17" s="203">
        <f>P!H19</f>
        <v>0.45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0</v>
      </c>
      <c r="E19" s="203">
        <f>P!H21</f>
        <v>63</v>
      </c>
      <c r="F19" s="301" t="str">
        <f t="shared" si="0"/>
        <v>নাই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0</v>
      </c>
      <c r="E20" s="203">
        <f>P!H22</f>
        <v>2.5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0</v>
      </c>
      <c r="E21" s="203">
        <f>P!H23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0</v>
      </c>
      <c r="E22" s="203">
        <f>P!H24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0</v>
      </c>
      <c r="E29" s="203">
        <f>P!H31</f>
        <v>1E-3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</v>
      </c>
      <c r="E30" s="203">
        <f>P!H32</f>
        <v>0.1</v>
      </c>
      <c r="F30" s="301" t="str">
        <f t="shared" si="0"/>
        <v>নাই</v>
      </c>
      <c r="G30" s="323" t="str">
        <f t="shared" si="1"/>
        <v>++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2</v>
      </c>
      <c r="F31" s="301" t="str">
        <f t="shared" si="0"/>
        <v>নাই</v>
      </c>
      <c r="G31" s="323" t="str">
        <f t="shared" si="1"/>
        <v>++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0</v>
      </c>
      <c r="E34" s="203">
        <f>P!H36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0</v>
      </c>
      <c r="E35" s="203">
        <f>P!H37</f>
        <v>2</v>
      </c>
      <c r="F35" s="301" t="str">
        <f t="shared" si="0"/>
        <v>নাই</v>
      </c>
      <c r="G35" s="323" t="str">
        <f t="shared" si="1"/>
        <v>++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</v>
      </c>
      <c r="E36" s="203">
        <f>P!H38</f>
        <v>0.5</v>
      </c>
      <c r="F36" s="301" t="str">
        <f t="shared" si="0"/>
        <v>নাই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0</v>
      </c>
      <c r="E39" s="203">
        <f>P!H41</f>
        <v>2</v>
      </c>
      <c r="F39" s="301" t="str">
        <f t="shared" si="0"/>
        <v>নাই</v>
      </c>
      <c r="G39" s="323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0</v>
      </c>
      <c r="E40" s="203">
        <f>P!H42</f>
        <v>121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0</v>
      </c>
      <c r="E41" s="203">
        <f>P!H43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0</v>
      </c>
      <c r="E45" s="203">
        <f>P!H47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0</v>
      </c>
      <c r="E50" s="203">
        <f>P!H52</f>
        <v>2</v>
      </c>
      <c r="F50" s="301" t="str">
        <f t="shared" si="0"/>
        <v>নাই</v>
      </c>
      <c r="G50" s="323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0</v>
      </c>
      <c r="E51" s="203">
        <f>P!H53</f>
        <v>1</v>
      </c>
      <c r="F51" s="301" t="str">
        <f t="shared" si="0"/>
        <v>নাই</v>
      </c>
      <c r="G51" s="323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0</v>
      </c>
      <c r="E56" s="203">
        <f>P!H58</f>
        <v>16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0</v>
      </c>
      <c r="E58" s="203">
        <f>P!H60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0</v>
      </c>
      <c r="E59" s="203">
        <f>P!H61</f>
        <v>2</v>
      </c>
      <c r="F59" s="301" t="str">
        <f t="shared" si="0"/>
        <v>নাই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0</v>
      </c>
      <c r="E60" s="203">
        <f>P!H62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</v>
      </c>
      <c r="E61" s="203">
        <f>P!H63</f>
        <v>1.5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0</v>
      </c>
      <c r="E62" s="203">
        <f>P!H64</f>
        <v>1.5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0.5</v>
      </c>
      <c r="F63" s="301" t="str">
        <f t="shared" si="0"/>
        <v>নাই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</v>
      </c>
      <c r="E65" s="203">
        <f>P!H67</f>
        <v>0.5</v>
      </c>
      <c r="F65" s="301" t="str">
        <f t="shared" si="0"/>
        <v>নাই</v>
      </c>
      <c r="G65" s="323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0</v>
      </c>
      <c r="E66" s="203">
        <f>P!H68</f>
        <v>2</v>
      </c>
      <c r="F66" s="301" t="str">
        <f t="shared" si="0"/>
        <v>নাই</v>
      </c>
      <c r="G66" s="323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0</v>
      </c>
      <c r="E67" s="203">
        <f>P!H69</f>
        <v>2</v>
      </c>
      <c r="F67" s="301" t="str">
        <f t="shared" si="0"/>
        <v>নাই</v>
      </c>
      <c r="G67" s="323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</v>
      </c>
      <c r="E68" s="203">
        <f>P!H70</f>
        <v>0.05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</v>
      </c>
      <c r="E69" s="203">
        <f>P!H71</f>
        <v>0.2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</v>
      </c>
      <c r="E70" s="203">
        <f>P!H72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0</v>
      </c>
      <c r="E71" s="203">
        <f>P!H73</f>
        <v>8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0</v>
      </c>
      <c r="E72" s="203">
        <f>P!H74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0</v>
      </c>
      <c r="E73" s="203">
        <f>P!H75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1</v>
      </c>
      <c r="F74" s="301" t="str">
        <f t="shared" si="2"/>
        <v>নাই</v>
      </c>
      <c r="G74" s="323" t="str">
        <f t="shared" si="3"/>
        <v>++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0</v>
      </c>
      <c r="E75" s="203">
        <f>P!H77</f>
        <v>2.2000000000000002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</v>
      </c>
      <c r="E77" s="203">
        <f>P!H79</f>
        <v>0.5</v>
      </c>
      <c r="F77" s="301" t="str">
        <f t="shared" si="2"/>
        <v>নাই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</v>
      </c>
      <c r="E78" s="203">
        <f>P!H80</f>
        <v>0.1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</v>
      </c>
      <c r="E79" s="203">
        <f>P!H81</f>
        <v>0.05</v>
      </c>
      <c r="F79" s="301" t="str">
        <f t="shared" si="2"/>
        <v>নাই</v>
      </c>
      <c r="G79" s="323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0</v>
      </c>
      <c r="E80" s="203">
        <f>P!H82</f>
        <v>3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</v>
      </c>
      <c r="E86" s="203">
        <f>P!H88</f>
        <v>0.2</v>
      </c>
      <c r="F86" s="301" t="str">
        <f t="shared" si="2"/>
        <v>নাই</v>
      </c>
      <c r="G86" s="323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0</v>
      </c>
      <c r="E87" s="203">
        <f>P!H89</f>
        <v>24</v>
      </c>
      <c r="F87" s="301" t="str">
        <f t="shared" si="2"/>
        <v>নাই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0</v>
      </c>
      <c r="E88" s="203">
        <f>P!H90</f>
        <v>20</v>
      </c>
      <c r="F88" s="301" t="str">
        <f t="shared" si="2"/>
        <v>নাই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0</v>
      </c>
      <c r="E89" s="203">
        <f>P!H91</f>
        <v>230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1</v>
      </c>
      <c r="F92" s="301" t="str">
        <f t="shared" si="2"/>
        <v>নাই</v>
      </c>
      <c r="G92" s="323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0</v>
      </c>
      <c r="E95" s="203">
        <f>P!H97</f>
        <v>4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0</v>
      </c>
      <c r="E98" s="203">
        <f>P!H100</f>
        <v>2</v>
      </c>
      <c r="F98" s="301" t="str">
        <f t="shared" si="2"/>
        <v>নাই</v>
      </c>
      <c r="G98" s="323" t="str">
        <f t="shared" si="3"/>
        <v>++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4</v>
      </c>
      <c r="F103" s="301" t="str">
        <f t="shared" si="2"/>
        <v>নাই</v>
      </c>
      <c r="G103" s="323" t="str">
        <f t="shared" si="3"/>
        <v>++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2</v>
      </c>
      <c r="F104" s="301" t="str">
        <f t="shared" si="2"/>
        <v>নাই</v>
      </c>
      <c r="G104" s="323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0</v>
      </c>
      <c r="E109" s="203">
        <f>P!H111</f>
        <v>3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1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0</v>
      </c>
      <c r="E123" s="203">
        <f>P!H125</f>
        <v>1.56</v>
      </c>
      <c r="F123" s="301" t="str">
        <f t="shared" si="2"/>
        <v>নাই</v>
      </c>
      <c r="G123" s="323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0</v>
      </c>
      <c r="E124" s="203">
        <f>P!H126</f>
        <v>47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14.12</v>
      </c>
      <c r="F127" s="301" t="str">
        <f t="shared" si="2"/>
        <v>নাই</v>
      </c>
      <c r="G127" s="323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4.12</v>
      </c>
      <c r="F129" s="301" t="str">
        <f t="shared" si="2"/>
        <v>নাই</v>
      </c>
      <c r="G129" s="323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12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12</v>
      </c>
      <c r="F134" s="301" t="str">
        <f t="shared" si="4"/>
        <v>নাই</v>
      </c>
      <c r="G134" s="323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0</v>
      </c>
      <c r="E141" s="203">
        <f>P!H143</f>
        <v>165</v>
      </c>
      <c r="F141" s="301" t="str">
        <f t="shared" si="4"/>
        <v>নাই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0</v>
      </c>
      <c r="E143" s="203">
        <f>P!H145</f>
        <v>23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0</v>
      </c>
      <c r="E145" s="203">
        <f>P!H147</f>
        <v>1</v>
      </c>
      <c r="F145" s="301" t="str">
        <f t="shared" si="4"/>
        <v>নাই</v>
      </c>
      <c r="G145" s="323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0</v>
      </c>
      <c r="E146" s="203">
        <f>P!H148</f>
        <v>2.5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26.2</v>
      </c>
      <c r="F149" s="301" t="str">
        <f t="shared" si="4"/>
        <v>নাই</v>
      </c>
      <c r="G149" s="323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0</v>
      </c>
      <c r="E150" s="203">
        <f>P!H152</f>
        <v>50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8.6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4.0999999999999996</v>
      </c>
      <c r="F155" s="301" t="str">
        <f t="shared" si="4"/>
        <v>নাই</v>
      </c>
      <c r="G155" s="323" t="str">
        <f t="shared" si="5"/>
        <v>++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0</v>
      </c>
      <c r="E156" s="203">
        <f>P!H158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18</v>
      </c>
      <c r="F163" s="301" t="str">
        <f t="shared" si="4"/>
        <v>নাই</v>
      </c>
      <c r="G163" s="323" t="str">
        <f t="shared" si="5"/>
        <v>++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0</v>
      </c>
      <c r="E177" s="203">
        <f>P!H179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0</v>
      </c>
      <c r="E178" s="203">
        <f>P!H180</f>
        <v>22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0</v>
      </c>
      <c r="E179" s="203">
        <f>P!H181</f>
        <v>3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0</v>
      </c>
      <c r="E180" s="203">
        <f>P!H182</f>
        <v>1.5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0</v>
      </c>
      <c r="E181" s="203">
        <f>P!H183</f>
        <v>2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0</v>
      </c>
      <c r="E182" s="203">
        <f>P!H184</f>
        <v>65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0</v>
      </c>
      <c r="E183" s="203">
        <f>P!H185</f>
        <v>15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0</v>
      </c>
      <c r="E184" s="203">
        <f>P!H186</f>
        <v>6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10</v>
      </c>
      <c r="F185" s="301" t="str">
        <f t="shared" si="4"/>
        <v>নাই</v>
      </c>
      <c r="G185" s="323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0</v>
      </c>
      <c r="E195" s="203">
        <f>P!H197</f>
        <v>15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0</v>
      </c>
      <c r="E197" s="203">
        <f>P!H199</f>
        <v>3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0</v>
      </c>
      <c r="E198" s="203">
        <f>P!H200</f>
        <v>1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</v>
      </c>
      <c r="E199" s="203">
        <f>P!H201</f>
        <v>0.5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0.5</v>
      </c>
      <c r="F200" s="301" t="str">
        <f t="shared" si="6"/>
        <v>নাই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10</v>
      </c>
      <c r="F204" s="301" t="str">
        <f t="shared" si="6"/>
        <v>নাই</v>
      </c>
      <c r="G204" s="323" t="str">
        <f t="shared" si="7"/>
        <v>++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10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0</v>
      </c>
      <c r="E211" s="203">
        <f>P!H213</f>
        <v>5</v>
      </c>
      <c r="F211" s="301" t="str">
        <f t="shared" si="6"/>
        <v>নাই</v>
      </c>
      <c r="G211" s="323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1</v>
      </c>
      <c r="F212" s="301" t="str">
        <f t="shared" si="6"/>
        <v>নাই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0</v>
      </c>
      <c r="E214" s="203">
        <f>P!H216</f>
        <v>5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1.8</v>
      </c>
      <c r="F229" s="301" t="str">
        <f t="shared" si="6"/>
        <v>নাই</v>
      </c>
      <c r="G229" s="323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0</v>
      </c>
      <c r="E230" s="203">
        <f>P!H232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0</v>
      </c>
      <c r="E231" s="203">
        <f>P!H233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0</v>
      </c>
      <c r="E232" s="203">
        <f>P!H234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2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3" t="str">
        <f t="shared" si="7"/>
        <v>++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20</v>
      </c>
      <c r="F245" s="301" t="str">
        <f t="shared" si="6"/>
        <v>নাই</v>
      </c>
      <c r="G245" s="323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7"/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0</v>
      </c>
      <c r="F249" s="347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7"/>
      <c r="G252" s="323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P!D3+3</f>
        <v>45855</v>
      </c>
      <c r="E1" s="494"/>
      <c r="F1" s="494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10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2</v>
      </c>
      <c r="F14" s="301" t="str">
        <f t="shared" si="0"/>
        <v>নাই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8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0.1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77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2</v>
      </c>
      <c r="F94" s="301" t="str">
        <f t="shared" si="2"/>
        <v>নাই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2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1</v>
      </c>
      <c r="F96" s="301" t="str">
        <f t="shared" si="2"/>
        <v>নাই</v>
      </c>
      <c r="G96" s="323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2</v>
      </c>
      <c r="F98" s="301" t="str">
        <f t="shared" si="2"/>
        <v>নাই</v>
      </c>
      <c r="G98" s="323" t="str">
        <f t="shared" si="3"/>
        <v>++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0.5</v>
      </c>
      <c r="F110" s="301" t="str">
        <f t="shared" si="2"/>
        <v>নাই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0</v>
      </c>
      <c r="E123" s="203">
        <f>P!J125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65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1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19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0</v>
      </c>
      <c r="E151" s="203">
        <f>P!J153</f>
        <v>24</v>
      </c>
      <c r="F151" s="301" t="str">
        <f t="shared" si="4"/>
        <v>নাই</v>
      </c>
      <c r="G151" s="323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1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4.8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8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1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1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1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20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5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2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10</v>
      </c>
      <c r="F191" s="301" t="str">
        <f t="shared" si="4"/>
        <v>নাই</v>
      </c>
      <c r="G191" s="323" t="str">
        <f t="shared" si="5"/>
        <v>++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12.6</v>
      </c>
      <c r="F194" s="301" t="str">
        <f t="shared" si="4"/>
        <v>নাই</v>
      </c>
      <c r="G194" s="323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7</v>
      </c>
      <c r="F195" s="301" t="str">
        <f t="shared" si="4"/>
        <v>নাই</v>
      </c>
      <c r="G195" s="323" t="str">
        <f t="shared" si="5"/>
        <v>++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2</v>
      </c>
      <c r="F197" s="301" t="str">
        <f t="shared" si="6"/>
        <v>নাই</v>
      </c>
      <c r="G197" s="323" t="str">
        <f t="shared" si="7"/>
        <v>++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10</v>
      </c>
      <c r="F206" s="301" t="str">
        <f t="shared" si="6"/>
        <v>নাই</v>
      </c>
      <c r="G206" s="323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1</v>
      </c>
      <c r="F229" s="301" t="str">
        <f t="shared" si="6"/>
        <v>নাই</v>
      </c>
      <c r="G229" s="323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90</v>
      </c>
      <c r="F232" s="301" t="str">
        <f t="shared" si="6"/>
        <v>নাই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3</v>
      </c>
      <c r="F238" s="301" t="str">
        <f t="shared" si="6"/>
        <v>নাই</v>
      </c>
      <c r="G238" s="323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168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3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P!D3+4</f>
        <v>45856</v>
      </c>
      <c r="E1" s="494"/>
      <c r="F1" s="494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50</v>
      </c>
      <c r="F6" s="301" t="str">
        <f t="shared" si="0"/>
        <v>নাই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10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0.5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1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8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5</v>
      </c>
      <c r="F60" s="301" t="str">
        <f t="shared" si="0"/>
        <v>নাই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0.05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0.4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170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2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0.45</v>
      </c>
      <c r="F99" s="301" t="str">
        <f t="shared" si="2"/>
        <v>নাই</v>
      </c>
      <c r="G99" s="323" t="str">
        <f t="shared" si="3"/>
        <v>++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2</v>
      </c>
      <c r="F100" s="301" t="str">
        <f t="shared" si="2"/>
        <v>নাই</v>
      </c>
      <c r="G100" s="323" t="str">
        <f t="shared" si="3"/>
        <v>++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4</v>
      </c>
      <c r="F104" s="301" t="str">
        <f t="shared" si="2"/>
        <v>নাই</v>
      </c>
      <c r="G104" s="323" t="str">
        <f t="shared" si="3"/>
        <v>++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97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8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2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2</v>
      </c>
      <c r="F161" s="301" t="str">
        <f t="shared" si="4"/>
        <v>নাই</v>
      </c>
      <c r="G161" s="323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11</v>
      </c>
      <c r="F169" s="301" t="str">
        <f t="shared" si="4"/>
        <v>নাই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5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5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1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1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1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44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8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3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6</v>
      </c>
      <c r="F186" s="301" t="str">
        <f t="shared" si="4"/>
        <v>নাই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32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12</v>
      </c>
      <c r="F193" s="301" t="str">
        <f t="shared" si="4"/>
        <v>নাই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27.5</v>
      </c>
      <c r="F194" s="301" t="str">
        <f t="shared" si="4"/>
        <v>নাই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7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2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5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2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4.8</v>
      </c>
      <c r="F233" s="301" t="str">
        <f t="shared" si="6"/>
        <v>নাই</v>
      </c>
      <c r="G233" s="323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3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P!D3+5</f>
        <v>45857</v>
      </c>
      <c r="E1" s="494"/>
      <c r="F1" s="494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0</v>
      </c>
      <c r="E5" s="203">
        <f>P!N7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25</v>
      </c>
      <c r="F8" s="301" t="str">
        <f t="shared" si="0"/>
        <v>নাই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0</v>
      </c>
      <c r="E9" s="203">
        <f>P!N11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0</v>
      </c>
      <c r="E10" s="203">
        <f>P!N12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30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0</v>
      </c>
      <c r="E14" s="203">
        <f>P!N16</f>
        <v>0.4</v>
      </c>
      <c r="F14" s="301" t="str">
        <f t="shared" si="0"/>
        <v>নাই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</v>
      </c>
      <c r="E15" s="203">
        <f>P!N17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0.4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0</v>
      </c>
      <c r="E19" s="203">
        <f>P!N21</f>
        <v>63</v>
      </c>
      <c r="F19" s="301" t="str">
        <f t="shared" si="0"/>
        <v>নাই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</v>
      </c>
      <c r="E20" s="203">
        <f>P!N22</f>
        <v>4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1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0</v>
      </c>
      <c r="E22" s="203">
        <f>P!N24</f>
        <v>1440</v>
      </c>
      <c r="F22" s="301" t="str">
        <f t="shared" si="0"/>
        <v>নাই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3.0000000000000001E-3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32</v>
      </c>
      <c r="F34" s="301" t="str">
        <f t="shared" si="0"/>
        <v>নাই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2</v>
      </c>
      <c r="F50" s="301" t="str">
        <f t="shared" si="0"/>
        <v>নাই</v>
      </c>
      <c r="G50" s="323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2</v>
      </c>
      <c r="F51" s="301" t="str">
        <f t="shared" si="0"/>
        <v>নাই</v>
      </c>
      <c r="G51" s="323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300</v>
      </c>
      <c r="F54" s="301" t="str">
        <f t="shared" si="0"/>
        <v>নাই</v>
      </c>
      <c r="G54" s="323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300</v>
      </c>
      <c r="F55" s="301" t="str">
        <f t="shared" si="0"/>
        <v>নাই</v>
      </c>
      <c r="G55" s="323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0</v>
      </c>
      <c r="E56" s="203">
        <f>P!N58</f>
        <v>14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0</v>
      </c>
      <c r="E58" s="203">
        <f>P!N60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1</v>
      </c>
      <c r="F59" s="301" t="str">
        <f t="shared" si="0"/>
        <v>নাই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0</v>
      </c>
      <c r="E60" s="203">
        <f>P!N62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</v>
      </c>
      <c r="E61" s="203">
        <f>P!N63</f>
        <v>1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</v>
      </c>
      <c r="E62" s="203">
        <f>P!N64</f>
        <v>1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</v>
      </c>
      <c r="E65" s="203">
        <f>P!N67</f>
        <v>0.5</v>
      </c>
      <c r="F65" s="301" t="str">
        <f t="shared" si="0"/>
        <v>নাই</v>
      </c>
      <c r="G65" s="323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</v>
      </c>
      <c r="E68" s="203">
        <f>P!N70</f>
        <v>0.1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</v>
      </c>
      <c r="E69" s="203">
        <f>P!N71</f>
        <v>0.5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0.1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0.4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1.8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0.05</v>
      </c>
      <c r="F77" s="301" t="str">
        <f t="shared" si="2"/>
        <v>নাই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</v>
      </c>
      <c r="E78" s="203">
        <f>P!N80</f>
        <v>0.2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0.05</v>
      </c>
      <c r="F79" s="301" t="str">
        <f t="shared" si="2"/>
        <v>নাই</v>
      </c>
      <c r="G79" s="323" t="str">
        <f t="shared" si="3"/>
        <v>++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</v>
      </c>
      <c r="E80" s="203">
        <f>P!N82</f>
        <v>2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0.1</v>
      </c>
      <c r="F86" s="301" t="str">
        <f t="shared" si="2"/>
        <v>নাই</v>
      </c>
      <c r="G86" s="323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0</v>
      </c>
      <c r="E87" s="203">
        <f>P!N89</f>
        <v>24</v>
      </c>
      <c r="F87" s="301" t="str">
        <f t="shared" si="2"/>
        <v>নাই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0</v>
      </c>
      <c r="E88" s="203">
        <f>P!N90</f>
        <v>20</v>
      </c>
      <c r="F88" s="301" t="str">
        <f t="shared" si="2"/>
        <v>নাই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0</v>
      </c>
      <c r="E89" s="203">
        <f>P!N91</f>
        <v>260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3</v>
      </c>
      <c r="F92" s="301" t="str">
        <f t="shared" si="2"/>
        <v>নাই</v>
      </c>
      <c r="G92" s="323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0</v>
      </c>
      <c r="E95" s="203">
        <f>P!N97</f>
        <v>4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1</v>
      </c>
      <c r="F106" s="301" t="str">
        <f t="shared" si="2"/>
        <v>নাই</v>
      </c>
      <c r="G106" s="323" t="str">
        <f t="shared" si="3"/>
        <v>++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0.9</v>
      </c>
      <c r="F107" s="301" t="str">
        <f t="shared" si="2"/>
        <v>নাই</v>
      </c>
      <c r="G107" s="323" t="str">
        <f t="shared" si="3"/>
        <v>++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0</v>
      </c>
      <c r="E124" s="203">
        <f>P!N126</f>
        <v>90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8</v>
      </c>
      <c r="F147" s="301" t="str">
        <f t="shared" si="4"/>
        <v>নাই</v>
      </c>
      <c r="G147" s="323" t="str">
        <f t="shared" si="5"/>
        <v>++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0</v>
      </c>
      <c r="E150" s="203">
        <f>P!N152</f>
        <v>58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0</v>
      </c>
      <c r="E152" s="203">
        <f>P!N154</f>
        <v>8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0</v>
      </c>
      <c r="E153" s="203">
        <f>P!N155</f>
        <v>32.9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0</v>
      </c>
      <c r="E177" s="203">
        <f>P!N179</f>
        <v>14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0</v>
      </c>
      <c r="E178" s="203">
        <f>P!N180</f>
        <v>20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</v>
      </c>
      <c r="E179" s="203">
        <f>P!N181</f>
        <v>4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</v>
      </c>
      <c r="E180" s="203">
        <f>P!N182</f>
        <v>2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0</v>
      </c>
      <c r="E181" s="203">
        <f>P!N183</f>
        <v>3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0</v>
      </c>
      <c r="E182" s="203">
        <f>P!N184</f>
        <v>70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0</v>
      </c>
      <c r="E183" s="203">
        <f>P!N185</f>
        <v>17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0</v>
      </c>
      <c r="E184" s="203">
        <f>P!N186</f>
        <v>6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0</v>
      </c>
      <c r="E185" s="203">
        <f>P!N187</f>
        <v>4</v>
      </c>
      <c r="F185" s="301" t="str">
        <f t="shared" si="4"/>
        <v>নাই</v>
      </c>
      <c r="G185" s="323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0</v>
      </c>
      <c r="E187" s="203">
        <f>P!N189</f>
        <v>13</v>
      </c>
      <c r="F187" s="301" t="str">
        <f t="shared" si="4"/>
        <v>নাই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10.8</v>
      </c>
      <c r="F194" s="301" t="str">
        <f t="shared" si="4"/>
        <v>নাই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20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0</v>
      </c>
      <c r="E197" s="203">
        <f>P!N199</f>
        <v>4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</v>
      </c>
      <c r="E198" s="203">
        <f>P!N200</f>
        <v>1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10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5</v>
      </c>
      <c r="F211" s="301" t="str">
        <f t="shared" si="6"/>
        <v>নাই</v>
      </c>
      <c r="G211" s="323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0</v>
      </c>
      <c r="E214" s="203">
        <f>P!N216</f>
        <v>7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0</v>
      </c>
      <c r="E230" s="203">
        <f>P!N232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0</v>
      </c>
      <c r="E231" s="203">
        <f>P!N233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8600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P!D3+6</f>
        <v>45858</v>
      </c>
      <c r="E1" s="494"/>
      <c r="F1" s="494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0</v>
      </c>
      <c r="E5" s="203">
        <f>P!P7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0</v>
      </c>
      <c r="E6" s="203">
        <f>P!P8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0</v>
      </c>
      <c r="E8" s="203">
        <f>P!P10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0</v>
      </c>
      <c r="E9" s="203">
        <f>P!P11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0</v>
      </c>
      <c r="E10" s="203">
        <f>P!P12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0</v>
      </c>
      <c r="E13" s="203">
        <f>P!P15</f>
        <v>5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</v>
      </c>
      <c r="E14" s="203">
        <f>P!P16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0</v>
      </c>
      <c r="E15" s="203">
        <f>P!P17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0</v>
      </c>
      <c r="E19" s="203">
        <f>P!P21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</v>
      </c>
      <c r="E20" s="203">
        <f>P!P22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0</v>
      </c>
      <c r="E21" s="203">
        <f>P!P23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0</v>
      </c>
      <c r="E34" s="203">
        <f>P!P36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8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0</v>
      </c>
      <c r="E56" s="203">
        <f>P!P58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0</v>
      </c>
      <c r="E58" s="203">
        <f>P!P60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0</v>
      </c>
      <c r="E60" s="203">
        <f>P!P62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</v>
      </c>
      <c r="E61" s="203">
        <f>P!P63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</v>
      </c>
      <c r="E62" s="203">
        <f>P!P64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</v>
      </c>
      <c r="E65" s="203">
        <f>P!P67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</v>
      </c>
      <c r="E69" s="203">
        <f>P!P71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</v>
      </c>
      <c r="E70" s="203">
        <f>P!P72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0</v>
      </c>
      <c r="E71" s="203">
        <f>P!P73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</v>
      </c>
      <c r="E75" s="203">
        <f>P!P77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</v>
      </c>
      <c r="E78" s="203">
        <f>P!P80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</v>
      </c>
      <c r="E80" s="203">
        <f>P!P82</f>
        <v>0.5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</v>
      </c>
      <c r="E86" s="203">
        <f>P!P88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0</v>
      </c>
      <c r="E87" s="203">
        <f>P!P89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0</v>
      </c>
      <c r="E88" s="203">
        <f>P!P90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0</v>
      </c>
      <c r="E89" s="203">
        <f>P!P91</f>
        <v>90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0</v>
      </c>
      <c r="E95" s="203">
        <f>P!P97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0</v>
      </c>
      <c r="E98" s="203">
        <f>P!P100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3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0</v>
      </c>
      <c r="E104" s="203">
        <f>P!P106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0</v>
      </c>
      <c r="E109" s="203">
        <f>P!P111</f>
        <v>2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0.5</v>
      </c>
      <c r="F118" s="301" t="str">
        <f t="shared" si="2"/>
        <v>নাই</v>
      </c>
      <c r="G118" s="323" t="str">
        <f t="shared" si="3"/>
        <v>++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0</v>
      </c>
      <c r="E124" s="203">
        <f>P!P126</f>
        <v>55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5.5</v>
      </c>
      <c r="F126" s="301" t="str">
        <f t="shared" si="2"/>
        <v>নাই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0</v>
      </c>
      <c r="E129" s="203">
        <f>P!P131</f>
        <v>4.8899999999999997</v>
      </c>
      <c r="F129" s="301" t="str">
        <f t="shared" si="2"/>
        <v>নাই</v>
      </c>
      <c r="G129" s="323" t="str">
        <f t="shared" si="3"/>
        <v>++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6.66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3.5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0</v>
      </c>
      <c r="E145" s="203">
        <f>P!P147</f>
        <v>3</v>
      </c>
      <c r="F145" s="301" t="str">
        <f t="shared" si="4"/>
        <v>নাই</v>
      </c>
      <c r="G145" s="323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0</v>
      </c>
      <c r="E150" s="203">
        <f>P!P152</f>
        <v>20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0</v>
      </c>
      <c r="E152" s="203">
        <f>P!P154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5.5</v>
      </c>
      <c r="F154" s="301" t="str">
        <f t="shared" si="4"/>
        <v>নাই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2</v>
      </c>
      <c r="F161" s="301" t="str">
        <f t="shared" si="4"/>
        <v>নাই</v>
      </c>
      <c r="G161" s="323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5.5</v>
      </c>
      <c r="F172" s="301" t="str">
        <f t="shared" si="4"/>
        <v>নাই</v>
      </c>
      <c r="G172" s="323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0</v>
      </c>
      <c r="E177" s="203">
        <f>P!P179</f>
        <v>5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0</v>
      </c>
      <c r="E178" s="203">
        <f>P!P180</f>
        <v>8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</v>
      </c>
      <c r="E179" s="203">
        <f>P!P181</f>
        <v>1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</v>
      </c>
      <c r="E180" s="203">
        <f>P!P182</f>
        <v>5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0</v>
      </c>
      <c r="E181" s="203">
        <f>P!P183</f>
        <v>1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0</v>
      </c>
      <c r="E182" s="203">
        <f>P!P184</f>
        <v>20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0</v>
      </c>
      <c r="E183" s="203">
        <f>P!P185</f>
        <v>5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0</v>
      </c>
      <c r="E184" s="203">
        <f>P!P186</f>
        <v>2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</v>
      </c>
      <c r="E198" s="203">
        <f>P!P200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3</v>
      </c>
      <c r="F203" s="301" t="str">
        <f t="shared" si="6"/>
        <v>নাই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15</v>
      </c>
      <c r="F207" s="301" t="str">
        <f t="shared" si="6"/>
        <v>নাই</v>
      </c>
      <c r="G207" s="323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0</v>
      </c>
      <c r="E230" s="203">
        <f>P!P232</f>
        <v>28</v>
      </c>
      <c r="F230" s="301" t="str">
        <f t="shared" si="6"/>
        <v>নাই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0</v>
      </c>
      <c r="E231" s="203">
        <f>P!P233</f>
        <v>2000</v>
      </c>
      <c r="F231" s="301" t="str">
        <f t="shared" si="6"/>
        <v>নাই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P!D3+7</f>
        <v>45859</v>
      </c>
      <c r="E1" s="494"/>
      <c r="F1" s="494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0</v>
      </c>
      <c r="E5" s="203">
        <f>P!R7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0</v>
      </c>
      <c r="E8" s="203">
        <f>P!R10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0</v>
      </c>
      <c r="E10" s="203">
        <f>P!R12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0</v>
      </c>
      <c r="E13" s="203">
        <f>P!R15</f>
        <v>20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</v>
      </c>
      <c r="E14" s="203">
        <f>P!R16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0</v>
      </c>
      <c r="E15" s="203">
        <f>P!R17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0.1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0</v>
      </c>
      <c r="E19" s="203">
        <f>P!R21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3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2E-3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0</v>
      </c>
      <c r="E34" s="203">
        <f>P!R36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1</v>
      </c>
      <c r="F36" s="301" t="str">
        <f t="shared" si="0"/>
        <v>নাই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6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1</v>
      </c>
      <c r="F39" s="301" t="str">
        <f t="shared" si="0"/>
        <v>নাই</v>
      </c>
      <c r="G39" s="323" t="str">
        <f t="shared" si="1"/>
        <v>++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1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200</v>
      </c>
      <c r="F54" s="301" t="str">
        <f t="shared" si="0"/>
        <v>নাই</v>
      </c>
      <c r="G54" s="323" t="str">
        <f t="shared" si="1"/>
        <v>++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200</v>
      </c>
      <c r="F55" s="301" t="str">
        <f t="shared" si="0"/>
        <v>নাই</v>
      </c>
      <c r="G55" s="323" t="str">
        <f t="shared" si="1"/>
        <v>++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0</v>
      </c>
      <c r="E56" s="203">
        <f>P!R58</f>
        <v>8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0</v>
      </c>
      <c r="E58" s="203">
        <f>P!R60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0</v>
      </c>
      <c r="E60" s="203">
        <f>P!R62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</v>
      </c>
      <c r="E61" s="203">
        <f>P!R63</f>
        <v>0.5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</v>
      </c>
      <c r="E62" s="203">
        <f>P!R64</f>
        <v>0.5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</v>
      </c>
      <c r="E65" s="203">
        <f>P!R67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2</v>
      </c>
      <c r="F66" s="301" t="str">
        <f t="shared" si="0"/>
        <v>নাই</v>
      </c>
      <c r="G66" s="323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2</v>
      </c>
      <c r="F67" s="301" t="str">
        <f t="shared" si="0"/>
        <v>নাই</v>
      </c>
      <c r="G67" s="323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</v>
      </c>
      <c r="E68" s="203">
        <f>P!R70</f>
        <v>0.05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</v>
      </c>
      <c r="E69" s="203">
        <f>P!R71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2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0.5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0.5</v>
      </c>
      <c r="F73" s="301" t="str">
        <f t="shared" si="2"/>
        <v>নাই</v>
      </c>
      <c r="G73" s="323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0.9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1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0.1</v>
      </c>
      <c r="F86" s="301" t="str">
        <f t="shared" si="2"/>
        <v>নাই</v>
      </c>
      <c r="G86" s="323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0</v>
      </c>
      <c r="E88" s="203">
        <f>P!R90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0</v>
      </c>
      <c r="E89" s="203">
        <f>P!R91</f>
        <v>250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1</v>
      </c>
      <c r="F92" s="301" t="str">
        <f t="shared" si="2"/>
        <v>নাই</v>
      </c>
      <c r="G92" s="323" t="str">
        <f t="shared" si="3"/>
        <v>++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0</v>
      </c>
      <c r="E95" s="203">
        <f>P!R97</f>
        <v>2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1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0</v>
      </c>
      <c r="E123" s="203">
        <f>P!R125</f>
        <v>0.6</v>
      </c>
      <c r="F123" s="301" t="str">
        <f t="shared" si="2"/>
        <v>নাই</v>
      </c>
      <c r="G123" s="323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0</v>
      </c>
      <c r="E124" s="203">
        <f>P!R126</f>
        <v>50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2.99</v>
      </c>
      <c r="F126" s="301" t="str">
        <f t="shared" si="2"/>
        <v>নাই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2.2000000000000002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13.48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14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2</v>
      </c>
      <c r="F135" s="301" t="str">
        <f t="shared" si="4"/>
        <v>নাই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4.75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60</v>
      </c>
      <c r="F141" s="301" t="str">
        <f t="shared" si="4"/>
        <v>নাই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1.5</v>
      </c>
      <c r="F145" s="301" t="str">
        <f t="shared" si="4"/>
        <v>নাই</v>
      </c>
      <c r="G145" s="323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0</v>
      </c>
      <c r="E150" s="203">
        <f>P!R152</f>
        <v>30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0</v>
      </c>
      <c r="E151" s="203">
        <f>P!R153</f>
        <v>28</v>
      </c>
      <c r="F151" s="301" t="str">
        <f t="shared" si="4"/>
        <v>নাই</v>
      </c>
      <c r="G151" s="323" t="str">
        <f t="shared" si="5"/>
        <v>++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10.7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0</v>
      </c>
      <c r="E153" s="203">
        <f>P!R155</f>
        <v>6.8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3.7</v>
      </c>
      <c r="F156" s="301" t="str">
        <f t="shared" si="4"/>
        <v>নাই</v>
      </c>
      <c r="G156" s="323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2</v>
      </c>
      <c r="F161" s="301" t="str">
        <f t="shared" si="4"/>
        <v>নাই</v>
      </c>
      <c r="G161" s="323" t="str">
        <f t="shared" si="5"/>
        <v>++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5</v>
      </c>
      <c r="F168" s="301" t="str">
        <f t="shared" si="4"/>
        <v>নাই</v>
      </c>
      <c r="G168" s="323" t="str">
        <f t="shared" si="5"/>
        <v>++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0</v>
      </c>
      <c r="E178" s="203">
        <f>P!R180</f>
        <v>15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</v>
      </c>
      <c r="E179" s="203">
        <f>P!R181</f>
        <v>1.5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</v>
      </c>
      <c r="E180" s="203">
        <f>P!R182</f>
        <v>1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</v>
      </c>
      <c r="E181" s="203">
        <f>P!R183</f>
        <v>2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0</v>
      </c>
      <c r="E182" s="203">
        <f>P!R184</f>
        <v>30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0</v>
      </c>
      <c r="E183" s="203">
        <f>P!R185</f>
        <v>10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0</v>
      </c>
      <c r="E184" s="203">
        <f>P!R186</f>
        <v>2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32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8</v>
      </c>
      <c r="F193" s="301" t="str">
        <f t="shared" si="4"/>
        <v>নাই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0</v>
      </c>
      <c r="E197" s="203">
        <f>P!R199</f>
        <v>1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</v>
      </c>
      <c r="E198" s="203">
        <f>P!R200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0.5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0.56000000000000005</v>
      </c>
      <c r="F212" s="301" t="str">
        <f t="shared" si="6"/>
        <v>নাই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3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1</v>
      </c>
      <c r="F218" s="301" t="str">
        <f t="shared" si="6"/>
        <v>নাই</v>
      </c>
      <c r="G218" s="323" t="str">
        <f t="shared" si="7"/>
        <v>++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P!D3+8</f>
        <v>45860</v>
      </c>
      <c r="E1" s="494"/>
      <c r="F1" s="494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20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2</v>
      </c>
      <c r="F14" s="301" t="str">
        <f t="shared" si="0"/>
        <v>নাই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25</v>
      </c>
      <c r="F15" s="301" t="str">
        <f t="shared" si="0"/>
        <v>নাই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1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350</v>
      </c>
      <c r="F22" s="301" t="str">
        <f t="shared" si="0"/>
        <v>নাই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0.5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6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5</v>
      </c>
      <c r="F60" s="301" t="str">
        <f t="shared" si="0"/>
        <v>নাই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0.1</v>
      </c>
      <c r="F65" s="301" t="str">
        <f t="shared" si="0"/>
        <v>নাই</v>
      </c>
      <c r="G65" s="323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0.05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0.5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0.1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2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0.1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3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115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4</v>
      </c>
      <c r="F94" s="301" t="str">
        <f t="shared" si="2"/>
        <v>নাই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2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1</v>
      </c>
      <c r="F96" s="301" t="str">
        <f t="shared" si="2"/>
        <v>নাই</v>
      </c>
      <c r="G96" s="323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1</v>
      </c>
      <c r="F110" s="301" t="str">
        <f t="shared" si="2"/>
        <v>নাই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0</v>
      </c>
      <c r="E123" s="203">
        <f>P!T125</f>
        <v>1</v>
      </c>
      <c r="F123" s="301" t="str">
        <f t="shared" si="2"/>
        <v>নাই</v>
      </c>
      <c r="G123" s="323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42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4.5</v>
      </c>
      <c r="F126" s="301" t="str">
        <f t="shared" si="2"/>
        <v>নাই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7.5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0</v>
      </c>
      <c r="E144" s="203">
        <f>P!T146</f>
        <v>26</v>
      </c>
      <c r="F144" s="301" t="str">
        <f t="shared" si="4"/>
        <v>নাই</v>
      </c>
      <c r="G144" s="323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15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1.6</v>
      </c>
      <c r="F152" s="301" t="str">
        <f t="shared" si="4"/>
        <v>নাই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10.4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20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10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1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1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1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30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7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1.5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7</v>
      </c>
      <c r="F185" s="301" t="str">
        <f t="shared" si="4"/>
        <v>নাই</v>
      </c>
      <c r="G185" s="323" t="str">
        <f t="shared" si="5"/>
        <v>++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15</v>
      </c>
      <c r="F187" s="301" t="str">
        <f t="shared" si="4"/>
        <v>নাই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1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8</v>
      </c>
      <c r="F203" s="301" t="str">
        <f t="shared" si="6"/>
        <v>নাই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3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1.5</v>
      </c>
      <c r="F233" s="301" t="str">
        <f t="shared" si="6"/>
        <v>নাই</v>
      </c>
      <c r="G233" s="323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2</v>
      </c>
      <c r="F238" s="301" t="str">
        <f t="shared" si="6"/>
        <v>নাই</v>
      </c>
      <c r="G238" s="323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3800</v>
      </c>
      <c r="F252" s="301"/>
      <c r="G252" s="323" t="str">
        <f t="shared" si="7"/>
        <v>++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P!D3+9</f>
        <v>45861</v>
      </c>
      <c r="E1" s="494"/>
      <c r="F1" s="494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40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22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8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5</v>
      </c>
      <c r="F169" s="301" t="str">
        <f t="shared" si="4"/>
        <v>নাই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5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0.5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0.5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15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2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0.5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3</v>
      </c>
      <c r="F186" s="301" t="str">
        <f t="shared" si="4"/>
        <v>নাই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12</v>
      </c>
      <c r="F194" s="301" t="str">
        <f t="shared" si="4"/>
        <v>নাই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1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5</v>
      </c>
      <c r="F211" s="301" t="str">
        <f t="shared" si="6"/>
        <v>নাই</v>
      </c>
      <c r="G211" s="323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15</v>
      </c>
      <c r="F232" s="301" t="str">
        <f t="shared" si="6"/>
        <v>নাই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2600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P!D3+10</f>
        <v>45862</v>
      </c>
      <c r="E1" s="494"/>
      <c r="F1" s="494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1"/>
      <c r="B1" s="492"/>
      <c r="C1" s="493"/>
      <c r="D1" s="494">
        <f>P!D3+11</f>
        <v>45863</v>
      </c>
      <c r="E1" s="494"/>
      <c r="F1" s="494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2025-07-27T06:25:55Z</cp:lastPrinted>
  <dcterms:created xsi:type="dcterms:W3CDTF">2024-07-22T13:09:54Z</dcterms:created>
  <dcterms:modified xsi:type="dcterms:W3CDTF">2025-07-27T06:56:51Z</dcterms:modified>
</cp:coreProperties>
</file>