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\Desktop\"/>
    </mc:Choice>
  </mc:AlternateContent>
  <xr:revisionPtr revIDLastSave="0" documentId="13_ncr:1_{73B1D37B-9C12-4C15-9AC3-CBEA644C644D}" xr6:coauthVersionLast="47" xr6:coauthVersionMax="47" xr10:uidLastSave="{00000000-0000-0000-0000-000000000000}"/>
  <bookViews>
    <workbookView xWindow="-108" yWindow="-108" windowWidth="23256" windowHeight="12576" activeTab="1" xr2:uid="{25DE8B81-47A2-4A5B-B67C-6C0D13B552E5}"/>
  </bookViews>
  <sheets>
    <sheet name="SAMPLE" sheetId="1" r:id="rId1"/>
    <sheet name="타사" sheetId="2" r:id="rId2"/>
  </sheets>
  <definedNames>
    <definedName name="alpha">SAMPLE!$B$21</definedName>
    <definedName name="alphaBar">SAMPLE!$AT$14</definedName>
    <definedName name="AMT">SAMPLE!$B$16</definedName>
    <definedName name="beta1">SAMPLE!$B$22</definedName>
    <definedName name="beta2">SAMPLE!$B$23</definedName>
    <definedName name="beta5">SAMPLE!$B$24</definedName>
    <definedName name="delta">SAMPLE!$B$26</definedName>
    <definedName name="Dx_">SAMPLE!$AT$12</definedName>
    <definedName name="Dx_n">SAMPLE!$AT$9</definedName>
    <definedName name="G12_full">SAMPLE!$AT$20</definedName>
    <definedName name="G12_round">SAMPLE!$AT$28</definedName>
    <definedName name="gamma">SAMPLE!$B$25</definedName>
    <definedName name="i">SAMPLE!$B$14</definedName>
    <definedName name="m">SAMPLE!$B$10</definedName>
    <definedName name="mDoublePrime">SAMPLE!$B$11</definedName>
    <definedName name="n">SAMPLE!$B$9</definedName>
    <definedName name="NP_std_full" comment="기준연납순보험료 full">SAMPLE!$AT$13</definedName>
    <definedName name="NP12_full">SAMPLE!$AT$19</definedName>
    <definedName name="NP12_round">SAMPLE!$AT$27</definedName>
    <definedName name="Nshop">SAMPLE!$AT$10</definedName>
    <definedName name="Nstar">SAMPLE!$AT$11</definedName>
    <definedName name="_xlnm.Print_Area" localSheetId="0">SAMPLE!$A$2:$CF$128</definedName>
    <definedName name="re">SAMPLE!$B$13</definedName>
    <definedName name="sex">SAMPLE!$B$12</definedName>
    <definedName name="TAB_Qx">SAMPLE!$G$9:$N$119</definedName>
    <definedName name="ToTx">SAMPLE!$AT$8</definedName>
    <definedName name="v">SAMPLE!$B$15</definedName>
    <definedName name="x">SAMPLE!$B$8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6" i="1" l="1"/>
  <c r="AE8" i="1" a="1"/>
  <c r="AE8" i="1" s="1"/>
  <c r="AD8" i="1" a="1"/>
  <c r="AD8" i="1" s="1"/>
  <c r="AC8" i="1" a="1"/>
  <c r="AC8" i="1" s="1"/>
  <c r="AB8" i="1" a="1"/>
  <c r="AB8" i="1" s="1"/>
  <c r="Q8" i="1"/>
  <c r="P9" i="1"/>
  <c r="Q9" i="1" s="1"/>
  <c r="B15" i="1"/>
  <c r="AC9" i="1" l="1" a="1"/>
  <c r="AC9" i="1" s="1"/>
  <c r="AF8" i="1"/>
  <c r="AD9" i="1" a="1"/>
  <c r="AD9" i="1" s="1"/>
  <c r="AE9" i="1" a="1"/>
  <c r="AE9" i="1" s="1"/>
  <c r="AG9" i="1" s="1"/>
  <c r="AG8" i="1"/>
  <c r="AT12" i="1" s="1"/>
  <c r="AB9" i="1" a="1"/>
  <c r="AB9" i="1" s="1"/>
  <c r="AF9" i="1" s="1"/>
  <c r="T8" i="1" a="1"/>
  <c r="T8" i="1" s="1"/>
  <c r="U8" i="1" a="1"/>
  <c r="U8" i="1" s="1"/>
  <c r="S9" i="1" a="1"/>
  <c r="S9" i="1" s="1"/>
  <c r="AA9" i="1" s="1"/>
  <c r="T9" i="1" a="1"/>
  <c r="T9" i="1" s="1"/>
  <c r="P10" i="1"/>
  <c r="U9" i="1" a="1"/>
  <c r="U9" i="1" s="1"/>
  <c r="S8" i="1" a="1"/>
  <c r="S8" i="1" s="1"/>
  <c r="AA8" i="1" s="1"/>
  <c r="AI8" i="1" s="1"/>
  <c r="R9" i="1" a="1"/>
  <c r="R9" i="1" s="1"/>
  <c r="Z9" i="1" s="1"/>
  <c r="R8" i="1" a="1"/>
  <c r="R8" i="1" s="1"/>
  <c r="Z8" i="1" s="1"/>
  <c r="AH8" i="1" s="1"/>
  <c r="AC10" i="1" l="1" a="1"/>
  <c r="AC10" i="1" s="1"/>
  <c r="AH9" i="1"/>
  <c r="AI9" i="1"/>
  <c r="AD10" i="1" a="1"/>
  <c r="AD10" i="1" s="1"/>
  <c r="AE10" i="1" a="1"/>
  <c r="AE10" i="1" s="1"/>
  <c r="AG10" i="1" s="1"/>
  <c r="AB10" i="1" a="1"/>
  <c r="AB10" i="1" s="1"/>
  <c r="P11" i="1"/>
  <c r="Q10" i="1"/>
  <c r="R10" i="1" s="1" a="1"/>
  <c r="R10" i="1" s="1"/>
  <c r="Z10" i="1" s="1"/>
  <c r="AH10" i="1" l="1"/>
  <c r="AB11" i="1" a="1"/>
  <c r="AB11" i="1" s="1"/>
  <c r="AF11" i="1" s="1"/>
  <c r="AD11" i="1" a="1"/>
  <c r="AD11" i="1" s="1"/>
  <c r="AE11" i="1" a="1"/>
  <c r="AE11" i="1" s="1"/>
  <c r="AG11" i="1" s="1"/>
  <c r="AC11" i="1" a="1"/>
  <c r="AC11" i="1" s="1"/>
  <c r="AF10" i="1"/>
  <c r="U10" i="1" a="1"/>
  <c r="U10" i="1" s="1"/>
  <c r="T10" i="1" a="1"/>
  <c r="T10" i="1" s="1"/>
  <c r="P12" i="1"/>
  <c r="Q11" i="1"/>
  <c r="R11" i="1" s="1" a="1"/>
  <c r="R11" i="1" s="1"/>
  <c r="Z11" i="1" s="1"/>
  <c r="S10" i="1" a="1"/>
  <c r="S10" i="1" s="1"/>
  <c r="AA10" i="1" s="1"/>
  <c r="AI10" i="1" s="1"/>
  <c r="AH11" i="1" l="1"/>
  <c r="AC12" i="1" a="1"/>
  <c r="AC12" i="1" s="1"/>
  <c r="AB12" i="1" a="1"/>
  <c r="AB12" i="1" s="1"/>
  <c r="AF12" i="1" s="1"/>
  <c r="AD12" i="1" a="1"/>
  <c r="AD12" i="1" s="1"/>
  <c r="AE12" i="1" a="1"/>
  <c r="AE12" i="1" s="1"/>
  <c r="AG12" i="1" s="1"/>
  <c r="S11" i="1" a="1"/>
  <c r="S11" i="1" s="1"/>
  <c r="AA11" i="1" s="1"/>
  <c r="AI11" i="1" s="1"/>
  <c r="P13" i="1"/>
  <c r="Q12" i="1"/>
  <c r="T12" i="1" s="1" a="1"/>
  <c r="T12" i="1" s="1"/>
  <c r="T11" i="1" a="1"/>
  <c r="T11" i="1" s="1"/>
  <c r="U11" i="1" a="1"/>
  <c r="U11" i="1" s="1"/>
  <c r="AC13" i="1" l="1" a="1"/>
  <c r="AC13" i="1" s="1"/>
  <c r="AE13" i="1" a="1"/>
  <c r="AE13" i="1" s="1"/>
  <c r="AG13" i="1" s="1"/>
  <c r="AD13" i="1" a="1"/>
  <c r="AD13" i="1" s="1"/>
  <c r="AB13" i="1" a="1"/>
  <c r="AB13" i="1" s="1"/>
  <c r="AF13" i="1" s="1"/>
  <c r="S12" i="1" a="1"/>
  <c r="S12" i="1" s="1"/>
  <c r="AA12" i="1" s="1"/>
  <c r="AI12" i="1" s="1"/>
  <c r="U12" i="1" a="1"/>
  <c r="U12" i="1" s="1"/>
  <c r="R12" i="1" a="1"/>
  <c r="R12" i="1" s="1"/>
  <c r="Z12" i="1" s="1"/>
  <c r="AH12" i="1" s="1"/>
  <c r="P14" i="1"/>
  <c r="Q13" i="1"/>
  <c r="T13" i="1" s="1" a="1"/>
  <c r="T13" i="1" s="1"/>
  <c r="AC14" i="1" l="1" a="1"/>
  <c r="AC14" i="1" s="1"/>
  <c r="AE14" i="1" a="1"/>
  <c r="AE14" i="1" s="1"/>
  <c r="AG14" i="1" s="1"/>
  <c r="AD14" i="1" a="1"/>
  <c r="AD14" i="1" s="1"/>
  <c r="AB14" i="1" a="1"/>
  <c r="AB14" i="1" s="1"/>
  <c r="AF14" i="1" s="1"/>
  <c r="S13" i="1" a="1"/>
  <c r="S13" i="1" s="1"/>
  <c r="AA13" i="1" s="1"/>
  <c r="AI13" i="1" s="1"/>
  <c r="U13" i="1" a="1"/>
  <c r="U13" i="1" s="1"/>
  <c r="R13" i="1" a="1"/>
  <c r="R13" i="1" s="1"/>
  <c r="Z13" i="1" s="1"/>
  <c r="AH13" i="1" s="1"/>
  <c r="P15" i="1"/>
  <c r="Q14" i="1"/>
  <c r="T14" i="1" s="1" a="1"/>
  <c r="T14" i="1" s="1"/>
  <c r="AE15" i="1" l="1" a="1"/>
  <c r="AE15" i="1" s="1"/>
  <c r="AG15" i="1" s="1"/>
  <c r="AC15" i="1" a="1"/>
  <c r="AC15" i="1" s="1"/>
  <c r="AB15" i="1" a="1"/>
  <c r="AB15" i="1" s="1"/>
  <c r="AD15" i="1" a="1"/>
  <c r="AD15" i="1" s="1"/>
  <c r="R14" i="1" a="1"/>
  <c r="R14" i="1" s="1"/>
  <c r="Z14" i="1" s="1"/>
  <c r="AH14" i="1" s="1"/>
  <c r="P16" i="1"/>
  <c r="Q15" i="1"/>
  <c r="U15" i="1" s="1" a="1"/>
  <c r="U15" i="1" s="1"/>
  <c r="S14" i="1" a="1"/>
  <c r="S14" i="1" s="1"/>
  <c r="AA14" i="1" s="1"/>
  <c r="AI14" i="1" s="1"/>
  <c r="U14" i="1" a="1"/>
  <c r="U14" i="1" s="1"/>
  <c r="AB16" i="1" l="1" a="1"/>
  <c r="AB16" i="1" s="1"/>
  <c r="AF16" i="1" s="1"/>
  <c r="AC16" i="1" a="1"/>
  <c r="AC16" i="1" s="1"/>
  <c r="AF15" i="1"/>
  <c r="AD16" i="1" a="1"/>
  <c r="AD16" i="1" s="1"/>
  <c r="AE16" i="1" a="1"/>
  <c r="AE16" i="1" s="1"/>
  <c r="AG16" i="1" s="1"/>
  <c r="S15" i="1" a="1"/>
  <c r="S15" i="1" s="1"/>
  <c r="AA15" i="1" s="1"/>
  <c r="AI15" i="1" s="1"/>
  <c r="R15" i="1" a="1"/>
  <c r="R15" i="1" s="1"/>
  <c r="Z15" i="1" s="1"/>
  <c r="AH15" i="1" s="1"/>
  <c r="T15" i="1" a="1"/>
  <c r="T15" i="1" s="1"/>
  <c r="P17" i="1"/>
  <c r="Q16" i="1"/>
  <c r="T16" i="1" s="1" a="1"/>
  <c r="T16" i="1" s="1"/>
  <c r="AB17" i="1" l="1" a="1"/>
  <c r="AB17" i="1" s="1"/>
  <c r="AF17" i="1" s="1"/>
  <c r="AD17" i="1" a="1"/>
  <c r="AD17" i="1" s="1"/>
  <c r="AC17" i="1" a="1"/>
  <c r="AC17" i="1" s="1"/>
  <c r="AE17" i="1" a="1"/>
  <c r="AE17" i="1" s="1"/>
  <c r="U16" i="1" a="1"/>
  <c r="U16" i="1" s="1"/>
  <c r="R16" i="1" a="1"/>
  <c r="R16" i="1" s="1"/>
  <c r="Z16" i="1" s="1"/>
  <c r="AH16" i="1" s="1"/>
  <c r="S16" i="1" a="1"/>
  <c r="S16" i="1" s="1"/>
  <c r="AA16" i="1" s="1"/>
  <c r="AI16" i="1" s="1"/>
  <c r="P18" i="1"/>
  <c r="Q17" i="1"/>
  <c r="R17" i="1" s="1" a="1"/>
  <c r="R17" i="1" s="1"/>
  <c r="Z17" i="1" s="1"/>
  <c r="AE18" i="1" l="1" a="1"/>
  <c r="AE18" i="1" s="1"/>
  <c r="AG18" i="1" s="1"/>
  <c r="AC18" i="1" a="1"/>
  <c r="AC18" i="1" s="1"/>
  <c r="AD18" i="1" a="1"/>
  <c r="AD18" i="1" s="1"/>
  <c r="AH17" i="1"/>
  <c r="AB18" i="1" a="1"/>
  <c r="AB18" i="1" s="1"/>
  <c r="AF18" i="1" s="1"/>
  <c r="AT9" i="1" s="1"/>
  <c r="AG17" i="1"/>
  <c r="T17" i="1" a="1"/>
  <c r="T17" i="1" s="1"/>
  <c r="S17" i="1" a="1"/>
  <c r="S17" i="1" s="1"/>
  <c r="AA17" i="1" s="1"/>
  <c r="AI17" i="1" s="1"/>
  <c r="U17" i="1" a="1"/>
  <c r="U17" i="1" s="1"/>
  <c r="P19" i="1"/>
  <c r="Q18" i="1"/>
  <c r="U18" i="1" s="1" a="1"/>
  <c r="U18" i="1" s="1"/>
  <c r="AP19" i="1" l="1"/>
  <c r="AO19" i="1"/>
  <c r="AN19" i="1"/>
  <c r="AI19" i="1"/>
  <c r="AL19" i="1"/>
  <c r="AM19" i="1"/>
  <c r="AH19" i="1"/>
  <c r="AJ19" i="1"/>
  <c r="AG19" i="1"/>
  <c r="AK19" i="1"/>
  <c r="AF19" i="1"/>
  <c r="AD19" i="1" a="1"/>
  <c r="AD19" i="1" s="1"/>
  <c r="AC19" i="1" a="1"/>
  <c r="AC19" i="1" s="1"/>
  <c r="AB19" i="1" a="1"/>
  <c r="AB19" i="1" s="1"/>
  <c r="AE19" i="1" a="1"/>
  <c r="AE19" i="1" s="1"/>
  <c r="S18" i="1" a="1"/>
  <c r="S18" i="1" s="1"/>
  <c r="AA18" i="1" s="1"/>
  <c r="AI18" i="1" s="1"/>
  <c r="R18" i="1" a="1"/>
  <c r="R18" i="1" s="1"/>
  <c r="Z18" i="1" s="1"/>
  <c r="AH18" i="1" s="1"/>
  <c r="T18" i="1" a="1"/>
  <c r="T18" i="1" s="1"/>
  <c r="P20" i="1"/>
  <c r="T19" i="1" a="1"/>
  <c r="T19" i="1" s="1"/>
  <c r="U19" i="1" a="1"/>
  <c r="U19" i="1" s="1"/>
  <c r="R19" i="1" a="1"/>
  <c r="R19" i="1" s="1"/>
  <c r="Z19" i="1" s="1"/>
  <c r="Q19" i="1"/>
  <c r="S19" i="1" a="1"/>
  <c r="S19" i="1" s="1"/>
  <c r="AA19" i="1" s="1"/>
  <c r="AN20" i="1" l="1"/>
  <c r="AP20" i="1"/>
  <c r="AO20" i="1"/>
  <c r="AI20" i="1"/>
  <c r="AL20" i="1"/>
  <c r="AM20" i="1"/>
  <c r="AH20" i="1"/>
  <c r="AF20" i="1"/>
  <c r="AJ20" i="1"/>
  <c r="AG20" i="1"/>
  <c r="AK20" i="1"/>
  <c r="AB20" i="1" a="1"/>
  <c r="AB20" i="1" s="1"/>
  <c r="AC20" i="1" a="1"/>
  <c r="AC20" i="1" s="1"/>
  <c r="AE20" i="1" a="1"/>
  <c r="AE20" i="1" s="1"/>
  <c r="AD20" i="1" a="1"/>
  <c r="AD20" i="1" s="1"/>
  <c r="P21" i="1"/>
  <c r="Q20" i="1"/>
  <c r="T20" i="1" a="1"/>
  <c r="T20" i="1" s="1"/>
  <c r="U20" i="1" a="1"/>
  <c r="U20" i="1" s="1"/>
  <c r="R20" i="1" a="1"/>
  <c r="R20" i="1" s="1"/>
  <c r="Z20" i="1" s="1"/>
  <c r="S20" i="1" a="1"/>
  <c r="S20" i="1" s="1"/>
  <c r="AA20" i="1" s="1"/>
  <c r="AP21" i="1" l="1"/>
  <c r="AO21" i="1"/>
  <c r="AN21" i="1"/>
  <c r="AI21" i="1"/>
  <c r="AM21" i="1"/>
  <c r="AL21" i="1"/>
  <c r="AH21" i="1"/>
  <c r="AK21" i="1"/>
  <c r="AF21" i="1"/>
  <c r="AJ21" i="1"/>
  <c r="AG21" i="1"/>
  <c r="AE21" i="1" a="1"/>
  <c r="AE21" i="1" s="1"/>
  <c r="AD21" i="1" a="1"/>
  <c r="AD21" i="1" s="1"/>
  <c r="AC21" i="1" a="1"/>
  <c r="AC21" i="1" s="1"/>
  <c r="AB21" i="1" a="1"/>
  <c r="AB21" i="1" s="1"/>
  <c r="P22" i="1"/>
  <c r="S21" i="1" a="1"/>
  <c r="S21" i="1" s="1"/>
  <c r="AA21" i="1" s="1"/>
  <c r="Q21" i="1"/>
  <c r="T21" i="1" a="1"/>
  <c r="T21" i="1" s="1"/>
  <c r="U21" i="1" a="1"/>
  <c r="U21" i="1" s="1"/>
  <c r="R21" i="1" a="1"/>
  <c r="R21" i="1" s="1"/>
  <c r="Z21" i="1" s="1"/>
  <c r="AP22" i="1" l="1"/>
  <c r="AO22" i="1"/>
  <c r="AN22" i="1"/>
  <c r="AI22" i="1"/>
  <c r="AL22" i="1"/>
  <c r="AH22" i="1"/>
  <c r="AM22" i="1"/>
  <c r="AK22" i="1"/>
  <c r="AF22" i="1"/>
  <c r="AJ22" i="1"/>
  <c r="AG22" i="1"/>
  <c r="AC22" i="1" a="1"/>
  <c r="AC22" i="1" s="1"/>
  <c r="AB22" i="1" a="1"/>
  <c r="AB22" i="1" s="1"/>
  <c r="AE22" i="1" a="1"/>
  <c r="AE22" i="1" s="1"/>
  <c r="AD22" i="1" a="1"/>
  <c r="AD22" i="1" s="1"/>
  <c r="P23" i="1"/>
  <c r="S22" i="1" a="1"/>
  <c r="S22" i="1" s="1"/>
  <c r="AA22" i="1" s="1"/>
  <c r="Q22" i="1"/>
  <c r="T22" i="1" a="1"/>
  <c r="T22" i="1" s="1"/>
  <c r="U22" i="1" a="1"/>
  <c r="U22" i="1" s="1"/>
  <c r="R22" i="1" a="1"/>
  <c r="R22" i="1" s="1"/>
  <c r="Z22" i="1" s="1"/>
  <c r="AP23" i="1" l="1"/>
  <c r="AO23" i="1"/>
  <c r="AN23" i="1"/>
  <c r="AL23" i="1"/>
  <c r="AM23" i="1"/>
  <c r="AI23" i="1"/>
  <c r="AH23" i="1"/>
  <c r="AK23" i="1"/>
  <c r="AF23" i="1"/>
  <c r="AJ23" i="1"/>
  <c r="AG23" i="1"/>
  <c r="AE23" i="1" a="1"/>
  <c r="AE23" i="1" s="1"/>
  <c r="AD23" i="1" a="1"/>
  <c r="AD23" i="1" s="1"/>
  <c r="AC23" i="1" a="1"/>
  <c r="AC23" i="1" s="1"/>
  <c r="AB23" i="1" a="1"/>
  <c r="AB23" i="1" s="1"/>
  <c r="P24" i="1"/>
  <c r="R23" i="1" a="1"/>
  <c r="R23" i="1" s="1"/>
  <c r="Z23" i="1" s="1"/>
  <c r="S23" i="1" a="1"/>
  <c r="S23" i="1" s="1"/>
  <c r="AA23" i="1" s="1"/>
  <c r="Q23" i="1"/>
  <c r="T23" i="1" a="1"/>
  <c r="T23" i="1" s="1"/>
  <c r="U23" i="1" a="1"/>
  <c r="U23" i="1" s="1"/>
  <c r="AO24" i="1" l="1"/>
  <c r="AN24" i="1"/>
  <c r="AP24" i="1"/>
  <c r="AH24" i="1"/>
  <c r="AL24" i="1"/>
  <c r="AM24" i="1"/>
  <c r="AI24" i="1"/>
  <c r="AK24" i="1"/>
  <c r="AF24" i="1"/>
  <c r="AJ24" i="1"/>
  <c r="AG24" i="1"/>
  <c r="AE24" i="1" a="1"/>
  <c r="AE24" i="1" s="1"/>
  <c r="AD24" i="1" a="1"/>
  <c r="AD24" i="1" s="1"/>
  <c r="AC24" i="1" a="1"/>
  <c r="AC24" i="1" s="1"/>
  <c r="AB24" i="1" a="1"/>
  <c r="AB24" i="1" s="1"/>
  <c r="P25" i="1"/>
  <c r="R24" i="1" a="1"/>
  <c r="R24" i="1" s="1"/>
  <c r="Z24" i="1" s="1"/>
  <c r="S24" i="1" a="1"/>
  <c r="S24" i="1" s="1"/>
  <c r="AA24" i="1" s="1"/>
  <c r="Q24" i="1"/>
  <c r="T24" i="1" a="1"/>
  <c r="T24" i="1" s="1"/>
  <c r="U24" i="1" a="1"/>
  <c r="U24" i="1" s="1"/>
  <c r="AO25" i="1" l="1"/>
  <c r="AN25" i="1"/>
  <c r="AP25" i="1"/>
  <c r="AH25" i="1"/>
  <c r="AL25" i="1"/>
  <c r="AM25" i="1"/>
  <c r="AI25" i="1"/>
  <c r="AG25" i="1"/>
  <c r="AK25" i="1"/>
  <c r="AF25" i="1"/>
  <c r="AJ25" i="1"/>
  <c r="AC25" i="1" a="1"/>
  <c r="AC25" i="1" s="1"/>
  <c r="AD25" i="1" a="1"/>
  <c r="AD25" i="1" s="1"/>
  <c r="AE25" i="1" a="1"/>
  <c r="AE25" i="1" s="1"/>
  <c r="AB25" i="1" a="1"/>
  <c r="AB25" i="1" s="1"/>
  <c r="T25" i="1" a="1"/>
  <c r="T25" i="1" s="1"/>
  <c r="U25" i="1" a="1"/>
  <c r="U25" i="1" s="1"/>
  <c r="R25" i="1" a="1"/>
  <c r="R25" i="1" s="1"/>
  <c r="Z25" i="1" s="1"/>
  <c r="S25" i="1" a="1"/>
  <c r="S25" i="1" s="1"/>
  <c r="AA25" i="1" s="1"/>
  <c r="Q25" i="1"/>
  <c r="P26" i="1"/>
  <c r="AN26" i="1" l="1"/>
  <c r="AP26" i="1"/>
  <c r="AO26" i="1"/>
  <c r="AH26" i="1"/>
  <c r="AL26" i="1"/>
  <c r="AM26" i="1"/>
  <c r="AI26" i="1"/>
  <c r="AG26" i="1"/>
  <c r="AK26" i="1"/>
  <c r="AF26" i="1"/>
  <c r="AJ26" i="1"/>
  <c r="AE26" i="1" a="1"/>
  <c r="AE26" i="1" s="1"/>
  <c r="AD26" i="1" a="1"/>
  <c r="AD26" i="1" s="1"/>
  <c r="AC26" i="1" a="1"/>
  <c r="AC26" i="1" s="1"/>
  <c r="AB26" i="1" a="1"/>
  <c r="AB26" i="1" s="1"/>
  <c r="T26" i="1" a="1"/>
  <c r="T26" i="1" s="1"/>
  <c r="U26" i="1" a="1"/>
  <c r="U26" i="1" s="1"/>
  <c r="R26" i="1" a="1"/>
  <c r="R26" i="1" s="1"/>
  <c r="Z26" i="1" s="1"/>
  <c r="S26" i="1" a="1"/>
  <c r="S26" i="1" s="1"/>
  <c r="AA26" i="1" s="1"/>
  <c r="Q26" i="1"/>
  <c r="P27" i="1"/>
  <c r="AP27" i="1" l="1"/>
  <c r="AO27" i="1"/>
  <c r="AN27" i="1"/>
  <c r="AH27" i="1"/>
  <c r="AL27" i="1"/>
  <c r="AI27" i="1"/>
  <c r="AM27" i="1"/>
  <c r="AG27" i="1"/>
  <c r="AK27" i="1"/>
  <c r="AF27" i="1"/>
  <c r="AJ27" i="1"/>
  <c r="AC27" i="1" a="1"/>
  <c r="AC27" i="1" s="1"/>
  <c r="AB27" i="1" a="1"/>
  <c r="AB27" i="1" s="1"/>
  <c r="AE27" i="1" a="1"/>
  <c r="AE27" i="1" s="1"/>
  <c r="AD27" i="1" a="1"/>
  <c r="AD27" i="1" s="1"/>
  <c r="P28" i="1"/>
  <c r="T27" i="1" a="1"/>
  <c r="T27" i="1" s="1"/>
  <c r="R27" i="1" a="1"/>
  <c r="R27" i="1" s="1"/>
  <c r="Z27" i="1" s="1"/>
  <c r="U27" i="1" a="1"/>
  <c r="U27" i="1" s="1"/>
  <c r="S27" i="1" a="1"/>
  <c r="S27" i="1" s="1"/>
  <c r="AA27" i="1" s="1"/>
  <c r="Q27" i="1"/>
  <c r="AO28" i="1" l="1"/>
  <c r="AN28" i="1"/>
  <c r="AP28" i="1"/>
  <c r="AH28" i="1"/>
  <c r="AL28" i="1"/>
  <c r="AM28" i="1"/>
  <c r="AI28" i="1"/>
  <c r="AG28" i="1"/>
  <c r="AK28" i="1"/>
  <c r="AF28" i="1"/>
  <c r="AJ28" i="1"/>
  <c r="AE28" i="1" a="1"/>
  <c r="AE28" i="1" s="1"/>
  <c r="AD28" i="1" a="1"/>
  <c r="AD28" i="1" s="1"/>
  <c r="AC28" i="1" a="1"/>
  <c r="AC28" i="1" s="1"/>
  <c r="AB28" i="1" a="1"/>
  <c r="AB28" i="1" s="1"/>
  <c r="P29" i="1"/>
  <c r="R28" i="1" a="1"/>
  <c r="R28" i="1" s="1"/>
  <c r="Z28" i="1" s="1"/>
  <c r="T28" i="1" a="1"/>
  <c r="T28" i="1" s="1"/>
  <c r="U28" i="1" a="1"/>
  <c r="U28" i="1" s="1"/>
  <c r="S28" i="1" a="1"/>
  <c r="S28" i="1" s="1"/>
  <c r="AA28" i="1" s="1"/>
  <c r="Q28" i="1"/>
  <c r="AO29" i="1" l="1"/>
  <c r="AN29" i="1"/>
  <c r="AP29" i="1"/>
  <c r="AL29" i="1"/>
  <c r="AI29" i="1"/>
  <c r="AM29" i="1"/>
  <c r="AH29" i="1"/>
  <c r="AJ29" i="1"/>
  <c r="AG29" i="1"/>
  <c r="AK29" i="1"/>
  <c r="AF29" i="1"/>
  <c r="AE29" i="1" a="1"/>
  <c r="AE29" i="1" s="1"/>
  <c r="AD29" i="1" a="1"/>
  <c r="AD29" i="1" s="1"/>
  <c r="AC29" i="1" a="1"/>
  <c r="AC29" i="1" s="1"/>
  <c r="AB29" i="1" a="1"/>
  <c r="AB29" i="1" s="1"/>
  <c r="P30" i="1"/>
  <c r="R29" i="1" a="1"/>
  <c r="R29" i="1" s="1"/>
  <c r="Z29" i="1" s="1"/>
  <c r="T29" i="1" a="1"/>
  <c r="T29" i="1" s="1"/>
  <c r="U29" i="1" a="1"/>
  <c r="U29" i="1" s="1"/>
  <c r="S29" i="1" a="1"/>
  <c r="S29" i="1" s="1"/>
  <c r="AA29" i="1" s="1"/>
  <c r="Q29" i="1"/>
  <c r="AO30" i="1" l="1"/>
  <c r="AN30" i="1"/>
  <c r="AP30" i="1"/>
  <c r="AI30" i="1"/>
  <c r="AL30" i="1"/>
  <c r="AM30" i="1"/>
  <c r="AH30" i="1"/>
  <c r="AJ30" i="1"/>
  <c r="AG30" i="1"/>
  <c r="AF30" i="1"/>
  <c r="AK30" i="1"/>
  <c r="AB30" i="1" a="1"/>
  <c r="AB30" i="1" s="1"/>
  <c r="AD30" i="1" a="1"/>
  <c r="AD30" i="1" s="1"/>
  <c r="AC30" i="1" a="1"/>
  <c r="AC30" i="1" s="1"/>
  <c r="AE30" i="1" a="1"/>
  <c r="AE30" i="1" s="1"/>
  <c r="P31" i="1"/>
  <c r="S30" i="1" a="1"/>
  <c r="S30" i="1" s="1"/>
  <c r="AA30" i="1" s="1"/>
  <c r="R30" i="1" a="1"/>
  <c r="R30" i="1" s="1"/>
  <c r="Z30" i="1" s="1"/>
  <c r="T30" i="1" a="1"/>
  <c r="T30" i="1" s="1"/>
  <c r="Q30" i="1"/>
  <c r="U30" i="1" a="1"/>
  <c r="U30" i="1" s="1"/>
  <c r="AP31" i="1" l="1"/>
  <c r="AO31" i="1"/>
  <c r="AN31" i="1"/>
  <c r="AI31" i="1"/>
  <c r="AL31" i="1"/>
  <c r="AM31" i="1"/>
  <c r="AH31" i="1"/>
  <c r="AJ31" i="1"/>
  <c r="AG31" i="1"/>
  <c r="AK31" i="1"/>
  <c r="AF31" i="1"/>
  <c r="AE31" i="1" a="1"/>
  <c r="AE31" i="1" s="1"/>
  <c r="AD31" i="1" a="1"/>
  <c r="AD31" i="1" s="1"/>
  <c r="AC31" i="1" a="1"/>
  <c r="AC31" i="1" s="1"/>
  <c r="AB31" i="1" a="1"/>
  <c r="AB31" i="1" s="1"/>
  <c r="P32" i="1"/>
  <c r="T31" i="1" a="1"/>
  <c r="T31" i="1" s="1"/>
  <c r="S31" i="1" a="1"/>
  <c r="S31" i="1" s="1"/>
  <c r="AA31" i="1" s="1"/>
  <c r="U31" i="1" a="1"/>
  <c r="U31" i="1" s="1"/>
  <c r="R31" i="1" a="1"/>
  <c r="R31" i="1" s="1"/>
  <c r="Z31" i="1" s="1"/>
  <c r="Q31" i="1"/>
  <c r="AN32" i="1" l="1"/>
  <c r="AP32" i="1"/>
  <c r="AO32" i="1"/>
  <c r="AI32" i="1"/>
  <c r="AL32" i="1"/>
  <c r="AM32" i="1"/>
  <c r="AH32" i="1"/>
  <c r="AF32" i="1"/>
  <c r="AJ32" i="1"/>
  <c r="AG32" i="1"/>
  <c r="AK32" i="1"/>
  <c r="AD32" i="1" a="1"/>
  <c r="AD32" i="1" s="1"/>
  <c r="AC32" i="1" a="1"/>
  <c r="AC32" i="1" s="1"/>
  <c r="AB32" i="1" a="1"/>
  <c r="AB32" i="1" s="1"/>
  <c r="AE32" i="1" a="1"/>
  <c r="AE32" i="1" s="1"/>
  <c r="P33" i="1"/>
  <c r="Q32" i="1"/>
  <c r="S32" i="1" a="1"/>
  <c r="S32" i="1" s="1"/>
  <c r="AA32" i="1" s="1"/>
  <c r="T32" i="1" a="1"/>
  <c r="T32" i="1" s="1"/>
  <c r="U32" i="1" a="1"/>
  <c r="U32" i="1" s="1"/>
  <c r="R32" i="1" a="1"/>
  <c r="R32" i="1" s="1"/>
  <c r="Z32" i="1" s="1"/>
  <c r="AP33" i="1" l="1"/>
  <c r="AO33" i="1"/>
  <c r="AN33" i="1"/>
  <c r="AI33" i="1"/>
  <c r="AL33" i="1"/>
  <c r="AM33" i="1"/>
  <c r="AH33" i="1"/>
  <c r="AK33" i="1"/>
  <c r="AF33" i="1"/>
  <c r="AJ33" i="1"/>
  <c r="AG33" i="1"/>
  <c r="AE33" i="1" a="1"/>
  <c r="AE33" i="1" s="1"/>
  <c r="AD33" i="1" a="1"/>
  <c r="AD33" i="1" s="1"/>
  <c r="AC33" i="1" a="1"/>
  <c r="AC33" i="1" s="1"/>
  <c r="AB33" i="1" a="1"/>
  <c r="AB33" i="1" s="1"/>
  <c r="P34" i="1"/>
  <c r="Q33" i="1"/>
  <c r="S33" i="1" a="1"/>
  <c r="S33" i="1" s="1"/>
  <c r="AA33" i="1" s="1"/>
  <c r="T33" i="1" a="1"/>
  <c r="T33" i="1" s="1"/>
  <c r="R33" i="1" a="1"/>
  <c r="R33" i="1" s="1"/>
  <c r="Z33" i="1" s="1"/>
  <c r="U33" i="1" a="1"/>
  <c r="U33" i="1" s="1"/>
  <c r="AP34" i="1" l="1"/>
  <c r="AO34" i="1"/>
  <c r="AN34" i="1"/>
  <c r="AI34" i="1"/>
  <c r="AL34" i="1"/>
  <c r="AH34" i="1"/>
  <c r="AM34" i="1"/>
  <c r="AK34" i="1"/>
  <c r="AF34" i="1"/>
  <c r="AJ34" i="1"/>
  <c r="AG34" i="1"/>
  <c r="AE34" i="1" a="1"/>
  <c r="AE34" i="1" s="1"/>
  <c r="AD34" i="1" a="1"/>
  <c r="AD34" i="1" s="1"/>
  <c r="AC34" i="1" a="1"/>
  <c r="AC34" i="1" s="1"/>
  <c r="AB34" i="1" a="1"/>
  <c r="AB34" i="1" s="1"/>
  <c r="P35" i="1"/>
  <c r="Q34" i="1"/>
  <c r="S34" i="1" a="1"/>
  <c r="S34" i="1" s="1"/>
  <c r="AA34" i="1" s="1"/>
  <c r="T34" i="1" a="1"/>
  <c r="T34" i="1" s="1"/>
  <c r="U34" i="1" a="1"/>
  <c r="U34" i="1" s="1"/>
  <c r="R34" i="1" a="1"/>
  <c r="R34" i="1" s="1"/>
  <c r="Z34" i="1" s="1"/>
  <c r="AP35" i="1" l="1"/>
  <c r="AO35" i="1"/>
  <c r="AN35" i="1"/>
  <c r="AL35" i="1"/>
  <c r="AM35" i="1"/>
  <c r="AI35" i="1"/>
  <c r="AH35" i="1"/>
  <c r="AK35" i="1"/>
  <c r="AF35" i="1"/>
  <c r="AJ35" i="1"/>
  <c r="AG35" i="1"/>
  <c r="AB35" i="1" a="1"/>
  <c r="AB35" i="1" s="1"/>
  <c r="AD35" i="1" a="1"/>
  <c r="AD35" i="1" s="1"/>
  <c r="AC35" i="1" a="1"/>
  <c r="AC35" i="1" s="1"/>
  <c r="AE35" i="1" a="1"/>
  <c r="AE35" i="1" s="1"/>
  <c r="P36" i="1"/>
  <c r="R35" i="1" a="1"/>
  <c r="R35" i="1" s="1"/>
  <c r="Z35" i="1" s="1"/>
  <c r="Q35" i="1"/>
  <c r="S35" i="1" a="1"/>
  <c r="S35" i="1" s="1"/>
  <c r="AA35" i="1" s="1"/>
  <c r="T35" i="1" a="1"/>
  <c r="T35" i="1" s="1"/>
  <c r="U35" i="1" a="1"/>
  <c r="U35" i="1" s="1"/>
  <c r="AO36" i="1" l="1"/>
  <c r="AN36" i="1"/>
  <c r="AP36" i="1"/>
  <c r="AH36" i="1"/>
  <c r="AL36" i="1"/>
  <c r="AM36" i="1"/>
  <c r="AI36" i="1"/>
  <c r="AK36" i="1"/>
  <c r="AF36" i="1"/>
  <c r="AJ36" i="1"/>
  <c r="AG36" i="1"/>
  <c r="AE36" i="1" a="1"/>
  <c r="AE36" i="1" s="1"/>
  <c r="AD36" i="1" a="1"/>
  <c r="AD36" i="1" s="1"/>
  <c r="AC36" i="1" a="1"/>
  <c r="AC36" i="1" s="1"/>
  <c r="AB36" i="1" a="1"/>
  <c r="AB36" i="1" s="1"/>
  <c r="P37" i="1"/>
  <c r="R36" i="1" a="1"/>
  <c r="R36" i="1" s="1"/>
  <c r="Z36" i="1" s="1"/>
  <c r="T36" i="1" a="1"/>
  <c r="T36" i="1" s="1"/>
  <c r="Q36" i="1"/>
  <c r="S36" i="1" a="1"/>
  <c r="S36" i="1" s="1"/>
  <c r="AA36" i="1" s="1"/>
  <c r="U36" i="1" a="1"/>
  <c r="U36" i="1" s="1"/>
  <c r="AO37" i="1" l="1"/>
  <c r="AN37" i="1"/>
  <c r="AP37" i="1"/>
  <c r="AH37" i="1"/>
  <c r="AL37" i="1"/>
  <c r="AM37" i="1"/>
  <c r="AI37" i="1"/>
  <c r="AG37" i="1"/>
  <c r="AK37" i="1"/>
  <c r="AF37" i="1"/>
  <c r="AJ37" i="1"/>
  <c r="AD37" i="1" a="1"/>
  <c r="AD37" i="1" s="1"/>
  <c r="AC37" i="1" a="1"/>
  <c r="AC37" i="1" s="1"/>
  <c r="AB37" i="1" a="1"/>
  <c r="AB37" i="1" s="1"/>
  <c r="AE37" i="1" a="1"/>
  <c r="AE37" i="1" s="1"/>
  <c r="P38" i="1"/>
  <c r="T37" i="1" a="1"/>
  <c r="T37" i="1" s="1"/>
  <c r="U37" i="1" a="1"/>
  <c r="U37" i="1" s="1"/>
  <c r="R37" i="1" a="1"/>
  <c r="R37" i="1" s="1"/>
  <c r="Z37" i="1" s="1"/>
  <c r="Q37" i="1"/>
  <c r="S37" i="1" a="1"/>
  <c r="S37" i="1" s="1"/>
  <c r="AA37" i="1" s="1"/>
  <c r="AN38" i="1" l="1"/>
  <c r="AP38" i="1"/>
  <c r="AO38" i="1"/>
  <c r="AH38" i="1"/>
  <c r="AL38" i="1"/>
  <c r="AM38" i="1"/>
  <c r="AI38" i="1"/>
  <c r="AG38" i="1"/>
  <c r="AK38" i="1"/>
  <c r="AF38" i="1"/>
  <c r="AJ38" i="1"/>
  <c r="AB38" i="1" a="1"/>
  <c r="AB38" i="1" s="1"/>
  <c r="AC38" i="1" a="1"/>
  <c r="AC38" i="1" s="1"/>
  <c r="AE38" i="1" a="1"/>
  <c r="AE38" i="1" s="1"/>
  <c r="AD38" i="1" a="1"/>
  <c r="AD38" i="1" s="1"/>
  <c r="P39" i="1"/>
  <c r="T38" i="1" a="1"/>
  <c r="T38" i="1" s="1"/>
  <c r="U38" i="1" a="1"/>
  <c r="U38" i="1" s="1"/>
  <c r="R38" i="1" a="1"/>
  <c r="R38" i="1" s="1"/>
  <c r="Z38" i="1" s="1"/>
  <c r="Q38" i="1"/>
  <c r="S38" i="1" a="1"/>
  <c r="S38" i="1" s="1"/>
  <c r="AA38" i="1" s="1"/>
  <c r="AP39" i="1" l="1"/>
  <c r="AO39" i="1"/>
  <c r="AN39" i="1"/>
  <c r="AH39" i="1"/>
  <c r="AL39" i="1"/>
  <c r="AI39" i="1"/>
  <c r="AM39" i="1"/>
  <c r="AG39" i="1"/>
  <c r="AK39" i="1"/>
  <c r="AF39" i="1"/>
  <c r="AJ39" i="1"/>
  <c r="AE39" i="1" a="1"/>
  <c r="AE39" i="1" s="1"/>
  <c r="AD39" i="1" a="1"/>
  <c r="AD39" i="1" s="1"/>
  <c r="AC39" i="1" a="1"/>
  <c r="AC39" i="1" s="1"/>
  <c r="AB39" i="1" a="1"/>
  <c r="AB39" i="1" s="1"/>
  <c r="P40" i="1"/>
  <c r="T39" i="1" a="1"/>
  <c r="T39" i="1" s="1"/>
  <c r="R39" i="1" a="1"/>
  <c r="R39" i="1" s="1"/>
  <c r="Z39" i="1" s="1"/>
  <c r="U39" i="1" a="1"/>
  <c r="U39" i="1" s="1"/>
  <c r="Q39" i="1"/>
  <c r="S39" i="1" a="1"/>
  <c r="S39" i="1" s="1"/>
  <c r="AA39" i="1" s="1"/>
  <c r="AO40" i="1" l="1"/>
  <c r="AN40" i="1"/>
  <c r="AP40" i="1"/>
  <c r="AH40" i="1"/>
  <c r="AL40" i="1"/>
  <c r="AM40" i="1"/>
  <c r="AI40" i="1"/>
  <c r="AG40" i="1"/>
  <c r="AK40" i="1"/>
  <c r="AF40" i="1"/>
  <c r="AJ40" i="1"/>
  <c r="AC40" i="1" a="1"/>
  <c r="AC40" i="1" s="1"/>
  <c r="AB40" i="1" a="1"/>
  <c r="AB40" i="1" s="1"/>
  <c r="AE40" i="1" a="1"/>
  <c r="AE40" i="1" s="1"/>
  <c r="AD40" i="1" a="1"/>
  <c r="AD40" i="1" s="1"/>
  <c r="P41" i="1"/>
  <c r="S40" i="1" a="1"/>
  <c r="S40" i="1" s="1"/>
  <c r="AA40" i="1" s="1"/>
  <c r="R40" i="1" a="1"/>
  <c r="R40" i="1" s="1"/>
  <c r="Z40" i="1" s="1"/>
  <c r="T40" i="1" a="1"/>
  <c r="T40" i="1" s="1"/>
  <c r="U40" i="1" a="1"/>
  <c r="U40" i="1" s="1"/>
  <c r="Q40" i="1"/>
  <c r="AO41" i="1" l="1"/>
  <c r="AN41" i="1"/>
  <c r="AP41" i="1"/>
  <c r="AL41" i="1"/>
  <c r="AI41" i="1"/>
  <c r="AM41" i="1"/>
  <c r="AH41" i="1"/>
  <c r="AJ41" i="1"/>
  <c r="AG41" i="1"/>
  <c r="AK41" i="1"/>
  <c r="AF41" i="1"/>
  <c r="AE41" i="1" a="1"/>
  <c r="AE41" i="1" s="1"/>
  <c r="AD41" i="1" a="1"/>
  <c r="AD41" i="1" s="1"/>
  <c r="AC41" i="1" a="1"/>
  <c r="AC41" i="1" s="1"/>
  <c r="AB41" i="1" a="1"/>
  <c r="AB41" i="1" s="1"/>
  <c r="P42" i="1"/>
  <c r="R41" i="1" a="1"/>
  <c r="R41" i="1" s="1"/>
  <c r="Z41" i="1" s="1"/>
  <c r="T41" i="1" a="1"/>
  <c r="T41" i="1" s="1"/>
  <c r="U41" i="1" a="1"/>
  <c r="U41" i="1" s="1"/>
  <c r="Q41" i="1"/>
  <c r="S41" i="1" a="1"/>
  <c r="S41" i="1" s="1"/>
  <c r="AA41" i="1" s="1"/>
  <c r="AO42" i="1" l="1"/>
  <c r="AN42" i="1"/>
  <c r="AP42" i="1"/>
  <c r="AI42" i="1"/>
  <c r="AL42" i="1"/>
  <c r="AM42" i="1"/>
  <c r="AH42" i="1"/>
  <c r="AJ42" i="1"/>
  <c r="AG42" i="1"/>
  <c r="AK42" i="1"/>
  <c r="AF42" i="1"/>
  <c r="AE42" i="1" a="1"/>
  <c r="AE42" i="1" s="1"/>
  <c r="AD42" i="1" a="1"/>
  <c r="AD42" i="1" s="1"/>
  <c r="AC42" i="1" a="1"/>
  <c r="AC42" i="1" s="1"/>
  <c r="AB42" i="1" a="1"/>
  <c r="AB42" i="1" s="1"/>
  <c r="P43" i="1"/>
  <c r="S42" i="1" a="1"/>
  <c r="S42" i="1" s="1"/>
  <c r="AA42" i="1" s="1"/>
  <c r="T42" i="1" a="1"/>
  <c r="T42" i="1" s="1"/>
  <c r="Q42" i="1"/>
  <c r="R42" i="1" a="1"/>
  <c r="R42" i="1" s="1"/>
  <c r="Z42" i="1" s="1"/>
  <c r="U42" i="1" a="1"/>
  <c r="U42" i="1" s="1"/>
  <c r="AP43" i="1" l="1"/>
  <c r="AO43" i="1"/>
  <c r="AN43" i="1"/>
  <c r="AI43" i="1"/>
  <c r="AL43" i="1"/>
  <c r="AM43" i="1"/>
  <c r="AH43" i="1"/>
  <c r="AJ43" i="1"/>
  <c r="AG43" i="1"/>
  <c r="AK43" i="1"/>
  <c r="AF43" i="1"/>
  <c r="AD43" i="1" a="1"/>
  <c r="AD43" i="1" s="1"/>
  <c r="AC43" i="1" a="1"/>
  <c r="AC43" i="1" s="1"/>
  <c r="AE43" i="1" a="1"/>
  <c r="AE43" i="1" s="1"/>
  <c r="AB43" i="1" a="1"/>
  <c r="AB43" i="1" s="1"/>
  <c r="P44" i="1"/>
  <c r="T43" i="1" a="1"/>
  <c r="T43" i="1" s="1"/>
  <c r="U43" i="1" a="1"/>
  <c r="U43" i="1" s="1"/>
  <c r="S43" i="1" a="1"/>
  <c r="S43" i="1" s="1"/>
  <c r="AA43" i="1" s="1"/>
  <c r="R43" i="1" a="1"/>
  <c r="R43" i="1" s="1"/>
  <c r="Z43" i="1" s="1"/>
  <c r="Q43" i="1"/>
  <c r="AN44" i="1" l="1"/>
  <c r="AP44" i="1"/>
  <c r="AO44" i="1"/>
  <c r="AI44" i="1"/>
  <c r="AL44" i="1"/>
  <c r="AM44" i="1"/>
  <c r="AH44" i="1"/>
  <c r="AF44" i="1"/>
  <c r="AJ44" i="1"/>
  <c r="AG44" i="1"/>
  <c r="AK44" i="1"/>
  <c r="AE44" i="1" a="1"/>
  <c r="AE44" i="1" s="1"/>
  <c r="AD44" i="1" a="1"/>
  <c r="AD44" i="1" s="1"/>
  <c r="AC44" i="1" a="1"/>
  <c r="AC44" i="1" s="1"/>
  <c r="AB44" i="1" a="1"/>
  <c r="AB44" i="1" s="1"/>
  <c r="P45" i="1"/>
  <c r="Q44" i="1"/>
  <c r="T44" i="1" a="1"/>
  <c r="T44" i="1" s="1"/>
  <c r="U44" i="1" a="1"/>
  <c r="U44" i="1" s="1"/>
  <c r="S44" i="1" a="1"/>
  <c r="S44" i="1" s="1"/>
  <c r="AA44" i="1" s="1"/>
  <c r="R44" i="1" a="1"/>
  <c r="R44" i="1" s="1"/>
  <c r="Z44" i="1" s="1"/>
  <c r="AP45" i="1" l="1"/>
  <c r="AO45" i="1"/>
  <c r="AN45" i="1"/>
  <c r="AI45" i="1"/>
  <c r="AL45" i="1"/>
  <c r="AH45" i="1"/>
  <c r="AM45" i="1"/>
  <c r="AK45" i="1"/>
  <c r="AF45" i="1"/>
  <c r="AJ45" i="1"/>
  <c r="AG45" i="1"/>
  <c r="AC45" i="1" a="1"/>
  <c r="AC45" i="1" s="1"/>
  <c r="AB45" i="1" a="1"/>
  <c r="AB45" i="1" s="1"/>
  <c r="AE45" i="1" a="1"/>
  <c r="AE45" i="1" s="1"/>
  <c r="AD45" i="1" a="1"/>
  <c r="AD45" i="1" s="1"/>
  <c r="P46" i="1"/>
  <c r="Q45" i="1"/>
  <c r="R45" i="1" a="1"/>
  <c r="R45" i="1" s="1"/>
  <c r="Z45" i="1" s="1"/>
  <c r="T45" i="1" a="1"/>
  <c r="T45" i="1" s="1"/>
  <c r="S45" i="1" a="1"/>
  <c r="S45" i="1" s="1"/>
  <c r="AA45" i="1" s="1"/>
  <c r="U45" i="1" a="1"/>
  <c r="U45" i="1" s="1"/>
  <c r="AP46" i="1" l="1"/>
  <c r="AO46" i="1"/>
  <c r="AN46" i="1"/>
  <c r="AI46" i="1"/>
  <c r="AL46" i="1"/>
  <c r="AH46" i="1"/>
  <c r="AM46" i="1"/>
  <c r="AK46" i="1"/>
  <c r="AF46" i="1"/>
  <c r="AJ46" i="1"/>
  <c r="AG46" i="1"/>
  <c r="AB46" i="1" a="1"/>
  <c r="AB46" i="1" s="1"/>
  <c r="AE46" i="1" a="1"/>
  <c r="AE46" i="1" s="1"/>
  <c r="AD46" i="1" a="1"/>
  <c r="AD46" i="1" s="1"/>
  <c r="AC46" i="1" a="1"/>
  <c r="AC46" i="1" s="1"/>
  <c r="P47" i="1"/>
  <c r="Q46" i="1"/>
  <c r="S46" i="1" a="1"/>
  <c r="S46" i="1" s="1"/>
  <c r="AA46" i="1" s="1"/>
  <c r="T46" i="1" a="1"/>
  <c r="T46" i="1" s="1"/>
  <c r="U46" i="1" a="1"/>
  <c r="U46" i="1" s="1"/>
  <c r="R46" i="1" a="1"/>
  <c r="R46" i="1" s="1"/>
  <c r="Z46" i="1" s="1"/>
  <c r="AP47" i="1" l="1"/>
  <c r="AO47" i="1"/>
  <c r="AN47" i="1"/>
  <c r="AL47" i="1"/>
  <c r="AM47" i="1"/>
  <c r="AI47" i="1"/>
  <c r="AH47" i="1"/>
  <c r="AK47" i="1"/>
  <c r="AF47" i="1"/>
  <c r="AJ47" i="1"/>
  <c r="AG47" i="1"/>
  <c r="AE47" i="1" a="1"/>
  <c r="AE47" i="1" s="1"/>
  <c r="AD47" i="1" a="1"/>
  <c r="AD47" i="1" s="1"/>
  <c r="AC47" i="1" a="1"/>
  <c r="AC47" i="1" s="1"/>
  <c r="AB47" i="1" a="1"/>
  <c r="AB47" i="1" s="1"/>
  <c r="P48" i="1"/>
  <c r="R47" i="1" a="1"/>
  <c r="R47" i="1" s="1"/>
  <c r="Z47" i="1" s="1"/>
  <c r="Q47" i="1"/>
  <c r="S47" i="1" a="1"/>
  <c r="S47" i="1" s="1"/>
  <c r="AA47" i="1" s="1"/>
  <c r="T47" i="1" a="1"/>
  <c r="T47" i="1" s="1"/>
  <c r="U47" i="1" a="1"/>
  <c r="U47" i="1" s="1"/>
  <c r="AO48" i="1" l="1"/>
  <c r="AN48" i="1"/>
  <c r="AP48" i="1"/>
  <c r="AH48" i="1"/>
  <c r="AL48" i="1"/>
  <c r="AM48" i="1"/>
  <c r="AI48" i="1"/>
  <c r="AK48" i="1"/>
  <c r="AF48" i="1"/>
  <c r="AJ48" i="1"/>
  <c r="AG48" i="1"/>
  <c r="AB48" i="1" a="1"/>
  <c r="AB48" i="1" s="1"/>
  <c r="AD48" i="1" a="1"/>
  <c r="AD48" i="1" s="1"/>
  <c r="AE48" i="1" a="1"/>
  <c r="AE48" i="1" s="1"/>
  <c r="AC48" i="1" a="1"/>
  <c r="AC48" i="1" s="1"/>
  <c r="P49" i="1"/>
  <c r="R48" i="1" a="1"/>
  <c r="R48" i="1" s="1"/>
  <c r="Z48" i="1" s="1"/>
  <c r="Q48" i="1"/>
  <c r="S48" i="1" a="1"/>
  <c r="S48" i="1" s="1"/>
  <c r="AA48" i="1" s="1"/>
  <c r="U48" i="1" a="1"/>
  <c r="U48" i="1" s="1"/>
  <c r="T48" i="1" a="1"/>
  <c r="T48" i="1" s="1"/>
  <c r="AO49" i="1" l="1"/>
  <c r="AN49" i="1"/>
  <c r="AP49" i="1"/>
  <c r="AH49" i="1"/>
  <c r="AL49" i="1"/>
  <c r="AM49" i="1"/>
  <c r="AI49" i="1"/>
  <c r="AG49" i="1"/>
  <c r="AK49" i="1"/>
  <c r="AF49" i="1"/>
  <c r="AJ49" i="1"/>
  <c r="AE49" i="1" a="1"/>
  <c r="AE49" i="1" s="1"/>
  <c r="AD49" i="1" a="1"/>
  <c r="AD49" i="1" s="1"/>
  <c r="AC49" i="1" a="1"/>
  <c r="AC49" i="1" s="1"/>
  <c r="AB49" i="1" a="1"/>
  <c r="AB49" i="1" s="1"/>
  <c r="P50" i="1"/>
  <c r="T49" i="1" a="1"/>
  <c r="T49" i="1" s="1"/>
  <c r="U49" i="1" a="1"/>
  <c r="U49" i="1" s="1"/>
  <c r="R49" i="1" a="1"/>
  <c r="R49" i="1" s="1"/>
  <c r="Z49" i="1" s="1"/>
  <c r="Q49" i="1"/>
  <c r="S49" i="1" a="1"/>
  <c r="S49" i="1" s="1"/>
  <c r="AA49" i="1" s="1"/>
  <c r="AN50" i="1" l="1"/>
  <c r="AP50" i="1"/>
  <c r="AO50" i="1"/>
  <c r="AH50" i="1"/>
  <c r="AL50" i="1"/>
  <c r="AM50" i="1"/>
  <c r="AI50" i="1"/>
  <c r="AG50" i="1"/>
  <c r="AK50" i="1"/>
  <c r="AF50" i="1"/>
  <c r="AJ50" i="1"/>
  <c r="AD50" i="1" a="1"/>
  <c r="AD50" i="1" s="1"/>
  <c r="AC50" i="1" a="1"/>
  <c r="AC50" i="1" s="1"/>
  <c r="AB50" i="1" a="1"/>
  <c r="AB50" i="1" s="1"/>
  <c r="AE50" i="1" a="1"/>
  <c r="AE50" i="1" s="1"/>
  <c r="P51" i="1"/>
  <c r="T50" i="1" a="1"/>
  <c r="T50" i="1" s="1"/>
  <c r="U50" i="1" a="1"/>
  <c r="U50" i="1" s="1"/>
  <c r="R50" i="1" a="1"/>
  <c r="R50" i="1" s="1"/>
  <c r="Z50" i="1" s="1"/>
  <c r="Q50" i="1"/>
  <c r="S50" i="1" a="1"/>
  <c r="S50" i="1" s="1"/>
  <c r="AA50" i="1" s="1"/>
  <c r="AP51" i="1" l="1"/>
  <c r="AO51" i="1"/>
  <c r="AN51" i="1"/>
  <c r="AH51" i="1"/>
  <c r="AL51" i="1"/>
  <c r="AI51" i="1"/>
  <c r="AM51" i="1"/>
  <c r="AG51" i="1"/>
  <c r="AK51" i="1"/>
  <c r="AF51" i="1"/>
  <c r="AJ51" i="1"/>
  <c r="AB51" i="1" a="1"/>
  <c r="AB51" i="1" s="1"/>
  <c r="AE51" i="1" a="1"/>
  <c r="AE51" i="1" s="1"/>
  <c r="AD51" i="1" a="1"/>
  <c r="AD51" i="1" s="1"/>
  <c r="AC51" i="1" a="1"/>
  <c r="AC51" i="1" s="1"/>
  <c r="P52" i="1"/>
  <c r="S51" i="1" a="1"/>
  <c r="S51" i="1" s="1"/>
  <c r="AA51" i="1" s="1"/>
  <c r="T51" i="1" a="1"/>
  <c r="T51" i="1" s="1"/>
  <c r="R51" i="1" a="1"/>
  <c r="R51" i="1" s="1"/>
  <c r="Z51" i="1" s="1"/>
  <c r="U51" i="1" a="1"/>
  <c r="U51" i="1" s="1"/>
  <c r="Q51" i="1"/>
  <c r="AO52" i="1" l="1"/>
  <c r="AN52" i="1"/>
  <c r="AP52" i="1"/>
  <c r="AH52" i="1"/>
  <c r="AL52" i="1"/>
  <c r="AM52" i="1"/>
  <c r="AI52" i="1"/>
  <c r="AG52" i="1"/>
  <c r="AK52" i="1"/>
  <c r="AF52" i="1"/>
  <c r="AJ52" i="1"/>
  <c r="AE52" i="1" a="1"/>
  <c r="AE52" i="1" s="1"/>
  <c r="AD52" i="1" a="1"/>
  <c r="AD52" i="1" s="1"/>
  <c r="AC52" i="1" a="1"/>
  <c r="AC52" i="1" s="1"/>
  <c r="AB52" i="1" a="1"/>
  <c r="AB52" i="1" s="1"/>
  <c r="P53" i="1"/>
  <c r="R52" i="1" a="1"/>
  <c r="R52" i="1" s="1"/>
  <c r="Z52" i="1" s="1"/>
  <c r="T52" i="1" a="1"/>
  <c r="T52" i="1" s="1"/>
  <c r="U52" i="1" a="1"/>
  <c r="U52" i="1" s="1"/>
  <c r="Q52" i="1"/>
  <c r="S52" i="1" a="1"/>
  <c r="S52" i="1" s="1"/>
  <c r="AA52" i="1" s="1"/>
  <c r="AO53" i="1" l="1"/>
  <c r="AN53" i="1"/>
  <c r="AP53" i="1"/>
  <c r="AL53" i="1"/>
  <c r="AI53" i="1"/>
  <c r="AM53" i="1"/>
  <c r="AH53" i="1"/>
  <c r="AJ53" i="1"/>
  <c r="AG53" i="1"/>
  <c r="AK53" i="1"/>
  <c r="AF53" i="1"/>
  <c r="AB53" i="1" a="1"/>
  <c r="AB53" i="1" s="1"/>
  <c r="AE53" i="1" a="1"/>
  <c r="AE53" i="1" s="1"/>
  <c r="AD53" i="1" a="1"/>
  <c r="AD53" i="1" s="1"/>
  <c r="AC53" i="1" a="1"/>
  <c r="AC53" i="1" s="1"/>
  <c r="P54" i="1"/>
  <c r="S53" i="1" a="1"/>
  <c r="S53" i="1" s="1"/>
  <c r="AA53" i="1" s="1"/>
  <c r="R53" i="1" a="1"/>
  <c r="R53" i="1" s="1"/>
  <c r="Z53" i="1" s="1"/>
  <c r="T53" i="1" a="1"/>
  <c r="T53" i="1" s="1"/>
  <c r="U53" i="1" a="1"/>
  <c r="U53" i="1" s="1"/>
  <c r="Q53" i="1"/>
  <c r="AO54" i="1" l="1"/>
  <c r="AN54" i="1"/>
  <c r="AP54" i="1"/>
  <c r="AI54" i="1"/>
  <c r="AL54" i="1"/>
  <c r="AM54" i="1"/>
  <c r="AH54" i="1"/>
  <c r="AJ54" i="1"/>
  <c r="AG54" i="1"/>
  <c r="AF54" i="1"/>
  <c r="AK54" i="1"/>
  <c r="AE54" i="1" a="1"/>
  <c r="AE54" i="1" s="1"/>
  <c r="AD54" i="1" a="1"/>
  <c r="AD54" i="1" s="1"/>
  <c r="AC54" i="1" a="1"/>
  <c r="AC54" i="1" s="1"/>
  <c r="AB54" i="1" a="1"/>
  <c r="AB54" i="1" s="1"/>
  <c r="P55" i="1"/>
  <c r="T54" i="1" a="1"/>
  <c r="T54" i="1" s="1"/>
  <c r="S54" i="1" a="1"/>
  <c r="S54" i="1" s="1"/>
  <c r="AA54" i="1" s="1"/>
  <c r="R54" i="1" a="1"/>
  <c r="R54" i="1" s="1"/>
  <c r="Z54" i="1" s="1"/>
  <c r="U54" i="1" a="1"/>
  <c r="U54" i="1" s="1"/>
  <c r="Q54" i="1"/>
  <c r="AP55" i="1" l="1"/>
  <c r="AO55" i="1"/>
  <c r="AN55" i="1"/>
  <c r="AI55" i="1"/>
  <c r="AL55" i="1"/>
  <c r="AM55" i="1"/>
  <c r="AH55" i="1"/>
  <c r="AJ55" i="1"/>
  <c r="AG55" i="1"/>
  <c r="AK55" i="1"/>
  <c r="AF55" i="1"/>
  <c r="AD55" i="1" a="1"/>
  <c r="AD55" i="1" s="1"/>
  <c r="AC55" i="1" a="1"/>
  <c r="AC55" i="1" s="1"/>
  <c r="AB55" i="1" a="1"/>
  <c r="AB55" i="1" s="1"/>
  <c r="AE55" i="1" a="1"/>
  <c r="AE55" i="1" s="1"/>
  <c r="P56" i="1"/>
  <c r="T55" i="1" a="1"/>
  <c r="T55" i="1" s="1"/>
  <c r="U55" i="1" a="1"/>
  <c r="U55" i="1" s="1"/>
  <c r="S55" i="1" a="1"/>
  <c r="S55" i="1" s="1"/>
  <c r="AA55" i="1" s="1"/>
  <c r="R55" i="1" a="1"/>
  <c r="R55" i="1" s="1"/>
  <c r="Z55" i="1" s="1"/>
  <c r="Q55" i="1"/>
  <c r="AN56" i="1" l="1"/>
  <c r="AP56" i="1"/>
  <c r="AO56" i="1"/>
  <c r="AI56" i="1"/>
  <c r="AL56" i="1"/>
  <c r="AM56" i="1"/>
  <c r="AH56" i="1"/>
  <c r="AF56" i="1"/>
  <c r="AJ56" i="1"/>
  <c r="AG56" i="1"/>
  <c r="AK56" i="1"/>
  <c r="AC56" i="1" a="1"/>
  <c r="AC56" i="1" s="1"/>
  <c r="AB56" i="1" a="1"/>
  <c r="AB56" i="1" s="1"/>
  <c r="AE56" i="1" a="1"/>
  <c r="AE56" i="1" s="1"/>
  <c r="AD56" i="1" a="1"/>
  <c r="AD56" i="1" s="1"/>
  <c r="P57" i="1"/>
  <c r="Q56" i="1"/>
  <c r="T56" i="1" a="1"/>
  <c r="T56" i="1" s="1"/>
  <c r="U56" i="1" a="1"/>
  <c r="U56" i="1" s="1"/>
  <c r="S56" i="1" a="1"/>
  <c r="S56" i="1" s="1"/>
  <c r="AA56" i="1" s="1"/>
  <c r="R56" i="1" a="1"/>
  <c r="R56" i="1" s="1"/>
  <c r="Z56" i="1" s="1"/>
  <c r="AP57" i="1" l="1"/>
  <c r="AO57" i="1"/>
  <c r="AN57" i="1"/>
  <c r="AI57" i="1"/>
  <c r="AL57" i="1"/>
  <c r="AH57" i="1"/>
  <c r="AM57" i="1"/>
  <c r="AK57" i="1"/>
  <c r="AF57" i="1"/>
  <c r="AJ57" i="1"/>
  <c r="AG57" i="1"/>
  <c r="AE57" i="1" a="1"/>
  <c r="AE57" i="1" s="1"/>
  <c r="AD57" i="1" a="1"/>
  <c r="AD57" i="1" s="1"/>
  <c r="AC57" i="1" a="1"/>
  <c r="AC57" i="1" s="1"/>
  <c r="AB57" i="1" a="1"/>
  <c r="AB57" i="1" s="1"/>
  <c r="P58" i="1"/>
  <c r="Q57" i="1"/>
  <c r="T57" i="1" a="1"/>
  <c r="T57" i="1" s="1"/>
  <c r="S57" i="1" a="1"/>
  <c r="S57" i="1" s="1"/>
  <c r="AA57" i="1" s="1"/>
  <c r="U57" i="1" a="1"/>
  <c r="U57" i="1" s="1"/>
  <c r="R57" i="1" a="1"/>
  <c r="R57" i="1" s="1"/>
  <c r="Z57" i="1" s="1"/>
  <c r="AP58" i="1" l="1"/>
  <c r="AO58" i="1"/>
  <c r="AN58" i="1"/>
  <c r="AI58" i="1"/>
  <c r="AL58" i="1"/>
  <c r="AH58" i="1"/>
  <c r="AM58" i="1"/>
  <c r="AK58" i="1"/>
  <c r="AF58" i="1"/>
  <c r="AJ58" i="1"/>
  <c r="AG58" i="1"/>
  <c r="AC58" i="1" a="1"/>
  <c r="AC58" i="1" s="1"/>
  <c r="AB58" i="1" a="1"/>
  <c r="AB58" i="1" s="1"/>
  <c r="AE58" i="1" a="1"/>
  <c r="AE58" i="1" s="1"/>
  <c r="AD58" i="1" a="1"/>
  <c r="AD58" i="1" s="1"/>
  <c r="P59" i="1"/>
  <c r="Q58" i="1"/>
  <c r="S58" i="1" a="1"/>
  <c r="S58" i="1" s="1"/>
  <c r="AA58" i="1" s="1"/>
  <c r="T58" i="1" a="1"/>
  <c r="T58" i="1" s="1"/>
  <c r="U58" i="1" a="1"/>
  <c r="U58" i="1" s="1"/>
  <c r="R58" i="1" a="1"/>
  <c r="R58" i="1" s="1"/>
  <c r="Z58" i="1" s="1"/>
  <c r="AP59" i="1" l="1"/>
  <c r="AO59" i="1"/>
  <c r="AN59" i="1"/>
  <c r="AL59" i="1"/>
  <c r="AM59" i="1"/>
  <c r="AI59" i="1"/>
  <c r="AH59" i="1"/>
  <c r="AK59" i="1"/>
  <c r="AF59" i="1"/>
  <c r="AJ59" i="1"/>
  <c r="AG59" i="1"/>
  <c r="AE59" i="1" a="1"/>
  <c r="AE59" i="1" s="1"/>
  <c r="AD59" i="1" a="1"/>
  <c r="AD59" i="1" s="1"/>
  <c r="AC59" i="1" a="1"/>
  <c r="AC59" i="1" s="1"/>
  <c r="AB59" i="1" a="1"/>
  <c r="AB59" i="1" s="1"/>
  <c r="P60" i="1"/>
  <c r="R59" i="1" a="1"/>
  <c r="R59" i="1" s="1"/>
  <c r="Z59" i="1" s="1"/>
  <c r="Q59" i="1"/>
  <c r="S59" i="1" a="1"/>
  <c r="S59" i="1" s="1"/>
  <c r="AA59" i="1" s="1"/>
  <c r="T59" i="1" a="1"/>
  <c r="T59" i="1" s="1"/>
  <c r="U59" i="1" a="1"/>
  <c r="U59" i="1" s="1"/>
  <c r="AO60" i="1" l="1"/>
  <c r="AN60" i="1"/>
  <c r="AP60" i="1"/>
  <c r="AH60" i="1"/>
  <c r="AL60" i="1"/>
  <c r="AM60" i="1"/>
  <c r="AI60" i="1"/>
  <c r="AK60" i="1"/>
  <c r="AF60" i="1"/>
  <c r="AJ60" i="1"/>
  <c r="AG60" i="1"/>
  <c r="AE60" i="1" a="1"/>
  <c r="AE60" i="1" s="1"/>
  <c r="AD60" i="1" a="1"/>
  <c r="AD60" i="1" s="1"/>
  <c r="AC60" i="1" a="1"/>
  <c r="AC60" i="1" s="1"/>
  <c r="AB60" i="1" a="1"/>
  <c r="AB60" i="1" s="1"/>
  <c r="P61" i="1"/>
  <c r="R60" i="1" a="1"/>
  <c r="R60" i="1" s="1"/>
  <c r="Z60" i="1" s="1"/>
  <c r="Q60" i="1"/>
  <c r="T60" i="1" a="1"/>
  <c r="T60" i="1" s="1"/>
  <c r="S60" i="1" a="1"/>
  <c r="S60" i="1" s="1"/>
  <c r="AA60" i="1" s="1"/>
  <c r="U60" i="1" a="1"/>
  <c r="U60" i="1" s="1"/>
  <c r="AO61" i="1" l="1"/>
  <c r="AN61" i="1"/>
  <c r="AP61" i="1"/>
  <c r="AH61" i="1"/>
  <c r="AL61" i="1"/>
  <c r="AM61" i="1"/>
  <c r="AI61" i="1"/>
  <c r="AG61" i="1"/>
  <c r="AK61" i="1"/>
  <c r="AF61" i="1"/>
  <c r="AJ61" i="1"/>
  <c r="AD61" i="1" a="1"/>
  <c r="AD61" i="1" s="1"/>
  <c r="AE61" i="1" a="1"/>
  <c r="AE61" i="1" s="1"/>
  <c r="AC61" i="1" a="1"/>
  <c r="AC61" i="1" s="1"/>
  <c r="AB61" i="1" a="1"/>
  <c r="AB61" i="1" s="1"/>
  <c r="P62" i="1"/>
  <c r="T61" i="1" a="1"/>
  <c r="T61" i="1" s="1"/>
  <c r="U61" i="1" a="1"/>
  <c r="U61" i="1" s="1"/>
  <c r="R61" i="1" a="1"/>
  <c r="R61" i="1" s="1"/>
  <c r="Z61" i="1" s="1"/>
  <c r="Q61" i="1"/>
  <c r="S61" i="1" a="1"/>
  <c r="S61" i="1" s="1"/>
  <c r="AA61" i="1" s="1"/>
  <c r="AN62" i="1" l="1"/>
  <c r="AP62" i="1"/>
  <c r="AO62" i="1"/>
  <c r="AH62" i="1"/>
  <c r="AL62" i="1"/>
  <c r="AM62" i="1"/>
  <c r="AI62" i="1"/>
  <c r="AG62" i="1"/>
  <c r="AK62" i="1"/>
  <c r="AF62" i="1"/>
  <c r="AJ62" i="1"/>
  <c r="AE62" i="1" a="1"/>
  <c r="AE62" i="1" s="1"/>
  <c r="AD62" i="1" a="1"/>
  <c r="AD62" i="1" s="1"/>
  <c r="AC62" i="1" a="1"/>
  <c r="AC62" i="1" s="1"/>
  <c r="AB62" i="1" a="1"/>
  <c r="AB62" i="1" s="1"/>
  <c r="P63" i="1"/>
  <c r="T62" i="1" a="1"/>
  <c r="T62" i="1" s="1"/>
  <c r="U62" i="1" a="1"/>
  <c r="U62" i="1" s="1"/>
  <c r="R62" i="1" a="1"/>
  <c r="R62" i="1" s="1"/>
  <c r="Z62" i="1" s="1"/>
  <c r="Q62" i="1"/>
  <c r="S62" i="1" a="1"/>
  <c r="S62" i="1" s="1"/>
  <c r="AA62" i="1" s="1"/>
  <c r="AP63" i="1" l="1"/>
  <c r="AO63" i="1"/>
  <c r="AN63" i="1"/>
  <c r="AH63" i="1"/>
  <c r="AL63" i="1"/>
  <c r="AI63" i="1"/>
  <c r="AM63" i="1"/>
  <c r="AG63" i="1"/>
  <c r="AK63" i="1"/>
  <c r="AF63" i="1"/>
  <c r="AJ63" i="1"/>
  <c r="AC63" i="1" a="1"/>
  <c r="AC63" i="1" s="1"/>
  <c r="AB63" i="1" a="1"/>
  <c r="AB63" i="1" s="1"/>
  <c r="AE63" i="1" a="1"/>
  <c r="AE63" i="1" s="1"/>
  <c r="AD63" i="1" a="1"/>
  <c r="AD63" i="1" s="1"/>
  <c r="P64" i="1"/>
  <c r="S63" i="1" a="1"/>
  <c r="S63" i="1" s="1"/>
  <c r="AA63" i="1" s="1"/>
  <c r="T63" i="1" a="1"/>
  <c r="T63" i="1" s="1"/>
  <c r="R63" i="1" a="1"/>
  <c r="R63" i="1" s="1"/>
  <c r="Z63" i="1" s="1"/>
  <c r="U63" i="1" a="1"/>
  <c r="U63" i="1" s="1"/>
  <c r="Q63" i="1"/>
  <c r="AO64" i="1" l="1"/>
  <c r="AN64" i="1"/>
  <c r="AP64" i="1"/>
  <c r="AH64" i="1"/>
  <c r="AL64" i="1"/>
  <c r="AM64" i="1"/>
  <c r="AI64" i="1"/>
  <c r="AG64" i="1"/>
  <c r="AK64" i="1"/>
  <c r="AF64" i="1"/>
  <c r="AJ64" i="1"/>
  <c r="AB64" i="1" a="1"/>
  <c r="AB64" i="1" s="1"/>
  <c r="AE64" i="1" a="1"/>
  <c r="AE64" i="1" s="1"/>
  <c r="AD64" i="1" a="1"/>
  <c r="AD64" i="1" s="1"/>
  <c r="AC64" i="1" a="1"/>
  <c r="AC64" i="1" s="1"/>
  <c r="P65" i="1"/>
  <c r="R64" i="1" a="1"/>
  <c r="R64" i="1" s="1"/>
  <c r="Z64" i="1" s="1"/>
  <c r="T64" i="1" a="1"/>
  <c r="T64" i="1" s="1"/>
  <c r="U64" i="1" a="1"/>
  <c r="U64" i="1" s="1"/>
  <c r="Q64" i="1"/>
  <c r="S64" i="1" a="1"/>
  <c r="S64" i="1" s="1"/>
  <c r="AA64" i="1" s="1"/>
  <c r="AO65" i="1" l="1"/>
  <c r="AN65" i="1"/>
  <c r="AP65" i="1"/>
  <c r="AL65" i="1"/>
  <c r="AI65" i="1"/>
  <c r="AM65" i="1"/>
  <c r="AH65" i="1"/>
  <c r="AJ65" i="1"/>
  <c r="AG65" i="1"/>
  <c r="AK65" i="1"/>
  <c r="AF65" i="1"/>
  <c r="AE65" i="1" a="1"/>
  <c r="AE65" i="1" s="1"/>
  <c r="AD65" i="1" a="1"/>
  <c r="AD65" i="1" s="1"/>
  <c r="AC65" i="1" a="1"/>
  <c r="AC65" i="1" s="1"/>
  <c r="AB65" i="1" a="1"/>
  <c r="AB65" i="1" s="1"/>
  <c r="P66" i="1"/>
  <c r="S65" i="1" a="1"/>
  <c r="S65" i="1" s="1"/>
  <c r="AA65" i="1" s="1"/>
  <c r="R65" i="1" a="1"/>
  <c r="R65" i="1" s="1"/>
  <c r="Z65" i="1" s="1"/>
  <c r="T65" i="1" a="1"/>
  <c r="T65" i="1" s="1"/>
  <c r="U65" i="1" a="1"/>
  <c r="U65" i="1" s="1"/>
  <c r="Q65" i="1"/>
  <c r="AO66" i="1" l="1"/>
  <c r="AN66" i="1"/>
  <c r="AP66" i="1"/>
  <c r="AI66" i="1"/>
  <c r="AL66" i="1"/>
  <c r="AM66" i="1"/>
  <c r="AH66" i="1"/>
  <c r="AJ66" i="1"/>
  <c r="AG66" i="1"/>
  <c r="AK66" i="1"/>
  <c r="AF66" i="1"/>
  <c r="AB66" i="1" a="1"/>
  <c r="AB66" i="1" s="1"/>
  <c r="AC66" i="1" a="1"/>
  <c r="AC66" i="1" s="1"/>
  <c r="AE66" i="1" a="1"/>
  <c r="AE66" i="1" s="1"/>
  <c r="AD66" i="1" a="1"/>
  <c r="AD66" i="1" s="1"/>
  <c r="P67" i="1"/>
  <c r="S66" i="1" a="1"/>
  <c r="S66" i="1" s="1"/>
  <c r="AA66" i="1" s="1"/>
  <c r="T66" i="1" a="1"/>
  <c r="T66" i="1" s="1"/>
  <c r="R66" i="1" a="1"/>
  <c r="R66" i="1" s="1"/>
  <c r="Z66" i="1" s="1"/>
  <c r="Q66" i="1"/>
  <c r="U66" i="1" a="1"/>
  <c r="U66" i="1" s="1"/>
  <c r="AP67" i="1" l="1"/>
  <c r="AO67" i="1"/>
  <c r="AN67" i="1"/>
  <c r="AI67" i="1"/>
  <c r="AL67" i="1"/>
  <c r="AM67" i="1"/>
  <c r="AH67" i="1"/>
  <c r="AJ67" i="1"/>
  <c r="AG67" i="1"/>
  <c r="AK67" i="1"/>
  <c r="AF67" i="1"/>
  <c r="AE67" i="1" a="1"/>
  <c r="AE67" i="1" s="1"/>
  <c r="AD67" i="1" a="1"/>
  <c r="AD67" i="1" s="1"/>
  <c r="AC67" i="1" a="1"/>
  <c r="AC67" i="1" s="1"/>
  <c r="AB67" i="1" a="1"/>
  <c r="AB67" i="1" s="1"/>
  <c r="P68" i="1"/>
  <c r="T67" i="1" a="1"/>
  <c r="T67" i="1" s="1"/>
  <c r="U67" i="1" a="1"/>
  <c r="U67" i="1" s="1"/>
  <c r="S67" i="1" a="1"/>
  <c r="S67" i="1" s="1"/>
  <c r="AA67" i="1" s="1"/>
  <c r="R67" i="1" a="1"/>
  <c r="R67" i="1" s="1"/>
  <c r="Z67" i="1" s="1"/>
  <c r="Q67" i="1"/>
  <c r="AN68" i="1" l="1"/>
  <c r="AP68" i="1"/>
  <c r="AO68" i="1"/>
  <c r="AI68" i="1"/>
  <c r="AL68" i="1"/>
  <c r="AM68" i="1"/>
  <c r="AH68" i="1"/>
  <c r="AF68" i="1"/>
  <c r="AJ68" i="1"/>
  <c r="AG68" i="1"/>
  <c r="AK68" i="1"/>
  <c r="AD68" i="1" a="1"/>
  <c r="AD68" i="1" s="1"/>
  <c r="AC68" i="1" a="1"/>
  <c r="AC68" i="1" s="1"/>
  <c r="AB68" i="1" a="1"/>
  <c r="AB68" i="1" s="1"/>
  <c r="AE68" i="1" a="1"/>
  <c r="AE68" i="1" s="1"/>
  <c r="P69" i="1"/>
  <c r="Q68" i="1"/>
  <c r="T68" i="1" a="1"/>
  <c r="T68" i="1" s="1"/>
  <c r="U68" i="1" a="1"/>
  <c r="U68" i="1" s="1"/>
  <c r="S68" i="1" a="1"/>
  <c r="S68" i="1" s="1"/>
  <c r="AA68" i="1" s="1"/>
  <c r="R68" i="1" a="1"/>
  <c r="R68" i="1" s="1"/>
  <c r="Z68" i="1" s="1"/>
  <c r="AP69" i="1" l="1"/>
  <c r="AO69" i="1"/>
  <c r="AN69" i="1"/>
  <c r="AI69" i="1"/>
  <c r="AL69" i="1"/>
  <c r="AH69" i="1"/>
  <c r="AM69" i="1"/>
  <c r="AK69" i="1"/>
  <c r="AF69" i="1"/>
  <c r="AJ69" i="1"/>
  <c r="AG69" i="1"/>
  <c r="AB69" i="1" a="1"/>
  <c r="AB69" i="1" s="1"/>
  <c r="AE69" i="1" a="1"/>
  <c r="AE69" i="1" s="1"/>
  <c r="AD69" i="1" a="1"/>
  <c r="AD69" i="1" s="1"/>
  <c r="AC69" i="1" a="1"/>
  <c r="AC69" i="1" s="1"/>
  <c r="P70" i="1"/>
  <c r="Q69" i="1"/>
  <c r="T69" i="1" a="1"/>
  <c r="T69" i="1" s="1"/>
  <c r="S69" i="1" a="1"/>
  <c r="S69" i="1" s="1"/>
  <c r="AA69" i="1" s="1"/>
  <c r="U69" i="1" a="1"/>
  <c r="U69" i="1" s="1"/>
  <c r="R69" i="1" a="1"/>
  <c r="R69" i="1" s="1"/>
  <c r="Z69" i="1" s="1"/>
  <c r="AP70" i="1" l="1"/>
  <c r="AO70" i="1"/>
  <c r="AN70" i="1"/>
  <c r="AI70" i="1"/>
  <c r="AL70" i="1"/>
  <c r="AH70" i="1"/>
  <c r="AM70" i="1"/>
  <c r="AK70" i="1"/>
  <c r="AF70" i="1"/>
  <c r="AJ70" i="1"/>
  <c r="AG70" i="1"/>
  <c r="AE70" i="1" a="1"/>
  <c r="AE70" i="1" s="1"/>
  <c r="AD70" i="1" a="1"/>
  <c r="AD70" i="1" s="1"/>
  <c r="AC70" i="1" a="1"/>
  <c r="AC70" i="1" s="1"/>
  <c r="AB70" i="1" a="1"/>
  <c r="AB70" i="1" s="1"/>
  <c r="P71" i="1"/>
  <c r="Q70" i="1"/>
  <c r="S70" i="1" a="1"/>
  <c r="S70" i="1" s="1"/>
  <c r="AA70" i="1" s="1"/>
  <c r="T70" i="1" a="1"/>
  <c r="T70" i="1" s="1"/>
  <c r="U70" i="1" a="1"/>
  <c r="U70" i="1" s="1"/>
  <c r="R70" i="1" a="1"/>
  <c r="R70" i="1" s="1"/>
  <c r="Z70" i="1" s="1"/>
  <c r="AP71" i="1" l="1"/>
  <c r="AO71" i="1"/>
  <c r="AN71" i="1"/>
  <c r="AL71" i="1"/>
  <c r="AM71" i="1"/>
  <c r="AI71" i="1"/>
  <c r="AH71" i="1"/>
  <c r="AK71" i="1"/>
  <c r="AF71" i="1"/>
  <c r="AJ71" i="1"/>
  <c r="AG71" i="1"/>
  <c r="AB71" i="1" a="1"/>
  <c r="AB71" i="1" s="1"/>
  <c r="AE71" i="1" a="1"/>
  <c r="AE71" i="1" s="1"/>
  <c r="AD71" i="1" a="1"/>
  <c r="AD71" i="1" s="1"/>
  <c r="AC71" i="1" a="1"/>
  <c r="AC71" i="1" s="1"/>
  <c r="P72" i="1"/>
  <c r="R71" i="1" a="1"/>
  <c r="R71" i="1" s="1"/>
  <c r="Z71" i="1" s="1"/>
  <c r="Q71" i="1"/>
  <c r="S71" i="1" a="1"/>
  <c r="S71" i="1" s="1"/>
  <c r="AA71" i="1" s="1"/>
  <c r="T71" i="1" a="1"/>
  <c r="T71" i="1" s="1"/>
  <c r="U71" i="1" a="1"/>
  <c r="U71" i="1" s="1"/>
  <c r="AO72" i="1" l="1"/>
  <c r="AN72" i="1"/>
  <c r="AP72" i="1"/>
  <c r="AH72" i="1"/>
  <c r="AL72" i="1"/>
  <c r="AM72" i="1"/>
  <c r="AI72" i="1"/>
  <c r="AK72" i="1"/>
  <c r="AF72" i="1"/>
  <c r="AJ72" i="1"/>
  <c r="AG72" i="1"/>
  <c r="AE72" i="1" a="1"/>
  <c r="AE72" i="1" s="1"/>
  <c r="AD72" i="1" a="1"/>
  <c r="AD72" i="1" s="1"/>
  <c r="AC72" i="1" a="1"/>
  <c r="AC72" i="1" s="1"/>
  <c r="AB72" i="1" a="1"/>
  <c r="AB72" i="1" s="1"/>
  <c r="P73" i="1"/>
  <c r="R72" i="1" a="1"/>
  <c r="R72" i="1" s="1"/>
  <c r="Z72" i="1" s="1"/>
  <c r="Q72" i="1"/>
  <c r="T72" i="1" a="1"/>
  <c r="T72" i="1" s="1"/>
  <c r="S72" i="1" a="1"/>
  <c r="S72" i="1" s="1"/>
  <c r="AA72" i="1" s="1"/>
  <c r="U72" i="1" a="1"/>
  <c r="U72" i="1" s="1"/>
  <c r="AO73" i="1" l="1"/>
  <c r="AN73" i="1"/>
  <c r="AP73" i="1"/>
  <c r="AH73" i="1"/>
  <c r="AL73" i="1"/>
  <c r="AM73" i="1"/>
  <c r="AI73" i="1"/>
  <c r="AG73" i="1"/>
  <c r="AK73" i="1"/>
  <c r="AF73" i="1"/>
  <c r="AJ73" i="1"/>
  <c r="AD73" i="1" a="1"/>
  <c r="AD73" i="1" s="1"/>
  <c r="AC73" i="1" a="1"/>
  <c r="AC73" i="1" s="1"/>
  <c r="AB73" i="1" a="1"/>
  <c r="AB73" i="1" s="1"/>
  <c r="AE73" i="1" a="1"/>
  <c r="AE73" i="1" s="1"/>
  <c r="P74" i="1"/>
  <c r="T73" i="1" a="1"/>
  <c r="T73" i="1" s="1"/>
  <c r="U73" i="1" a="1"/>
  <c r="U73" i="1" s="1"/>
  <c r="R73" i="1" a="1"/>
  <c r="R73" i="1" s="1"/>
  <c r="Z73" i="1" s="1"/>
  <c r="Q73" i="1"/>
  <c r="S73" i="1" a="1"/>
  <c r="S73" i="1" s="1"/>
  <c r="AA73" i="1" s="1"/>
  <c r="AN74" i="1" l="1"/>
  <c r="AP74" i="1"/>
  <c r="AO74" i="1"/>
  <c r="AH74" i="1"/>
  <c r="AL74" i="1"/>
  <c r="AM74" i="1"/>
  <c r="AI74" i="1"/>
  <c r="AG74" i="1"/>
  <c r="AK74" i="1"/>
  <c r="AF74" i="1"/>
  <c r="AJ74" i="1"/>
  <c r="AC74" i="1" a="1"/>
  <c r="AC74" i="1" s="1"/>
  <c r="AB74" i="1" a="1"/>
  <c r="AB74" i="1" s="1"/>
  <c r="AE74" i="1" a="1"/>
  <c r="AE74" i="1" s="1"/>
  <c r="AD74" i="1" a="1"/>
  <c r="AD74" i="1" s="1"/>
  <c r="P75" i="1"/>
  <c r="T74" i="1" a="1"/>
  <c r="T74" i="1" s="1"/>
  <c r="U74" i="1" a="1"/>
  <c r="U74" i="1" s="1"/>
  <c r="R74" i="1" a="1"/>
  <c r="R74" i="1" s="1"/>
  <c r="Z74" i="1" s="1"/>
  <c r="Q74" i="1"/>
  <c r="S74" i="1" a="1"/>
  <c r="S74" i="1" s="1"/>
  <c r="AA74" i="1" s="1"/>
  <c r="AP75" i="1" l="1"/>
  <c r="AO75" i="1"/>
  <c r="AN75" i="1"/>
  <c r="AH75" i="1"/>
  <c r="AL75" i="1"/>
  <c r="AI75" i="1"/>
  <c r="AM75" i="1"/>
  <c r="AG75" i="1"/>
  <c r="AK75" i="1"/>
  <c r="AF75" i="1"/>
  <c r="AJ75" i="1"/>
  <c r="AE75" i="1" a="1"/>
  <c r="AE75" i="1" s="1"/>
  <c r="AD75" i="1" a="1"/>
  <c r="AD75" i="1" s="1"/>
  <c r="AC75" i="1" a="1"/>
  <c r="AC75" i="1" s="1"/>
  <c r="AB75" i="1" a="1"/>
  <c r="AB75" i="1" s="1"/>
  <c r="P76" i="1"/>
  <c r="T75" i="1" a="1"/>
  <c r="T75" i="1" s="1"/>
  <c r="R75" i="1" a="1"/>
  <c r="R75" i="1" s="1"/>
  <c r="Z75" i="1" s="1"/>
  <c r="U75" i="1" a="1"/>
  <c r="U75" i="1" s="1"/>
  <c r="Q75" i="1"/>
  <c r="S75" i="1" a="1"/>
  <c r="S75" i="1" s="1"/>
  <c r="AA75" i="1" s="1"/>
  <c r="AO76" i="1" l="1"/>
  <c r="AN76" i="1"/>
  <c r="AP76" i="1"/>
  <c r="AH76" i="1"/>
  <c r="AL76" i="1"/>
  <c r="AM76" i="1"/>
  <c r="AI76" i="1"/>
  <c r="AG76" i="1"/>
  <c r="AK76" i="1"/>
  <c r="AF76" i="1"/>
  <c r="AJ76" i="1"/>
  <c r="AC76" i="1" a="1"/>
  <c r="AC76" i="1" s="1"/>
  <c r="AB76" i="1" a="1"/>
  <c r="AB76" i="1" s="1"/>
  <c r="AE76" i="1" a="1"/>
  <c r="AE76" i="1" s="1"/>
  <c r="AD76" i="1" a="1"/>
  <c r="AD76" i="1" s="1"/>
  <c r="P77" i="1"/>
  <c r="R76" i="1" a="1"/>
  <c r="R76" i="1" s="1"/>
  <c r="Z76" i="1" s="1"/>
  <c r="T76" i="1" a="1"/>
  <c r="T76" i="1" s="1"/>
  <c r="U76" i="1" a="1"/>
  <c r="U76" i="1" s="1"/>
  <c r="Q76" i="1"/>
  <c r="S76" i="1" a="1"/>
  <c r="S76" i="1" s="1"/>
  <c r="AA76" i="1" s="1"/>
  <c r="AO77" i="1" l="1"/>
  <c r="AN77" i="1"/>
  <c r="AP77" i="1"/>
  <c r="AL77" i="1"/>
  <c r="AI77" i="1"/>
  <c r="AM77" i="1"/>
  <c r="AH77" i="1"/>
  <c r="AJ77" i="1"/>
  <c r="AG77" i="1"/>
  <c r="AK77" i="1"/>
  <c r="AF77" i="1"/>
  <c r="AE77" i="1" a="1"/>
  <c r="AE77" i="1" s="1"/>
  <c r="AD77" i="1" a="1"/>
  <c r="AD77" i="1" s="1"/>
  <c r="AC77" i="1" a="1"/>
  <c r="AC77" i="1" s="1"/>
  <c r="AB77" i="1" a="1"/>
  <c r="AB77" i="1" s="1"/>
  <c r="P78" i="1"/>
  <c r="S77" i="1" a="1"/>
  <c r="S77" i="1" s="1"/>
  <c r="AA77" i="1" s="1"/>
  <c r="R77" i="1" a="1"/>
  <c r="R77" i="1" s="1"/>
  <c r="Z77" i="1" s="1"/>
  <c r="T77" i="1" a="1"/>
  <c r="T77" i="1" s="1"/>
  <c r="U77" i="1" a="1"/>
  <c r="U77" i="1" s="1"/>
  <c r="Q77" i="1"/>
  <c r="AO78" i="1" l="1"/>
  <c r="AN78" i="1"/>
  <c r="AP78" i="1"/>
  <c r="AI78" i="1"/>
  <c r="AL78" i="1"/>
  <c r="AM78" i="1"/>
  <c r="AH78" i="1"/>
  <c r="AJ78" i="1"/>
  <c r="AG78" i="1"/>
  <c r="AF78" i="1"/>
  <c r="AK78" i="1"/>
  <c r="AE78" i="1" a="1"/>
  <c r="AE78" i="1" s="1"/>
  <c r="AD78" i="1" a="1"/>
  <c r="AD78" i="1" s="1"/>
  <c r="AC78" i="1" a="1"/>
  <c r="AC78" i="1" s="1"/>
  <c r="AB78" i="1" a="1"/>
  <c r="AB78" i="1" s="1"/>
  <c r="P79" i="1"/>
  <c r="Q78" i="1"/>
  <c r="S78" i="1" a="1"/>
  <c r="S78" i="1" s="1"/>
  <c r="AA78" i="1" s="1"/>
  <c r="R78" i="1" a="1"/>
  <c r="R78" i="1" s="1"/>
  <c r="Z78" i="1" s="1"/>
  <c r="T78" i="1" a="1"/>
  <c r="T78" i="1" s="1"/>
  <c r="U78" i="1" a="1"/>
  <c r="U78" i="1" s="1"/>
  <c r="AP79" i="1" l="1"/>
  <c r="AO79" i="1"/>
  <c r="AN79" i="1"/>
  <c r="AI79" i="1"/>
  <c r="AL79" i="1"/>
  <c r="AM79" i="1"/>
  <c r="AH79" i="1"/>
  <c r="AJ79" i="1"/>
  <c r="AG79" i="1"/>
  <c r="AK79" i="1"/>
  <c r="AF79" i="1"/>
  <c r="AD79" i="1" a="1"/>
  <c r="AD79" i="1" s="1"/>
  <c r="AC79" i="1" a="1"/>
  <c r="AC79" i="1" s="1"/>
  <c r="AE79" i="1" a="1"/>
  <c r="AE79" i="1" s="1"/>
  <c r="AB79" i="1" a="1"/>
  <c r="AB79" i="1" s="1"/>
  <c r="P80" i="1"/>
  <c r="T79" i="1" a="1"/>
  <c r="T79" i="1" s="1"/>
  <c r="U79" i="1" a="1"/>
  <c r="U79" i="1" s="1"/>
  <c r="S79" i="1" a="1"/>
  <c r="S79" i="1" s="1"/>
  <c r="AA79" i="1" s="1"/>
  <c r="R79" i="1" a="1"/>
  <c r="R79" i="1" s="1"/>
  <c r="Z79" i="1" s="1"/>
  <c r="Q79" i="1"/>
  <c r="AN80" i="1" l="1"/>
  <c r="AP80" i="1"/>
  <c r="AO80" i="1"/>
  <c r="AI80" i="1"/>
  <c r="AL80" i="1"/>
  <c r="AM80" i="1"/>
  <c r="AH80" i="1"/>
  <c r="AF80" i="1"/>
  <c r="AJ80" i="1"/>
  <c r="AG80" i="1"/>
  <c r="AK80" i="1"/>
  <c r="AE80" i="1" a="1"/>
  <c r="AE80" i="1" s="1"/>
  <c r="AD80" i="1" a="1"/>
  <c r="AD80" i="1" s="1"/>
  <c r="AC80" i="1" a="1"/>
  <c r="AC80" i="1" s="1"/>
  <c r="AB80" i="1" a="1"/>
  <c r="AB80" i="1" s="1"/>
  <c r="P81" i="1"/>
  <c r="Q80" i="1"/>
  <c r="T80" i="1" a="1"/>
  <c r="T80" i="1" s="1"/>
  <c r="U80" i="1" a="1"/>
  <c r="U80" i="1" s="1"/>
  <c r="S80" i="1" a="1"/>
  <c r="S80" i="1" s="1"/>
  <c r="AA80" i="1" s="1"/>
  <c r="R80" i="1" a="1"/>
  <c r="R80" i="1" s="1"/>
  <c r="Z80" i="1" s="1"/>
  <c r="AP81" i="1" l="1"/>
  <c r="AO81" i="1"/>
  <c r="AN81" i="1"/>
  <c r="AI81" i="1"/>
  <c r="AL81" i="1"/>
  <c r="AM81" i="1"/>
  <c r="AH81" i="1"/>
  <c r="AK81" i="1"/>
  <c r="AF81" i="1"/>
  <c r="AJ81" i="1"/>
  <c r="AG81" i="1"/>
  <c r="AC81" i="1" a="1"/>
  <c r="AC81" i="1" s="1"/>
  <c r="AE81" i="1" a="1"/>
  <c r="AE81" i="1" s="1"/>
  <c r="AB81" i="1" a="1"/>
  <c r="AB81" i="1" s="1"/>
  <c r="AD81" i="1" a="1"/>
  <c r="AD81" i="1" s="1"/>
  <c r="P82" i="1"/>
  <c r="Q81" i="1"/>
  <c r="R81" i="1" a="1"/>
  <c r="R81" i="1" s="1"/>
  <c r="Z81" i="1" s="1"/>
  <c r="T81" i="1" a="1"/>
  <c r="T81" i="1" s="1"/>
  <c r="S81" i="1" a="1"/>
  <c r="S81" i="1" s="1"/>
  <c r="AA81" i="1" s="1"/>
  <c r="U81" i="1" a="1"/>
  <c r="U81" i="1" s="1"/>
  <c r="AP82" i="1" l="1"/>
  <c r="AO82" i="1"/>
  <c r="AN82" i="1"/>
  <c r="AI82" i="1"/>
  <c r="AL82" i="1"/>
  <c r="AH82" i="1"/>
  <c r="AM82" i="1"/>
  <c r="AK82" i="1"/>
  <c r="AF82" i="1"/>
  <c r="AJ82" i="1"/>
  <c r="AG82" i="1"/>
  <c r="AB82" i="1" a="1"/>
  <c r="AB82" i="1" s="1"/>
  <c r="AE82" i="1" a="1"/>
  <c r="AE82" i="1" s="1"/>
  <c r="AD82" i="1" a="1"/>
  <c r="AD82" i="1" s="1"/>
  <c r="AC82" i="1" a="1"/>
  <c r="AC82" i="1" s="1"/>
  <c r="P83" i="1"/>
  <c r="Q82" i="1"/>
  <c r="S82" i="1" a="1"/>
  <c r="S82" i="1" s="1"/>
  <c r="AA82" i="1" s="1"/>
  <c r="T82" i="1" a="1"/>
  <c r="T82" i="1" s="1"/>
  <c r="U82" i="1" a="1"/>
  <c r="U82" i="1" s="1"/>
  <c r="R82" i="1" a="1"/>
  <c r="R82" i="1" s="1"/>
  <c r="Z82" i="1" s="1"/>
  <c r="AP83" i="1" l="1"/>
  <c r="AO83" i="1"/>
  <c r="AN83" i="1"/>
  <c r="AL83" i="1"/>
  <c r="AM83" i="1"/>
  <c r="AI83" i="1"/>
  <c r="AH83" i="1"/>
  <c r="AK83" i="1"/>
  <c r="AF83" i="1"/>
  <c r="AJ83" i="1"/>
  <c r="AG83" i="1"/>
  <c r="AE83" i="1" a="1"/>
  <c r="AE83" i="1" s="1"/>
  <c r="AD83" i="1" a="1"/>
  <c r="AD83" i="1" s="1"/>
  <c r="AC83" i="1" a="1"/>
  <c r="AC83" i="1" s="1"/>
  <c r="AB83" i="1" a="1"/>
  <c r="AB83" i="1" s="1"/>
  <c r="P84" i="1"/>
  <c r="R83" i="1" a="1"/>
  <c r="R83" i="1" s="1"/>
  <c r="Z83" i="1" s="1"/>
  <c r="Q83" i="1"/>
  <c r="S83" i="1" a="1"/>
  <c r="S83" i="1" s="1"/>
  <c r="AA83" i="1" s="1"/>
  <c r="T83" i="1" a="1"/>
  <c r="T83" i="1" s="1"/>
  <c r="U83" i="1" a="1"/>
  <c r="U83" i="1" s="1"/>
  <c r="AO84" i="1" l="1"/>
  <c r="AN84" i="1"/>
  <c r="AP84" i="1"/>
  <c r="AH84" i="1"/>
  <c r="AL84" i="1"/>
  <c r="AM84" i="1"/>
  <c r="AI84" i="1"/>
  <c r="AK84" i="1"/>
  <c r="AF84" i="1"/>
  <c r="AJ84" i="1"/>
  <c r="AG84" i="1"/>
  <c r="AB84" i="1" a="1"/>
  <c r="AB84" i="1" s="1"/>
  <c r="AD84" i="1" a="1"/>
  <c r="AD84" i="1" s="1"/>
  <c r="AC84" i="1" a="1"/>
  <c r="AC84" i="1" s="1"/>
  <c r="AE84" i="1" a="1"/>
  <c r="AE84" i="1" s="1"/>
  <c r="P85" i="1"/>
  <c r="R84" i="1" a="1"/>
  <c r="R84" i="1" s="1"/>
  <c r="Z84" i="1" s="1"/>
  <c r="Q84" i="1"/>
  <c r="S84" i="1" a="1"/>
  <c r="S84" i="1" s="1"/>
  <c r="AA84" i="1" s="1"/>
  <c r="T84" i="1" a="1"/>
  <c r="T84" i="1" s="1"/>
  <c r="U84" i="1" a="1"/>
  <c r="U84" i="1" s="1"/>
  <c r="AO85" i="1" l="1"/>
  <c r="AN85" i="1"/>
  <c r="AP85" i="1"/>
  <c r="AH85" i="1"/>
  <c r="AL85" i="1"/>
  <c r="AM85" i="1"/>
  <c r="AI85" i="1"/>
  <c r="AG85" i="1"/>
  <c r="AK85" i="1"/>
  <c r="AF85" i="1"/>
  <c r="AJ85" i="1"/>
  <c r="AE85" i="1" a="1"/>
  <c r="AE85" i="1" s="1"/>
  <c r="AD85" i="1" a="1"/>
  <c r="AD85" i="1" s="1"/>
  <c r="AC85" i="1" a="1"/>
  <c r="AC85" i="1" s="1"/>
  <c r="AB85" i="1" a="1"/>
  <c r="AB85" i="1" s="1"/>
  <c r="P86" i="1"/>
  <c r="T85" i="1" a="1"/>
  <c r="T85" i="1" s="1"/>
  <c r="U85" i="1" a="1"/>
  <c r="U85" i="1" s="1"/>
  <c r="R85" i="1" a="1"/>
  <c r="R85" i="1" s="1"/>
  <c r="Z85" i="1" s="1"/>
  <c r="Q85" i="1"/>
  <c r="S85" i="1" a="1"/>
  <c r="S85" i="1" s="1"/>
  <c r="AA85" i="1" s="1"/>
  <c r="AN86" i="1" l="1"/>
  <c r="AP86" i="1"/>
  <c r="AO86" i="1"/>
  <c r="AH86" i="1"/>
  <c r="AL86" i="1"/>
  <c r="AM86" i="1"/>
  <c r="AI86" i="1"/>
  <c r="AG86" i="1"/>
  <c r="AK86" i="1"/>
  <c r="AF86" i="1"/>
  <c r="AJ86" i="1"/>
  <c r="AD86" i="1" a="1"/>
  <c r="AD86" i="1" s="1"/>
  <c r="AC86" i="1" a="1"/>
  <c r="AC86" i="1" s="1"/>
  <c r="AB86" i="1" a="1"/>
  <c r="AB86" i="1" s="1"/>
  <c r="AE86" i="1" a="1"/>
  <c r="AE86" i="1" s="1"/>
  <c r="P87" i="1"/>
  <c r="T86" i="1" a="1"/>
  <c r="T86" i="1" s="1"/>
  <c r="U86" i="1" a="1"/>
  <c r="U86" i="1" s="1"/>
  <c r="R86" i="1" a="1"/>
  <c r="R86" i="1" s="1"/>
  <c r="Z86" i="1" s="1"/>
  <c r="Q86" i="1"/>
  <c r="S86" i="1" a="1"/>
  <c r="S86" i="1" s="1"/>
  <c r="AA86" i="1" s="1"/>
  <c r="AP87" i="1" l="1"/>
  <c r="AO87" i="1"/>
  <c r="AN87" i="1"/>
  <c r="AH87" i="1"/>
  <c r="AL87" i="1"/>
  <c r="AI87" i="1"/>
  <c r="AM87" i="1"/>
  <c r="AG87" i="1"/>
  <c r="AK87" i="1"/>
  <c r="AF87" i="1"/>
  <c r="AJ87" i="1"/>
  <c r="AB87" i="1" a="1"/>
  <c r="AB87" i="1" s="1"/>
  <c r="AE87" i="1" a="1"/>
  <c r="AE87" i="1" s="1"/>
  <c r="AD87" i="1" a="1"/>
  <c r="AD87" i="1" s="1"/>
  <c r="AC87" i="1" a="1"/>
  <c r="AC87" i="1" s="1"/>
  <c r="P88" i="1"/>
  <c r="T87" i="1" a="1"/>
  <c r="T87" i="1" s="1"/>
  <c r="R87" i="1" a="1"/>
  <c r="R87" i="1" s="1"/>
  <c r="Z87" i="1" s="1"/>
  <c r="U87" i="1" a="1"/>
  <c r="U87" i="1" s="1"/>
  <c r="Q87" i="1"/>
  <c r="S87" i="1" a="1"/>
  <c r="S87" i="1" s="1"/>
  <c r="AA87" i="1" s="1"/>
  <c r="AO88" i="1" l="1"/>
  <c r="AN88" i="1"/>
  <c r="AP88" i="1"/>
  <c r="AH88" i="1"/>
  <c r="AL88" i="1"/>
  <c r="AM88" i="1"/>
  <c r="AI88" i="1"/>
  <c r="AG88" i="1"/>
  <c r="AK88" i="1"/>
  <c r="AF88" i="1"/>
  <c r="AJ88" i="1"/>
  <c r="AE88" i="1" a="1"/>
  <c r="AE88" i="1" s="1"/>
  <c r="AD88" i="1" a="1"/>
  <c r="AD88" i="1" s="1"/>
  <c r="AC88" i="1" a="1"/>
  <c r="AC88" i="1" s="1"/>
  <c r="AB88" i="1" a="1"/>
  <c r="AB88" i="1" s="1"/>
  <c r="P89" i="1"/>
  <c r="R88" i="1" a="1"/>
  <c r="R88" i="1" s="1"/>
  <c r="Z88" i="1" s="1"/>
  <c r="T88" i="1" a="1"/>
  <c r="T88" i="1" s="1"/>
  <c r="U88" i="1" a="1"/>
  <c r="U88" i="1" s="1"/>
  <c r="Q88" i="1"/>
  <c r="S88" i="1" a="1"/>
  <c r="S88" i="1" s="1"/>
  <c r="AA88" i="1" s="1"/>
  <c r="AO89" i="1" l="1"/>
  <c r="AN89" i="1"/>
  <c r="AP89" i="1"/>
  <c r="AL89" i="1"/>
  <c r="AI89" i="1"/>
  <c r="AM89" i="1"/>
  <c r="AH89" i="1"/>
  <c r="AJ89" i="1"/>
  <c r="AG89" i="1"/>
  <c r="AK89" i="1"/>
  <c r="AF89" i="1"/>
  <c r="AB89" i="1" a="1"/>
  <c r="AB89" i="1" s="1"/>
  <c r="AE89" i="1" a="1"/>
  <c r="AE89" i="1" s="1"/>
  <c r="AD89" i="1" a="1"/>
  <c r="AD89" i="1" s="1"/>
  <c r="AC89" i="1" a="1"/>
  <c r="AC89" i="1" s="1"/>
  <c r="P90" i="1"/>
  <c r="S89" i="1" a="1"/>
  <c r="S89" i="1" s="1"/>
  <c r="AA89" i="1" s="1"/>
  <c r="R89" i="1" a="1"/>
  <c r="R89" i="1" s="1"/>
  <c r="Z89" i="1" s="1"/>
  <c r="T89" i="1" a="1"/>
  <c r="T89" i="1" s="1"/>
  <c r="U89" i="1" a="1"/>
  <c r="U89" i="1" s="1"/>
  <c r="Q89" i="1"/>
  <c r="AO90" i="1" l="1"/>
  <c r="AN90" i="1"/>
  <c r="AP90" i="1"/>
  <c r="AI90" i="1"/>
  <c r="AL90" i="1"/>
  <c r="AM90" i="1"/>
  <c r="AH90" i="1"/>
  <c r="AJ90" i="1"/>
  <c r="AG90" i="1"/>
  <c r="AK90" i="1"/>
  <c r="AF90" i="1"/>
  <c r="AE90" i="1" a="1"/>
  <c r="AE90" i="1" s="1"/>
  <c r="AD90" i="1" a="1"/>
  <c r="AD90" i="1" s="1"/>
  <c r="AC90" i="1" a="1"/>
  <c r="AC90" i="1" s="1"/>
  <c r="AB90" i="1" a="1"/>
  <c r="AB90" i="1" s="1"/>
  <c r="P91" i="1"/>
  <c r="S90" i="1" a="1"/>
  <c r="S90" i="1" s="1"/>
  <c r="AA90" i="1" s="1"/>
  <c r="T90" i="1" a="1"/>
  <c r="T90" i="1" s="1"/>
  <c r="R90" i="1" a="1"/>
  <c r="R90" i="1" s="1"/>
  <c r="Z90" i="1" s="1"/>
  <c r="Q90" i="1"/>
  <c r="U90" i="1" a="1"/>
  <c r="U90" i="1" s="1"/>
  <c r="AP91" i="1" l="1"/>
  <c r="AO91" i="1"/>
  <c r="AN91" i="1"/>
  <c r="AI91" i="1"/>
  <c r="AL91" i="1"/>
  <c r="AM91" i="1"/>
  <c r="AH91" i="1"/>
  <c r="AJ91" i="1"/>
  <c r="AG91" i="1"/>
  <c r="AK91" i="1"/>
  <c r="AF91" i="1"/>
  <c r="AD91" i="1" a="1"/>
  <c r="AD91" i="1" s="1"/>
  <c r="AC91" i="1" a="1"/>
  <c r="AC91" i="1" s="1"/>
  <c r="AB91" i="1" a="1"/>
  <c r="AB91" i="1" s="1"/>
  <c r="AE91" i="1" a="1"/>
  <c r="AE91" i="1" s="1"/>
  <c r="P92" i="1"/>
  <c r="T91" i="1" a="1"/>
  <c r="T91" i="1" s="1"/>
  <c r="U91" i="1" a="1"/>
  <c r="U91" i="1" s="1"/>
  <c r="S91" i="1" a="1"/>
  <c r="S91" i="1" s="1"/>
  <c r="AA91" i="1" s="1"/>
  <c r="R91" i="1" a="1"/>
  <c r="R91" i="1" s="1"/>
  <c r="Z91" i="1" s="1"/>
  <c r="Q91" i="1"/>
  <c r="AN92" i="1" l="1"/>
  <c r="AP92" i="1"/>
  <c r="AO92" i="1"/>
  <c r="AI92" i="1"/>
  <c r="AL92" i="1"/>
  <c r="AM92" i="1"/>
  <c r="AH92" i="1"/>
  <c r="AF92" i="1"/>
  <c r="AJ92" i="1"/>
  <c r="AG92" i="1"/>
  <c r="AK92" i="1"/>
  <c r="AC92" i="1" a="1"/>
  <c r="AC92" i="1" s="1"/>
  <c r="AB92" i="1" a="1"/>
  <c r="AB92" i="1" s="1"/>
  <c r="AE92" i="1" a="1"/>
  <c r="AE92" i="1" s="1"/>
  <c r="AD92" i="1" a="1"/>
  <c r="AD92" i="1" s="1"/>
  <c r="P93" i="1"/>
  <c r="Q92" i="1"/>
  <c r="T92" i="1" a="1"/>
  <c r="T92" i="1" s="1"/>
  <c r="U92" i="1" a="1"/>
  <c r="U92" i="1" s="1"/>
  <c r="S92" i="1" a="1"/>
  <c r="S92" i="1" s="1"/>
  <c r="AA92" i="1" s="1"/>
  <c r="R92" i="1" a="1"/>
  <c r="R92" i="1" s="1"/>
  <c r="Z92" i="1" s="1"/>
  <c r="AP93" i="1" l="1"/>
  <c r="AO93" i="1"/>
  <c r="AN93" i="1"/>
  <c r="AI93" i="1"/>
  <c r="AL93" i="1"/>
  <c r="AM93" i="1"/>
  <c r="AH93" i="1"/>
  <c r="AK93" i="1"/>
  <c r="AF93" i="1"/>
  <c r="AJ93" i="1"/>
  <c r="AG93" i="1"/>
  <c r="AE93" i="1" a="1"/>
  <c r="AE93" i="1" s="1"/>
  <c r="AD93" i="1" a="1"/>
  <c r="AD93" i="1" s="1"/>
  <c r="AC93" i="1" a="1"/>
  <c r="AC93" i="1" s="1"/>
  <c r="AB93" i="1" a="1"/>
  <c r="AB93" i="1" s="1"/>
  <c r="P94" i="1"/>
  <c r="R93" i="1" a="1"/>
  <c r="R93" i="1" s="1"/>
  <c r="Z93" i="1" s="1"/>
  <c r="Q93" i="1"/>
  <c r="T93" i="1" a="1"/>
  <c r="T93" i="1" s="1"/>
  <c r="S93" i="1" a="1"/>
  <c r="S93" i="1" s="1"/>
  <c r="AA93" i="1" s="1"/>
  <c r="U93" i="1" a="1"/>
  <c r="U93" i="1" s="1"/>
  <c r="AP94" i="1" l="1"/>
  <c r="AO94" i="1"/>
  <c r="AN94" i="1"/>
  <c r="AI94" i="1"/>
  <c r="AL94" i="1"/>
  <c r="AH94" i="1"/>
  <c r="AM94" i="1"/>
  <c r="AK94" i="1"/>
  <c r="AF94" i="1"/>
  <c r="AJ94" i="1"/>
  <c r="AG94" i="1"/>
  <c r="AC94" i="1" a="1"/>
  <c r="AC94" i="1" s="1"/>
  <c r="AB94" i="1" a="1"/>
  <c r="AB94" i="1" s="1"/>
  <c r="AE94" i="1" a="1"/>
  <c r="AE94" i="1" s="1"/>
  <c r="AD94" i="1" a="1"/>
  <c r="AD94" i="1" s="1"/>
  <c r="P95" i="1"/>
  <c r="Q94" i="1"/>
  <c r="S94" i="1" a="1"/>
  <c r="S94" i="1" s="1"/>
  <c r="AA94" i="1" s="1"/>
  <c r="T94" i="1" a="1"/>
  <c r="T94" i="1" s="1"/>
  <c r="U94" i="1" a="1"/>
  <c r="U94" i="1" s="1"/>
  <c r="R94" i="1" a="1"/>
  <c r="R94" i="1" s="1"/>
  <c r="Z94" i="1" s="1"/>
  <c r="AP95" i="1" l="1"/>
  <c r="AO95" i="1"/>
  <c r="AN95" i="1"/>
  <c r="AL95" i="1"/>
  <c r="AM95" i="1"/>
  <c r="AI95" i="1"/>
  <c r="AH95" i="1"/>
  <c r="AK95" i="1"/>
  <c r="AF95" i="1"/>
  <c r="AJ95" i="1"/>
  <c r="AG95" i="1"/>
  <c r="AE95" i="1" a="1"/>
  <c r="AE95" i="1" s="1"/>
  <c r="AD95" i="1" a="1"/>
  <c r="AD95" i="1" s="1"/>
  <c r="AC95" i="1" a="1"/>
  <c r="AC95" i="1" s="1"/>
  <c r="AB95" i="1" a="1"/>
  <c r="AB95" i="1" s="1"/>
  <c r="P96" i="1"/>
  <c r="R95" i="1" a="1"/>
  <c r="R95" i="1" s="1"/>
  <c r="Z95" i="1" s="1"/>
  <c r="Q95" i="1"/>
  <c r="S95" i="1" a="1"/>
  <c r="S95" i="1" s="1"/>
  <c r="AA95" i="1" s="1"/>
  <c r="T95" i="1" a="1"/>
  <c r="T95" i="1" s="1"/>
  <c r="U95" i="1" a="1"/>
  <c r="U95" i="1" s="1"/>
  <c r="AO96" i="1" l="1"/>
  <c r="AN96" i="1"/>
  <c r="AP96" i="1"/>
  <c r="AH96" i="1"/>
  <c r="AL96" i="1"/>
  <c r="AM96" i="1"/>
  <c r="AI96" i="1"/>
  <c r="AK96" i="1"/>
  <c r="AF96" i="1"/>
  <c r="AJ96" i="1"/>
  <c r="AG96" i="1"/>
  <c r="AE96" i="1" a="1"/>
  <c r="AE96" i="1" s="1"/>
  <c r="AD96" i="1" a="1"/>
  <c r="AD96" i="1" s="1"/>
  <c r="AC96" i="1" a="1"/>
  <c r="AC96" i="1" s="1"/>
  <c r="AB96" i="1" a="1"/>
  <c r="AB96" i="1" s="1"/>
  <c r="P97" i="1"/>
  <c r="R96" i="1" a="1"/>
  <c r="R96" i="1" s="1"/>
  <c r="Z96" i="1" s="1"/>
  <c r="T96" i="1" a="1"/>
  <c r="T96" i="1" s="1"/>
  <c r="Q96" i="1"/>
  <c r="S96" i="1" a="1"/>
  <c r="S96" i="1" s="1"/>
  <c r="AA96" i="1" s="1"/>
  <c r="U96" i="1" a="1"/>
  <c r="U96" i="1" s="1"/>
  <c r="AO97" i="1" l="1"/>
  <c r="AN97" i="1"/>
  <c r="AP97" i="1"/>
  <c r="AH97" i="1"/>
  <c r="AL97" i="1"/>
  <c r="AM97" i="1"/>
  <c r="AI97" i="1"/>
  <c r="AG97" i="1"/>
  <c r="AK97" i="1"/>
  <c r="AF97" i="1"/>
  <c r="AJ97" i="1"/>
  <c r="AD97" i="1" a="1"/>
  <c r="AD97" i="1" s="1"/>
  <c r="AE97" i="1" a="1"/>
  <c r="AE97" i="1" s="1"/>
  <c r="AC97" i="1" a="1"/>
  <c r="AC97" i="1" s="1"/>
  <c r="AB97" i="1" a="1"/>
  <c r="AB97" i="1" s="1"/>
  <c r="P98" i="1"/>
  <c r="T97" i="1" a="1"/>
  <c r="T97" i="1" s="1"/>
  <c r="U97" i="1" a="1"/>
  <c r="U97" i="1" s="1"/>
  <c r="R97" i="1" a="1"/>
  <c r="R97" i="1" s="1"/>
  <c r="Z97" i="1" s="1"/>
  <c r="Q97" i="1"/>
  <c r="S97" i="1" a="1"/>
  <c r="S97" i="1" s="1"/>
  <c r="AA97" i="1" s="1"/>
  <c r="AN98" i="1" l="1"/>
  <c r="AP98" i="1"/>
  <c r="AO98" i="1"/>
  <c r="AH98" i="1"/>
  <c r="AL98" i="1"/>
  <c r="AM98" i="1"/>
  <c r="AI98" i="1"/>
  <c r="AG98" i="1"/>
  <c r="AK98" i="1"/>
  <c r="AF98" i="1"/>
  <c r="AJ98" i="1"/>
  <c r="AE98" i="1" a="1"/>
  <c r="AE98" i="1" s="1"/>
  <c r="AD98" i="1" a="1"/>
  <c r="AD98" i="1" s="1"/>
  <c r="AC98" i="1" a="1"/>
  <c r="AC98" i="1" s="1"/>
  <c r="AB98" i="1" a="1"/>
  <c r="AB98" i="1" s="1"/>
  <c r="P99" i="1"/>
  <c r="T98" i="1" a="1"/>
  <c r="T98" i="1" s="1"/>
  <c r="U98" i="1" a="1"/>
  <c r="U98" i="1" s="1"/>
  <c r="R98" i="1" a="1"/>
  <c r="R98" i="1" s="1"/>
  <c r="Z98" i="1" s="1"/>
  <c r="Q98" i="1"/>
  <c r="S98" i="1" a="1"/>
  <c r="S98" i="1" s="1"/>
  <c r="AA98" i="1" s="1"/>
  <c r="AP99" i="1" l="1"/>
  <c r="AO99" i="1"/>
  <c r="AN99" i="1"/>
  <c r="AH99" i="1"/>
  <c r="AL99" i="1"/>
  <c r="AI99" i="1"/>
  <c r="AM99" i="1"/>
  <c r="AG99" i="1"/>
  <c r="AK99" i="1"/>
  <c r="AF99" i="1"/>
  <c r="AJ99" i="1"/>
  <c r="AC99" i="1" a="1"/>
  <c r="AC99" i="1" s="1"/>
  <c r="AB99" i="1" a="1"/>
  <c r="AB99" i="1" s="1"/>
  <c r="AE99" i="1" a="1"/>
  <c r="AE99" i="1" s="1"/>
  <c r="AD99" i="1" a="1"/>
  <c r="AD99" i="1" s="1"/>
  <c r="P100" i="1"/>
  <c r="T99" i="1" a="1"/>
  <c r="T99" i="1" s="1"/>
  <c r="R99" i="1" a="1"/>
  <c r="R99" i="1" s="1"/>
  <c r="Z99" i="1" s="1"/>
  <c r="U99" i="1" a="1"/>
  <c r="U99" i="1" s="1"/>
  <c r="S99" i="1" a="1"/>
  <c r="S99" i="1" s="1"/>
  <c r="AA99" i="1" s="1"/>
  <c r="Q99" i="1"/>
  <c r="AO100" i="1" l="1"/>
  <c r="AN100" i="1"/>
  <c r="AP100" i="1"/>
  <c r="AH100" i="1"/>
  <c r="AL100" i="1"/>
  <c r="AM100" i="1"/>
  <c r="AI100" i="1"/>
  <c r="AG100" i="1"/>
  <c r="AK100" i="1"/>
  <c r="AF100" i="1"/>
  <c r="AJ100" i="1"/>
  <c r="AE100" i="1" a="1"/>
  <c r="AE100" i="1" s="1"/>
  <c r="AB100" i="1" a="1"/>
  <c r="AB100" i="1" s="1"/>
  <c r="AD100" i="1" a="1"/>
  <c r="AD100" i="1" s="1"/>
  <c r="AC100" i="1" a="1"/>
  <c r="AC100" i="1" s="1"/>
  <c r="P101" i="1"/>
  <c r="R100" i="1" a="1"/>
  <c r="R100" i="1" s="1"/>
  <c r="Z100" i="1" s="1"/>
  <c r="T100" i="1" a="1"/>
  <c r="T100" i="1" s="1"/>
  <c r="U100" i="1" a="1"/>
  <c r="U100" i="1" s="1"/>
  <c r="Q100" i="1"/>
  <c r="S100" i="1" a="1"/>
  <c r="S100" i="1" s="1"/>
  <c r="AA100" i="1" s="1"/>
  <c r="AO101" i="1" l="1"/>
  <c r="AN101" i="1"/>
  <c r="AP101" i="1"/>
  <c r="AL101" i="1"/>
  <c r="AI101" i="1"/>
  <c r="AM101" i="1"/>
  <c r="AH101" i="1"/>
  <c r="AJ101" i="1"/>
  <c r="AG101" i="1"/>
  <c r="AK101" i="1"/>
  <c r="AF101" i="1"/>
  <c r="AE101" i="1" a="1"/>
  <c r="AE101" i="1" s="1"/>
  <c r="AD101" i="1" a="1"/>
  <c r="AD101" i="1" s="1"/>
  <c r="AC101" i="1" a="1"/>
  <c r="AC101" i="1" s="1"/>
  <c r="AB101" i="1" a="1"/>
  <c r="AB101" i="1" s="1"/>
  <c r="P102" i="1"/>
  <c r="S101" i="1" a="1"/>
  <c r="S101" i="1" s="1"/>
  <c r="AA101" i="1" s="1"/>
  <c r="R101" i="1" a="1"/>
  <c r="R101" i="1" s="1"/>
  <c r="Z101" i="1" s="1"/>
  <c r="T101" i="1" a="1"/>
  <c r="T101" i="1" s="1"/>
  <c r="U101" i="1" a="1"/>
  <c r="U101" i="1" s="1"/>
  <c r="Q101" i="1"/>
  <c r="AO102" i="1" l="1"/>
  <c r="AN102" i="1"/>
  <c r="AP102" i="1"/>
  <c r="AI102" i="1"/>
  <c r="AL102" i="1"/>
  <c r="AM102" i="1"/>
  <c r="AH102" i="1"/>
  <c r="AJ102" i="1"/>
  <c r="AG102" i="1"/>
  <c r="AF102" i="1"/>
  <c r="AK102" i="1"/>
  <c r="AB102" i="1" a="1"/>
  <c r="AB102" i="1" s="1"/>
  <c r="AD102" i="1" a="1"/>
  <c r="AD102" i="1" s="1"/>
  <c r="AC102" i="1" a="1"/>
  <c r="AC102" i="1" s="1"/>
  <c r="AE102" i="1" a="1"/>
  <c r="AE102" i="1" s="1"/>
  <c r="P103" i="1"/>
  <c r="S102" i="1" a="1"/>
  <c r="S102" i="1" s="1"/>
  <c r="AA102" i="1" s="1"/>
  <c r="T102" i="1" a="1"/>
  <c r="T102" i="1" s="1"/>
  <c r="Q102" i="1"/>
  <c r="R102" i="1" a="1"/>
  <c r="R102" i="1" s="1"/>
  <c r="Z102" i="1" s="1"/>
  <c r="U102" i="1" a="1"/>
  <c r="U102" i="1" s="1"/>
  <c r="AP103" i="1" l="1"/>
  <c r="AO103" i="1"/>
  <c r="AN103" i="1"/>
  <c r="AI103" i="1"/>
  <c r="AL103" i="1"/>
  <c r="AM103" i="1"/>
  <c r="AH103" i="1"/>
  <c r="AJ103" i="1"/>
  <c r="AG103" i="1"/>
  <c r="AK103" i="1"/>
  <c r="AF103" i="1"/>
  <c r="AE103" i="1" a="1"/>
  <c r="AE103" i="1" s="1"/>
  <c r="AD103" i="1" a="1"/>
  <c r="AD103" i="1" s="1"/>
  <c r="AC103" i="1" a="1"/>
  <c r="AC103" i="1" s="1"/>
  <c r="AB103" i="1" a="1"/>
  <c r="AB103" i="1" s="1"/>
  <c r="P104" i="1"/>
  <c r="T103" i="1" a="1"/>
  <c r="T103" i="1" s="1"/>
  <c r="U103" i="1" a="1"/>
  <c r="U103" i="1" s="1"/>
  <c r="S103" i="1" a="1"/>
  <c r="S103" i="1" s="1"/>
  <c r="AA103" i="1" s="1"/>
  <c r="R103" i="1" a="1"/>
  <c r="R103" i="1" s="1"/>
  <c r="Z103" i="1" s="1"/>
  <c r="Q103" i="1"/>
  <c r="AN104" i="1" l="1"/>
  <c r="AP104" i="1"/>
  <c r="AO104" i="1"/>
  <c r="AI104" i="1"/>
  <c r="AL104" i="1"/>
  <c r="AM104" i="1"/>
  <c r="AH104" i="1"/>
  <c r="AF104" i="1"/>
  <c r="AJ104" i="1"/>
  <c r="AG104" i="1"/>
  <c r="AK104" i="1"/>
  <c r="AD104" i="1" a="1"/>
  <c r="AD104" i="1" s="1"/>
  <c r="AC104" i="1" a="1"/>
  <c r="AC104" i="1" s="1"/>
  <c r="AB104" i="1" a="1"/>
  <c r="AB104" i="1" s="1"/>
  <c r="AE104" i="1" a="1"/>
  <c r="AE104" i="1" s="1"/>
  <c r="P105" i="1"/>
  <c r="Q104" i="1"/>
  <c r="T104" i="1" a="1"/>
  <c r="T104" i="1" s="1"/>
  <c r="U104" i="1" a="1"/>
  <c r="U104" i="1" s="1"/>
  <c r="S104" i="1" a="1"/>
  <c r="S104" i="1" s="1"/>
  <c r="AA104" i="1" s="1"/>
  <c r="R104" i="1" a="1"/>
  <c r="R104" i="1" s="1"/>
  <c r="Z104" i="1" s="1"/>
  <c r="AP105" i="1" l="1"/>
  <c r="AO105" i="1"/>
  <c r="AN105" i="1"/>
  <c r="AI105" i="1"/>
  <c r="AL105" i="1"/>
  <c r="AM105" i="1"/>
  <c r="AH105" i="1"/>
  <c r="AK105" i="1"/>
  <c r="AF105" i="1"/>
  <c r="AJ105" i="1"/>
  <c r="AG105" i="1"/>
  <c r="AE105" i="1" a="1"/>
  <c r="AE105" i="1" s="1"/>
  <c r="AB105" i="1" a="1"/>
  <c r="AB105" i="1" s="1"/>
  <c r="AD105" i="1" a="1"/>
  <c r="AD105" i="1" s="1"/>
  <c r="AC105" i="1" a="1"/>
  <c r="AC105" i="1" s="1"/>
  <c r="P106" i="1"/>
  <c r="Q105" i="1"/>
  <c r="T105" i="1" a="1"/>
  <c r="T105" i="1" s="1"/>
  <c r="S105" i="1" a="1"/>
  <c r="S105" i="1" s="1"/>
  <c r="AA105" i="1" s="1"/>
  <c r="U105" i="1" a="1"/>
  <c r="U105" i="1" s="1"/>
  <c r="R105" i="1" a="1"/>
  <c r="R105" i="1" s="1"/>
  <c r="Z105" i="1" s="1"/>
  <c r="AP106" i="1" l="1"/>
  <c r="AO106" i="1"/>
  <c r="AN106" i="1"/>
  <c r="AI106" i="1"/>
  <c r="AL106" i="1"/>
  <c r="AH106" i="1"/>
  <c r="AM106" i="1"/>
  <c r="AK106" i="1"/>
  <c r="AF106" i="1"/>
  <c r="AJ106" i="1"/>
  <c r="AG106" i="1"/>
  <c r="AE106" i="1" a="1"/>
  <c r="AE106" i="1" s="1"/>
  <c r="AD106" i="1" a="1"/>
  <c r="AD106" i="1" s="1"/>
  <c r="AC106" i="1" a="1"/>
  <c r="AC106" i="1" s="1"/>
  <c r="AB106" i="1" a="1"/>
  <c r="AB106" i="1" s="1"/>
  <c r="P107" i="1"/>
  <c r="Q106" i="1"/>
  <c r="S106" i="1" a="1"/>
  <c r="S106" i="1" s="1"/>
  <c r="AA106" i="1" s="1"/>
  <c r="T106" i="1" a="1"/>
  <c r="T106" i="1" s="1"/>
  <c r="U106" i="1" a="1"/>
  <c r="U106" i="1" s="1"/>
  <c r="R106" i="1" a="1"/>
  <c r="R106" i="1" s="1"/>
  <c r="Z106" i="1" s="1"/>
  <c r="AP107" i="1" l="1"/>
  <c r="AO107" i="1"/>
  <c r="AN107" i="1"/>
  <c r="AL107" i="1"/>
  <c r="AM107" i="1"/>
  <c r="AI107" i="1"/>
  <c r="AH107" i="1"/>
  <c r="AK107" i="1"/>
  <c r="AF107" i="1"/>
  <c r="AJ107" i="1"/>
  <c r="AG107" i="1"/>
  <c r="AB107" i="1" a="1"/>
  <c r="AB107" i="1" s="1"/>
  <c r="AE107" i="1" a="1"/>
  <c r="AE107" i="1" s="1"/>
  <c r="AC107" i="1" a="1"/>
  <c r="AC107" i="1" s="1"/>
  <c r="AD107" i="1" a="1"/>
  <c r="AD107" i="1" s="1"/>
  <c r="P108" i="1"/>
  <c r="R107" i="1" a="1"/>
  <c r="R107" i="1" s="1"/>
  <c r="Z107" i="1" s="1"/>
  <c r="Q107" i="1"/>
  <c r="S107" i="1" a="1"/>
  <c r="S107" i="1" s="1"/>
  <c r="AA107" i="1" s="1"/>
  <c r="T107" i="1" a="1"/>
  <c r="T107" i="1" s="1"/>
  <c r="U107" i="1" a="1"/>
  <c r="U107" i="1" s="1"/>
  <c r="AO108" i="1" l="1"/>
  <c r="AN108" i="1"/>
  <c r="AP108" i="1"/>
  <c r="AH108" i="1"/>
  <c r="AL108" i="1"/>
  <c r="AM108" i="1"/>
  <c r="AI108" i="1"/>
  <c r="AK108" i="1"/>
  <c r="AF108" i="1"/>
  <c r="AJ108" i="1"/>
  <c r="AG108" i="1"/>
  <c r="AE108" i="1" a="1"/>
  <c r="AE108" i="1" s="1"/>
  <c r="AD108" i="1" a="1"/>
  <c r="AD108" i="1" s="1"/>
  <c r="AC108" i="1" a="1"/>
  <c r="AC108" i="1" s="1"/>
  <c r="AB108" i="1" a="1"/>
  <c r="AB108" i="1" s="1"/>
  <c r="P109" i="1"/>
  <c r="T108" i="1" a="1"/>
  <c r="T108" i="1" s="1"/>
  <c r="R108" i="1" a="1"/>
  <c r="R108" i="1" s="1"/>
  <c r="Z108" i="1" s="1"/>
  <c r="Q108" i="1"/>
  <c r="S108" i="1" a="1"/>
  <c r="S108" i="1" s="1"/>
  <c r="AA108" i="1" s="1"/>
  <c r="U108" i="1" a="1"/>
  <c r="U108" i="1" s="1"/>
  <c r="AO109" i="1" l="1"/>
  <c r="AN109" i="1"/>
  <c r="AP109" i="1"/>
  <c r="AH109" i="1"/>
  <c r="AL109" i="1"/>
  <c r="AM109" i="1"/>
  <c r="AI109" i="1"/>
  <c r="AG109" i="1"/>
  <c r="AK109" i="1"/>
  <c r="AF109" i="1"/>
  <c r="AJ109" i="1"/>
  <c r="AD109" i="1" a="1"/>
  <c r="AD109" i="1" s="1"/>
  <c r="AC109" i="1" a="1"/>
  <c r="AC109" i="1" s="1"/>
  <c r="AB109" i="1" a="1"/>
  <c r="AB109" i="1" s="1"/>
  <c r="AE109" i="1" a="1"/>
  <c r="AE109" i="1" s="1"/>
  <c r="P110" i="1"/>
  <c r="T109" i="1" a="1"/>
  <c r="T109" i="1" s="1"/>
  <c r="U109" i="1" a="1"/>
  <c r="U109" i="1" s="1"/>
  <c r="R109" i="1" a="1"/>
  <c r="R109" i="1" s="1"/>
  <c r="Z109" i="1" s="1"/>
  <c r="Q109" i="1"/>
  <c r="S109" i="1" a="1"/>
  <c r="S109" i="1" s="1"/>
  <c r="AA109" i="1" s="1"/>
  <c r="AN110" i="1" l="1"/>
  <c r="AP110" i="1"/>
  <c r="AO110" i="1"/>
  <c r="AH110" i="1"/>
  <c r="AL110" i="1"/>
  <c r="AM110" i="1"/>
  <c r="AI110" i="1"/>
  <c r="AG110" i="1"/>
  <c r="AK110" i="1"/>
  <c r="AF110" i="1"/>
  <c r="AJ110" i="1"/>
  <c r="AB110" i="1" a="1"/>
  <c r="AB110" i="1" s="1"/>
  <c r="AE110" i="1" a="1"/>
  <c r="AE110" i="1" s="1"/>
  <c r="AD110" i="1" a="1"/>
  <c r="AD110" i="1" s="1"/>
  <c r="AC110" i="1" a="1"/>
  <c r="AC110" i="1" s="1"/>
  <c r="P111" i="1"/>
  <c r="T110" i="1" a="1"/>
  <c r="T110" i="1" s="1"/>
  <c r="U110" i="1" a="1"/>
  <c r="U110" i="1" s="1"/>
  <c r="R110" i="1" a="1"/>
  <c r="R110" i="1" s="1"/>
  <c r="Z110" i="1" s="1"/>
  <c r="Q110" i="1"/>
  <c r="S110" i="1" a="1"/>
  <c r="S110" i="1" s="1"/>
  <c r="AA110" i="1" s="1"/>
  <c r="AP111" i="1" l="1"/>
  <c r="AO111" i="1"/>
  <c r="AN111" i="1"/>
  <c r="AH111" i="1"/>
  <c r="AL111" i="1"/>
  <c r="AI111" i="1"/>
  <c r="AM111" i="1"/>
  <c r="AG111" i="1"/>
  <c r="AK111" i="1"/>
  <c r="AF111" i="1"/>
  <c r="AJ111" i="1"/>
  <c r="AE111" i="1" a="1"/>
  <c r="AE111" i="1" s="1"/>
  <c r="AD111" i="1" a="1"/>
  <c r="AD111" i="1" s="1"/>
  <c r="AC111" i="1" a="1"/>
  <c r="AC111" i="1" s="1"/>
  <c r="AB111" i="1" a="1"/>
  <c r="AB111" i="1" s="1"/>
  <c r="P112" i="1"/>
  <c r="S111" i="1" a="1"/>
  <c r="S111" i="1" s="1"/>
  <c r="AA111" i="1" s="1"/>
  <c r="T111" i="1" a="1"/>
  <c r="T111" i="1" s="1"/>
  <c r="R111" i="1" a="1"/>
  <c r="R111" i="1" s="1"/>
  <c r="Z111" i="1" s="1"/>
  <c r="U111" i="1" a="1"/>
  <c r="U111" i="1" s="1"/>
  <c r="Q111" i="1"/>
  <c r="AO112" i="1" l="1"/>
  <c r="AN112" i="1"/>
  <c r="AP112" i="1"/>
  <c r="AH112" i="1"/>
  <c r="AL112" i="1"/>
  <c r="AM112" i="1"/>
  <c r="AI112" i="1"/>
  <c r="AG112" i="1"/>
  <c r="AK112" i="1"/>
  <c r="AF112" i="1"/>
  <c r="AJ112" i="1"/>
  <c r="AC112" i="1" a="1"/>
  <c r="AC112" i="1" s="1"/>
  <c r="AB112" i="1" a="1"/>
  <c r="AB112" i="1" s="1"/>
  <c r="AE112" i="1" a="1"/>
  <c r="AE112" i="1" s="1"/>
  <c r="AD112" i="1" a="1"/>
  <c r="AD112" i="1" s="1"/>
  <c r="P113" i="1"/>
  <c r="R112" i="1" a="1"/>
  <c r="R112" i="1" s="1"/>
  <c r="Z112" i="1" s="1"/>
  <c r="T112" i="1" a="1"/>
  <c r="T112" i="1" s="1"/>
  <c r="U112" i="1" a="1"/>
  <c r="U112" i="1" s="1"/>
  <c r="Q112" i="1"/>
  <c r="S112" i="1" a="1"/>
  <c r="S112" i="1" s="1"/>
  <c r="AA112" i="1" s="1"/>
  <c r="AO113" i="1" l="1"/>
  <c r="AN113" i="1"/>
  <c r="AP113" i="1"/>
  <c r="AL113" i="1"/>
  <c r="AI113" i="1"/>
  <c r="AM113" i="1"/>
  <c r="AH113" i="1"/>
  <c r="AJ113" i="1"/>
  <c r="AG113" i="1"/>
  <c r="AK113" i="1"/>
  <c r="AF113" i="1"/>
  <c r="AE113" i="1" a="1"/>
  <c r="AE113" i="1" s="1"/>
  <c r="AD113" i="1" a="1"/>
  <c r="AD113" i="1" s="1"/>
  <c r="AC113" i="1" a="1"/>
  <c r="AC113" i="1" s="1"/>
  <c r="AB113" i="1" a="1"/>
  <c r="AB113" i="1" s="1"/>
  <c r="P114" i="1"/>
  <c r="S113" i="1" a="1"/>
  <c r="S113" i="1" s="1"/>
  <c r="AA113" i="1" s="1"/>
  <c r="R113" i="1" a="1"/>
  <c r="R113" i="1" s="1"/>
  <c r="Z113" i="1" s="1"/>
  <c r="T113" i="1" a="1"/>
  <c r="T113" i="1" s="1"/>
  <c r="U113" i="1" a="1"/>
  <c r="U113" i="1" s="1"/>
  <c r="Q113" i="1"/>
  <c r="AO114" i="1" l="1"/>
  <c r="AN114" i="1"/>
  <c r="AP114" i="1"/>
  <c r="AI114" i="1"/>
  <c r="AL114" i="1"/>
  <c r="AM114" i="1"/>
  <c r="AH114" i="1"/>
  <c r="AJ114" i="1"/>
  <c r="AG114" i="1"/>
  <c r="AK114" i="1"/>
  <c r="AF114" i="1"/>
  <c r="AE114" i="1" a="1"/>
  <c r="AE114" i="1" s="1"/>
  <c r="AD114" i="1" a="1"/>
  <c r="AD114" i="1" s="1"/>
  <c r="AC114" i="1" a="1"/>
  <c r="AC114" i="1" s="1"/>
  <c r="AB114" i="1" a="1"/>
  <c r="AB114" i="1" s="1"/>
  <c r="P115" i="1"/>
  <c r="S114" i="1" a="1"/>
  <c r="S114" i="1" s="1"/>
  <c r="AA114" i="1" s="1"/>
  <c r="Q114" i="1"/>
  <c r="R114" i="1" a="1"/>
  <c r="R114" i="1" s="1"/>
  <c r="Z114" i="1" s="1"/>
  <c r="T114" i="1" a="1"/>
  <c r="T114" i="1" s="1"/>
  <c r="U114" i="1" a="1"/>
  <c r="U114" i="1" s="1"/>
  <c r="AP115" i="1" l="1"/>
  <c r="AO115" i="1"/>
  <c r="AN115" i="1"/>
  <c r="AI115" i="1"/>
  <c r="AL115" i="1"/>
  <c r="AM115" i="1"/>
  <c r="AH115" i="1"/>
  <c r="AJ115" i="1"/>
  <c r="AG115" i="1"/>
  <c r="AK115" i="1"/>
  <c r="AF115" i="1"/>
  <c r="AE115" i="1" a="1"/>
  <c r="AE115" i="1" s="1"/>
  <c r="AD115" i="1" a="1"/>
  <c r="AD115" i="1" s="1"/>
  <c r="AC115" i="1" a="1"/>
  <c r="AC115" i="1" s="1"/>
  <c r="AB115" i="1" a="1"/>
  <c r="AB115" i="1" s="1"/>
  <c r="P116" i="1"/>
  <c r="T115" i="1" a="1"/>
  <c r="T115" i="1" s="1"/>
  <c r="U115" i="1" a="1"/>
  <c r="U115" i="1" s="1"/>
  <c r="S115" i="1" a="1"/>
  <c r="S115" i="1" s="1"/>
  <c r="AA115" i="1" s="1"/>
  <c r="R115" i="1" a="1"/>
  <c r="R115" i="1" s="1"/>
  <c r="Z115" i="1" s="1"/>
  <c r="Q115" i="1"/>
  <c r="AN116" i="1" l="1"/>
  <c r="AP116" i="1"/>
  <c r="AO116" i="1"/>
  <c r="AI116" i="1"/>
  <c r="AL116" i="1"/>
  <c r="AM116" i="1"/>
  <c r="AH116" i="1"/>
  <c r="AF116" i="1"/>
  <c r="AJ116" i="1"/>
  <c r="AG116" i="1"/>
  <c r="AK116" i="1"/>
  <c r="AE116" i="1" a="1"/>
  <c r="AE116" i="1" s="1"/>
  <c r="AD116" i="1" a="1"/>
  <c r="AD116" i="1" s="1"/>
  <c r="AC116" i="1" a="1"/>
  <c r="AC116" i="1" s="1"/>
  <c r="AB116" i="1" a="1"/>
  <c r="AB116" i="1" s="1"/>
  <c r="P117" i="1"/>
  <c r="Q116" i="1"/>
  <c r="T116" i="1" a="1"/>
  <c r="T116" i="1" s="1"/>
  <c r="U116" i="1" a="1"/>
  <c r="U116" i="1" s="1"/>
  <c r="S116" i="1" a="1"/>
  <c r="S116" i="1" s="1"/>
  <c r="AA116" i="1" s="1"/>
  <c r="R116" i="1" a="1"/>
  <c r="R116" i="1" s="1"/>
  <c r="Z116" i="1" s="1"/>
  <c r="AP117" i="1" l="1"/>
  <c r="AO117" i="1"/>
  <c r="AN117" i="1"/>
  <c r="AI117" i="1"/>
  <c r="AL117" i="1"/>
  <c r="AH117" i="1"/>
  <c r="AM117" i="1"/>
  <c r="AK117" i="1"/>
  <c r="AF117" i="1"/>
  <c r="AJ117" i="1"/>
  <c r="AG117" i="1"/>
  <c r="AC117" i="1" a="1"/>
  <c r="AC117" i="1" s="1"/>
  <c r="AB117" i="1" a="1"/>
  <c r="AB117" i="1" s="1"/>
  <c r="AE117" i="1" a="1"/>
  <c r="AE117" i="1" s="1"/>
  <c r="AD117" i="1" a="1"/>
  <c r="AD117" i="1" s="1"/>
  <c r="P118" i="1"/>
  <c r="Q117" i="1"/>
  <c r="R117" i="1" a="1"/>
  <c r="R117" i="1" s="1"/>
  <c r="Z117" i="1" s="1"/>
  <c r="T117" i="1" a="1"/>
  <c r="T117" i="1" s="1"/>
  <c r="S117" i="1" a="1"/>
  <c r="S117" i="1" s="1"/>
  <c r="AA117" i="1" s="1"/>
  <c r="U117" i="1" a="1"/>
  <c r="U117" i="1" s="1"/>
  <c r="AP118" i="1" l="1"/>
  <c r="AO118" i="1"/>
  <c r="AN118" i="1"/>
  <c r="AI118" i="1"/>
  <c r="AL118" i="1"/>
  <c r="AH118" i="1"/>
  <c r="AM118" i="1"/>
  <c r="AK118" i="1"/>
  <c r="AF118" i="1"/>
  <c r="AJ118" i="1"/>
  <c r="AG118" i="1"/>
  <c r="AB118" i="1" a="1"/>
  <c r="AB118" i="1" s="1"/>
  <c r="AE118" i="1" a="1"/>
  <c r="AE118" i="1" s="1"/>
  <c r="AD118" i="1" a="1"/>
  <c r="AD118" i="1" s="1"/>
  <c r="AC118" i="1" a="1"/>
  <c r="AC118" i="1" s="1"/>
  <c r="P119" i="1"/>
  <c r="Q118" i="1"/>
  <c r="S118" i="1" a="1"/>
  <c r="S118" i="1" s="1"/>
  <c r="AA118" i="1" s="1"/>
  <c r="T118" i="1" a="1"/>
  <c r="T118" i="1" s="1"/>
  <c r="U118" i="1" a="1"/>
  <c r="U118" i="1" s="1"/>
  <c r="R118" i="1" a="1"/>
  <c r="R118" i="1" s="1"/>
  <c r="Z118" i="1" s="1"/>
  <c r="AP119" i="1" l="1"/>
  <c r="AO119" i="1"/>
  <c r="AN119" i="1"/>
  <c r="AL119" i="1"/>
  <c r="AM119" i="1"/>
  <c r="AI119" i="1"/>
  <c r="AH119" i="1"/>
  <c r="AK119" i="1"/>
  <c r="AF119" i="1"/>
  <c r="AJ119" i="1"/>
  <c r="AG119" i="1"/>
  <c r="AE119" i="1" a="1"/>
  <c r="AE119" i="1" s="1"/>
  <c r="AD119" i="1" a="1"/>
  <c r="AD119" i="1" s="1"/>
  <c r="AC119" i="1" a="1"/>
  <c r="AC119" i="1" s="1"/>
  <c r="AB119" i="1" a="1"/>
  <c r="AB119" i="1" s="1"/>
  <c r="R119" i="1" a="1"/>
  <c r="R119" i="1" s="1"/>
  <c r="Z119" i="1" s="1"/>
  <c r="Q119" i="1"/>
  <c r="S119" i="1" a="1"/>
  <c r="S119" i="1" s="1"/>
  <c r="AA119" i="1" s="1"/>
  <c r="T119" i="1" a="1"/>
  <c r="T119" i="1" s="1"/>
  <c r="U119" i="1" a="1"/>
  <c r="U119" i="1" s="1"/>
  <c r="AM9" i="1" l="1"/>
  <c r="AM12" i="1"/>
  <c r="AM8" i="1"/>
  <c r="AM17" i="1"/>
  <c r="AM13" i="1"/>
  <c r="AM15" i="1"/>
  <c r="AM16" i="1"/>
  <c r="AO16" i="1" s="1"/>
  <c r="AM18" i="1"/>
  <c r="AO18" i="1" s="1"/>
  <c r="AM10" i="1"/>
  <c r="AO10" i="1" s="1"/>
  <c r="AM14" i="1"/>
  <c r="AO14" i="1" s="1"/>
  <c r="AM11" i="1"/>
  <c r="AO11" i="1" s="1"/>
  <c r="AL9" i="1"/>
  <c r="AL18" i="1"/>
  <c r="AN18" i="1" s="1"/>
  <c r="AL16" i="1"/>
  <c r="AL13" i="1"/>
  <c r="AL17" i="1"/>
  <c r="AL10" i="1"/>
  <c r="AL15" i="1"/>
  <c r="AL11" i="1"/>
  <c r="AL8" i="1"/>
  <c r="AL12" i="1"/>
  <c r="AL14" i="1"/>
  <c r="AK9" i="1"/>
  <c r="AK8" i="1"/>
  <c r="AK13" i="1"/>
  <c r="AK10" i="1"/>
  <c r="AK11" i="1"/>
  <c r="AK12" i="1"/>
  <c r="AK14" i="1"/>
  <c r="AK18" i="1"/>
  <c r="AK15" i="1"/>
  <c r="AK16" i="1"/>
  <c r="AK17" i="1"/>
  <c r="AJ8" i="1"/>
  <c r="AJ9" i="1"/>
  <c r="AJ10" i="1"/>
  <c r="AJ11" i="1"/>
  <c r="AJ12" i="1"/>
  <c r="AJ13" i="1"/>
  <c r="AJ14" i="1"/>
  <c r="AJ16" i="1"/>
  <c r="AJ15" i="1"/>
  <c r="AJ18" i="1"/>
  <c r="AJ17" i="1"/>
  <c r="AN12" i="1" l="1"/>
  <c r="AN9" i="1"/>
  <c r="AN14" i="1"/>
  <c r="AP14" i="1" s="1"/>
  <c r="AN8" i="1"/>
  <c r="AN11" i="1"/>
  <c r="AP11" i="1" s="1"/>
  <c r="AN15" i="1"/>
  <c r="AN10" i="1"/>
  <c r="AP10" i="1" s="1"/>
  <c r="AN17" i="1"/>
  <c r="AN13" i="1"/>
  <c r="AN16" i="1"/>
  <c r="AP16" i="1" s="1"/>
  <c r="AO15" i="1"/>
  <c r="AP15" i="1" s="1"/>
  <c r="AO13" i="1"/>
  <c r="AO17" i="1"/>
  <c r="AP18" i="1"/>
  <c r="AO8" i="1"/>
  <c r="AO12" i="1"/>
  <c r="AO9" i="1"/>
  <c r="AT10" i="1"/>
  <c r="AT11" i="1"/>
  <c r="AP12" i="1" l="1"/>
  <c r="AP8" i="1"/>
  <c r="AT8" i="1" s="1"/>
  <c r="AP13" i="1"/>
  <c r="AP17" i="1"/>
  <c r="AP9" i="1"/>
  <c r="AT13" i="1"/>
  <c r="B22" i="1" s="1"/>
  <c r="AT14" i="1" l="1"/>
  <c r="AT19" i="1" s="1"/>
  <c r="AT20" i="1" s="1"/>
  <c r="AT28" i="1" l="1"/>
  <c r="AT2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</author>
  </authors>
  <commentList>
    <comment ref="AB2" authorId="0" shapeId="0" xr:uid="{16124121-0DDC-4096-AB8B-F84C032DAA40}">
      <text>
        <r>
          <rPr>
            <b/>
            <sz val="9"/>
            <color indexed="81"/>
            <rFont val="돋움"/>
            <family val="3"/>
            <charset val="129"/>
          </rPr>
          <t>부담보기간</t>
        </r>
      </text>
    </comment>
    <comment ref="AM3" authorId="0" shapeId="0" xr:uid="{2A6D8F1D-9E86-454A-A2E8-3504E3F4B37E}">
      <text>
        <r>
          <rPr>
            <b/>
            <sz val="9"/>
            <color indexed="81"/>
            <rFont val="돋움"/>
            <family val="3"/>
            <charset val="129"/>
          </rPr>
          <t>감액기간</t>
        </r>
      </text>
    </comment>
    <comment ref="AM4" authorId="0" shapeId="0" xr:uid="{F9E3DE3D-91E1-4C98-85E3-D4DFD4F44576}">
      <text>
        <r>
          <rPr>
            <b/>
            <sz val="9"/>
            <color indexed="81"/>
            <rFont val="돋움"/>
            <family val="3"/>
            <charset val="129"/>
          </rPr>
          <t>감액률</t>
        </r>
      </text>
    </comment>
    <comment ref="AS13" authorId="0" shapeId="0" xr:uid="{95D87E65-42B7-4C53-A1BE-E28DE1886B47}">
      <text>
        <r>
          <rPr>
            <b/>
            <sz val="9"/>
            <color indexed="81"/>
            <rFont val="돋움"/>
            <family val="3"/>
            <charset val="129"/>
          </rPr>
          <t>기준연납순보험료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<sst xmlns="http://schemas.openxmlformats.org/spreadsheetml/2006/main" count="112" uniqueCount="95">
  <si>
    <t>지급사유</t>
    <phoneticPr fontId="1" type="noConversion"/>
  </si>
  <si>
    <t>1) 수술비   2) 입원비    3) 만기보험금</t>
    <phoneticPr fontId="1" type="noConversion"/>
  </si>
  <si>
    <t>납입면제</t>
    <phoneticPr fontId="1" type="noConversion"/>
  </si>
  <si>
    <t>최초계약에서 납면사유(50%이상후유장해) 발생시 납입면제</t>
    <phoneticPr fontId="1" type="noConversion"/>
  </si>
  <si>
    <t>https://www.hanwhalife.com/main/disclosure/goods/disclosurenotice/DF_GDDN000_P10000.do?MENU_ID1=DF_GDGL000&amp;MENU_ID2=DF_GDGL000_P20000#resultList</t>
    <phoneticPr fontId="1" type="noConversion"/>
  </si>
  <si>
    <t xml:space="preserve">링크 : </t>
    <phoneticPr fontId="1" type="noConversion"/>
  </si>
  <si>
    <t>상품 :</t>
    <phoneticPr fontId="1" type="noConversion"/>
  </si>
  <si>
    <t>한화생명 The아름다운 여성愛 보험</t>
    <phoneticPr fontId="1" type="noConversion"/>
  </si>
  <si>
    <t>qx_입원</t>
    <phoneticPr fontId="1" type="noConversion"/>
  </si>
  <si>
    <t>qx_수술</t>
    <phoneticPr fontId="1" type="noConversion"/>
  </si>
  <si>
    <t>Qx</t>
    <phoneticPr fontId="1" type="noConversion"/>
  </si>
  <si>
    <t>x</t>
    <phoneticPr fontId="1" type="noConversion"/>
  </si>
  <si>
    <t>qx_50%</t>
    <phoneticPr fontId="1" type="noConversion"/>
  </si>
  <si>
    <t>남자</t>
    <phoneticPr fontId="1" type="noConversion"/>
  </si>
  <si>
    <t>여자</t>
    <phoneticPr fontId="1" type="noConversion"/>
  </si>
  <si>
    <t>qx_정기보험</t>
    <phoneticPr fontId="1" type="noConversion"/>
  </si>
  <si>
    <t>t</t>
    <phoneticPr fontId="1" type="noConversion"/>
  </si>
  <si>
    <t>INPUT</t>
    <phoneticPr fontId="1" type="noConversion"/>
  </si>
  <si>
    <t>n</t>
    <phoneticPr fontId="1" type="noConversion"/>
  </si>
  <si>
    <t>m</t>
    <phoneticPr fontId="1" type="noConversion"/>
  </si>
  <si>
    <t>re</t>
    <phoneticPr fontId="1" type="noConversion"/>
  </si>
  <si>
    <t>갱신구분자</t>
    <phoneticPr fontId="1" type="noConversion"/>
  </si>
  <si>
    <t>납기</t>
    <phoneticPr fontId="1" type="noConversion"/>
  </si>
  <si>
    <t>보기</t>
    <phoneticPr fontId="1" type="noConversion"/>
  </si>
  <si>
    <t>가입연령</t>
    <phoneticPr fontId="1" type="noConversion"/>
  </si>
  <si>
    <t>sex</t>
    <phoneticPr fontId="1" type="noConversion"/>
  </si>
  <si>
    <t>성별</t>
    <phoneticPr fontId="1" type="noConversion"/>
  </si>
  <si>
    <t>i</t>
    <phoneticPr fontId="1" type="noConversion"/>
  </si>
  <si>
    <t>적용이율</t>
    <phoneticPr fontId="1" type="noConversion"/>
  </si>
  <si>
    <t>v</t>
    <phoneticPr fontId="1" type="noConversion"/>
  </si>
  <si>
    <t>AMT</t>
    <phoneticPr fontId="1" type="noConversion"/>
  </si>
  <si>
    <t>가입금액</t>
    <phoneticPr fontId="1" type="noConversion"/>
  </si>
  <si>
    <t>Symbol</t>
    <phoneticPr fontId="1" type="noConversion"/>
  </si>
  <si>
    <t>Value</t>
    <phoneticPr fontId="1" type="noConversion"/>
  </si>
  <si>
    <t>Descpriton</t>
    <phoneticPr fontId="1" type="noConversion"/>
  </si>
  <si>
    <t>x+t</t>
    <phoneticPr fontId="1" type="noConversion"/>
  </si>
  <si>
    <t>Comm</t>
    <phoneticPr fontId="1" type="noConversion"/>
  </si>
  <si>
    <t>lx(0)</t>
    <phoneticPr fontId="1" type="noConversion"/>
  </si>
  <si>
    <t>lx(1)</t>
    <phoneticPr fontId="1" type="noConversion"/>
  </si>
  <si>
    <t>lx(2)</t>
    <phoneticPr fontId="1" type="noConversion"/>
  </si>
  <si>
    <t>lx(99)</t>
    <phoneticPr fontId="1" type="noConversion"/>
  </si>
  <si>
    <t>Ex(0)</t>
    <phoneticPr fontId="1" type="noConversion"/>
  </si>
  <si>
    <t>Ex(1)</t>
    <phoneticPr fontId="1" type="noConversion"/>
  </si>
  <si>
    <t>Ex(2)</t>
    <phoneticPr fontId="1" type="noConversion"/>
  </si>
  <si>
    <t>Ex(99)</t>
    <phoneticPr fontId="1" type="noConversion"/>
  </si>
  <si>
    <t>Bx(1)</t>
    <phoneticPr fontId="1" type="noConversion"/>
  </si>
  <si>
    <t>Bx(2)</t>
    <phoneticPr fontId="1" type="noConversion"/>
  </si>
  <si>
    <t>k(0)</t>
    <phoneticPr fontId="1" type="noConversion"/>
  </si>
  <si>
    <t>k(1)</t>
  </si>
  <si>
    <t>k(2)</t>
  </si>
  <si>
    <t>k(99)</t>
    <phoneticPr fontId="1" type="noConversion"/>
  </si>
  <si>
    <t>Dx</t>
    <phoneticPr fontId="1" type="noConversion"/>
  </si>
  <si>
    <t>D'x</t>
    <phoneticPr fontId="1" type="noConversion"/>
  </si>
  <si>
    <t>Nx</t>
    <phoneticPr fontId="1" type="noConversion"/>
  </si>
  <si>
    <t>N'x</t>
    <phoneticPr fontId="1" type="noConversion"/>
  </si>
  <si>
    <t>Cx(1)</t>
    <phoneticPr fontId="1" type="noConversion"/>
  </si>
  <si>
    <t>Cx(2)</t>
    <phoneticPr fontId="1" type="noConversion"/>
  </si>
  <si>
    <t>Mx(1)</t>
    <phoneticPr fontId="1" type="noConversion"/>
  </si>
  <si>
    <t>Mx(2)</t>
    <phoneticPr fontId="1" type="noConversion"/>
  </si>
  <si>
    <t>Prenium</t>
    <phoneticPr fontId="1" type="noConversion"/>
  </si>
  <si>
    <t>Expense</t>
    <phoneticPr fontId="1" type="noConversion"/>
  </si>
  <si>
    <t>α</t>
    <phoneticPr fontId="1" type="noConversion"/>
  </si>
  <si>
    <t>γ</t>
    <phoneticPr fontId="1" type="noConversion"/>
  </si>
  <si>
    <t>δ</t>
    <phoneticPr fontId="1" type="noConversion"/>
  </si>
  <si>
    <t>m''</t>
    <phoneticPr fontId="1" type="noConversion"/>
  </si>
  <si>
    <t>Dx+n</t>
    <phoneticPr fontId="1" type="noConversion"/>
  </si>
  <si>
    <t>N*x</t>
    <phoneticPr fontId="1" type="noConversion"/>
  </si>
  <si>
    <t>▷ Comm</t>
    <phoneticPr fontId="1" type="noConversion"/>
  </si>
  <si>
    <t>Non Coverage</t>
    <phoneticPr fontId="1" type="noConversion"/>
  </si>
  <si>
    <t>ToT*x</t>
    <phoneticPr fontId="1" type="noConversion"/>
  </si>
  <si>
    <t>NP12 (full)</t>
    <phoneticPr fontId="1" type="noConversion"/>
  </si>
  <si>
    <t>G12 (full)</t>
    <phoneticPr fontId="1" type="noConversion"/>
  </si>
  <si>
    <t>NP12 (round)</t>
    <phoneticPr fontId="1" type="noConversion"/>
  </si>
  <si>
    <t>G12 (round)</t>
    <phoneticPr fontId="1" type="noConversion"/>
  </si>
  <si>
    <t>NP_std (full)</t>
    <phoneticPr fontId="1" type="noConversion"/>
  </si>
  <si>
    <t>기준연납순보험료</t>
    <phoneticPr fontId="1" type="noConversion"/>
  </si>
  <si>
    <t>납입주기</t>
    <phoneticPr fontId="1" type="noConversion"/>
  </si>
  <si>
    <t>계약체결비용</t>
    <phoneticPr fontId="1" type="noConversion"/>
  </si>
  <si>
    <t>月납순보</t>
    <phoneticPr fontId="1" type="noConversion"/>
  </si>
  <si>
    <t>月납영보</t>
    <phoneticPr fontId="1" type="noConversion"/>
  </si>
  <si>
    <t>N#x</t>
    <phoneticPr fontId="1" type="noConversion"/>
  </si>
  <si>
    <r>
      <t>β</t>
    </r>
    <r>
      <rPr>
        <b/>
        <sz val="11"/>
        <rFont val="맑은 고딕"/>
        <family val="3"/>
        <charset val="129"/>
      </rPr>
      <t>1</t>
    </r>
    <phoneticPr fontId="1" type="noConversion"/>
  </si>
  <si>
    <r>
      <t>β</t>
    </r>
    <r>
      <rPr>
        <b/>
        <sz val="11"/>
        <rFont val="맑은 고딕"/>
        <family val="3"/>
        <charset val="129"/>
      </rPr>
      <t>2</t>
    </r>
    <phoneticPr fontId="1" type="noConversion"/>
  </si>
  <si>
    <r>
      <t>β</t>
    </r>
    <r>
      <rPr>
        <b/>
        <sz val="11"/>
        <rFont val="맑은 고딕"/>
        <family val="3"/>
        <charset val="129"/>
      </rPr>
      <t>5</t>
    </r>
    <phoneticPr fontId="1" type="noConversion"/>
  </si>
  <si>
    <t>▷ Prenium (full)</t>
    <phoneticPr fontId="1" type="noConversion"/>
  </si>
  <si>
    <t>▷ Prenium (round)</t>
    <phoneticPr fontId="1" type="noConversion"/>
  </si>
  <si>
    <t>Reserve</t>
    <phoneticPr fontId="1" type="noConversion"/>
  </si>
  <si>
    <t>Reduction</t>
    <phoneticPr fontId="1" type="noConversion"/>
  </si>
  <si>
    <t>Period</t>
    <phoneticPr fontId="1" type="noConversion"/>
  </si>
  <si>
    <t>Rate</t>
    <phoneticPr fontId="1" type="noConversion"/>
  </si>
  <si>
    <t>SUMx(1)</t>
    <phoneticPr fontId="1" type="noConversion"/>
  </si>
  <si>
    <t>SUMx(2)</t>
    <phoneticPr fontId="1" type="noConversion"/>
  </si>
  <si>
    <t>Exit</t>
    <phoneticPr fontId="1" type="noConversion"/>
  </si>
  <si>
    <t>Benefit</t>
    <phoneticPr fontId="1" type="noConversion"/>
  </si>
  <si>
    <r>
      <rPr>
        <b/>
        <sz val="11"/>
        <rFont val="맑은 고딕"/>
        <family val="3"/>
        <charset val="129"/>
      </rPr>
      <t>/</t>
    </r>
    <r>
      <rPr>
        <b/>
        <sz val="11"/>
        <rFont val="Calibri"/>
        <family val="3"/>
        <charset val="161"/>
      </rPr>
      <t>α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</si>
</sst>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u/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11"/>
      <name val="맑은 고딕"/>
      <family val="3"/>
      <charset val="129"/>
    </font>
    <font>
      <b/>
      <sz val="11"/>
      <name val="Calibri"/>
      <family val="3"/>
      <charset val="161"/>
    </font>
    <font>
      <b/>
      <sz val="11"/>
      <name val="Calibri"/>
      <family val="3"/>
      <charset val="129"/>
    </font>
    <font>
      <sz val="11"/>
      <color theme="0" tint="-0.499984740745262"/>
      <name val="맑은 고딕"/>
      <family val="3"/>
      <charset val="129"/>
      <scheme val="minor"/>
    </font>
    <font>
      <sz val="11"/>
      <color theme="0" tint="-4.9989318521683403E-2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0" borderId="0" xfId="1">
      <alignment vertical="center"/>
    </xf>
    <xf numFmtId="0" fontId="3" fillId="0" borderId="0" xfId="1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6" fillId="0" borderId="2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>
      <alignment vertical="center"/>
    </xf>
    <xf numFmtId="0" fontId="6" fillId="0" borderId="0" xfId="0" applyFont="1" applyBorder="1" applyAlignment="1">
      <alignment horizontal="center" vertical="center"/>
    </xf>
    <xf numFmtId="0" fontId="6" fillId="0" borderId="10" xfId="0" applyFont="1" applyBorder="1">
      <alignment vertical="center"/>
    </xf>
    <xf numFmtId="0" fontId="6" fillId="0" borderId="12" xfId="0" applyFont="1" applyBorder="1">
      <alignment vertical="center"/>
    </xf>
    <xf numFmtId="0" fontId="6" fillId="0" borderId="1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10" fontId="4" fillId="0" borderId="1" xfId="0" applyNumberFormat="1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129540</xdr:colOff>
      <xdr:row>5</xdr:row>
      <xdr:rowOff>30480</xdr:rowOff>
    </xdr:from>
    <xdr:to>
      <xdr:col>13</xdr:col>
      <xdr:colOff>107332</xdr:colOff>
      <xdr:row>15</xdr:row>
      <xdr:rowOff>129740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982A7BC-802A-4F0A-A8AA-BE3506CFB6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9080" y="1135380"/>
          <a:ext cx="7521592" cy="2309060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18</xdr:row>
      <xdr:rowOff>83820</xdr:rowOff>
    </xdr:from>
    <xdr:to>
      <xdr:col>13</xdr:col>
      <xdr:colOff>229256</xdr:colOff>
      <xdr:row>31</xdr:row>
      <xdr:rowOff>38345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808DA328-B725-41C6-B35F-D08A3183D4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5280" y="4061460"/>
          <a:ext cx="7567316" cy="28272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hanwhalife.com/main/disclosure/goods/disclosurenotice/DF_GDDN000_P10000.do?MENU_ID1=DF_GDGL000&amp;MENU_ID2=DF_GDGL000_P2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AEA52-0323-4860-B839-5FF4DD0F0A89}">
  <sheetPr>
    <pageSetUpPr fitToPage="1"/>
  </sheetPr>
  <dimension ref="A1:AW119"/>
  <sheetViews>
    <sheetView showGridLines="0" view="pageBreakPreview" topLeftCell="A10" zoomScale="85" zoomScaleNormal="100" zoomScaleSheetLayoutView="85" workbookViewId="0">
      <pane xSplit="4" topLeftCell="E1" activePane="topRight" state="frozen"/>
      <selection pane="topRight" activeCell="AX10" sqref="AX10"/>
    </sheetView>
  </sheetViews>
  <sheetFormatPr defaultRowHeight="17.399999999999999" outlineLevelCol="1"/>
  <cols>
    <col min="1" max="1" width="8.796875" style="14"/>
    <col min="2" max="2" width="8.8984375" style="14" bestFit="1" customWidth="1"/>
    <col min="3" max="3" width="10.3984375" style="14" bestFit="1" customWidth="1"/>
    <col min="4" max="4" width="1.19921875" style="14" customWidth="1"/>
    <col min="5" max="5" width="8.796875" style="14"/>
    <col min="6" max="6" width="4.3984375" style="14" hidden="1" customWidth="1" outlineLevel="1"/>
    <col min="7" max="14" width="8.8984375" style="14" hidden="1" customWidth="1" outlineLevel="1"/>
    <col min="15" max="15" width="8.796875" style="14" collapsed="1"/>
    <col min="16" max="16" width="7.5" style="14" hidden="1" customWidth="1" outlineLevel="1"/>
    <col min="17" max="17" width="4.796875" style="14" hidden="1" customWidth="1" outlineLevel="1"/>
    <col min="18" max="20" width="8.8984375" style="14" hidden="1" customWidth="1" outlineLevel="1"/>
    <col min="21" max="21" width="12.69921875" style="14" hidden="1" customWidth="1" outlineLevel="1"/>
    <col min="22" max="24" width="6.19921875" style="14" hidden="1" customWidth="1" outlineLevel="1"/>
    <col min="25" max="25" width="7.296875" style="14" hidden="1" customWidth="1" outlineLevel="1"/>
    <col min="26" max="27" width="6.59765625" style="14" hidden="1" customWidth="1" outlineLevel="1"/>
    <col min="28" max="28" width="9.69921875" style="14" hidden="1" customWidth="1" outlineLevel="1"/>
    <col min="29" max="31" width="8" style="14" hidden="1" customWidth="1" outlineLevel="1"/>
    <col min="32" max="42" width="13.5" style="14" hidden="1" customWidth="1" outlineLevel="1"/>
    <col min="43" max="43" width="1.3984375" style="14" customWidth="1" collapsed="1"/>
    <col min="44" max="44" width="2" style="14" customWidth="1"/>
    <col min="45" max="45" width="13.296875" style="14" customWidth="1"/>
    <col min="46" max="46" width="10.3984375" style="14" bestFit="1" customWidth="1"/>
    <col min="47" max="47" width="16.296875" style="12" bestFit="1" customWidth="1"/>
    <col min="48" max="16384" width="8.796875" style="14"/>
  </cols>
  <sheetData>
    <row r="1" spans="1:49" s="35" customFormat="1">
      <c r="G1" s="35">
        <v>1</v>
      </c>
      <c r="H1" s="35">
        <v>2</v>
      </c>
      <c r="I1" s="35">
        <v>3</v>
      </c>
      <c r="J1" s="35">
        <v>4</v>
      </c>
      <c r="K1" s="35">
        <v>5</v>
      </c>
      <c r="L1" s="35">
        <v>6</v>
      </c>
      <c r="M1" s="35">
        <v>7</v>
      </c>
      <c r="N1" s="35">
        <v>8</v>
      </c>
      <c r="R1" s="35">
        <v>0</v>
      </c>
      <c r="S1" s="35">
        <v>2</v>
      </c>
      <c r="T1" s="35">
        <v>4</v>
      </c>
      <c r="U1" s="35">
        <v>6</v>
      </c>
      <c r="AJ1" s="36"/>
      <c r="AK1" s="36"/>
      <c r="AL1" s="36"/>
    </row>
    <row r="2" spans="1:49">
      <c r="AB2" s="29" t="s">
        <v>68</v>
      </c>
      <c r="AC2" s="30"/>
      <c r="AD2" s="30"/>
      <c r="AE2" s="31"/>
      <c r="AM2" s="29" t="s">
        <v>87</v>
      </c>
      <c r="AN2" s="19"/>
      <c r="AO2" s="20"/>
    </row>
    <row r="3" spans="1:49">
      <c r="A3" s="13" t="s">
        <v>17</v>
      </c>
      <c r="B3" s="13"/>
      <c r="C3" s="13"/>
      <c r="D3" s="13"/>
      <c r="F3" s="13" t="s">
        <v>10</v>
      </c>
      <c r="P3" s="13" t="s">
        <v>36</v>
      </c>
      <c r="AB3" s="15" t="s">
        <v>47</v>
      </c>
      <c r="AC3" s="15" t="s">
        <v>48</v>
      </c>
      <c r="AD3" s="15" t="s">
        <v>49</v>
      </c>
      <c r="AE3" s="15" t="s">
        <v>50</v>
      </c>
      <c r="AM3" s="15" t="s">
        <v>88</v>
      </c>
      <c r="AN3" s="18">
        <v>0</v>
      </c>
      <c r="AO3" s="18">
        <v>0</v>
      </c>
      <c r="AS3" s="13" t="s">
        <v>59</v>
      </c>
      <c r="AW3" s="13" t="s">
        <v>86</v>
      </c>
    </row>
    <row r="4" spans="1:49">
      <c r="AB4" s="18">
        <v>0</v>
      </c>
      <c r="AC4" s="18">
        <v>0</v>
      </c>
      <c r="AD4" s="18">
        <v>0</v>
      </c>
      <c r="AE4" s="18">
        <v>0</v>
      </c>
      <c r="AM4" s="15" t="s">
        <v>89</v>
      </c>
      <c r="AN4" s="18">
        <v>0</v>
      </c>
      <c r="AO4" s="18">
        <v>0</v>
      </c>
    </row>
    <row r="5" spans="1:49">
      <c r="AB5" s="22"/>
      <c r="AC5" s="22"/>
      <c r="AD5" s="22"/>
      <c r="AE5" s="22"/>
    </row>
    <row r="6" spans="1:49">
      <c r="D6" s="28"/>
      <c r="R6" s="29" t="s">
        <v>10</v>
      </c>
      <c r="S6" s="30"/>
      <c r="T6" s="30"/>
      <c r="U6" s="30"/>
      <c r="V6" s="29" t="s">
        <v>92</v>
      </c>
      <c r="W6" s="30"/>
      <c r="X6" s="30"/>
      <c r="Y6" s="31"/>
      <c r="Z6" s="30" t="s">
        <v>93</v>
      </c>
      <c r="AA6" s="31"/>
      <c r="AB6" s="29" t="s">
        <v>36</v>
      </c>
      <c r="AC6" s="30"/>
      <c r="AD6" s="30"/>
      <c r="AE6" s="30"/>
      <c r="AF6" s="30"/>
      <c r="AG6" s="30"/>
      <c r="AH6" s="30"/>
      <c r="AI6" s="30"/>
      <c r="AJ6" s="29"/>
      <c r="AK6" s="30"/>
      <c r="AL6" s="30"/>
      <c r="AM6" s="31"/>
      <c r="AN6" s="29"/>
      <c r="AO6" s="30"/>
      <c r="AP6" s="31"/>
      <c r="AS6" s="27" t="s">
        <v>67</v>
      </c>
    </row>
    <row r="7" spans="1:49" s="26" customFormat="1">
      <c r="A7" s="16" t="s">
        <v>32</v>
      </c>
      <c r="B7" s="16" t="s">
        <v>33</v>
      </c>
      <c r="C7" s="16" t="s">
        <v>34</v>
      </c>
      <c r="D7" s="21"/>
      <c r="G7" s="23" t="s">
        <v>8</v>
      </c>
      <c r="H7" s="24"/>
      <c r="I7" s="23" t="s">
        <v>9</v>
      </c>
      <c r="J7" s="24"/>
      <c r="K7" s="23" t="s">
        <v>12</v>
      </c>
      <c r="L7" s="24"/>
      <c r="M7" s="23" t="s">
        <v>15</v>
      </c>
      <c r="N7" s="24"/>
      <c r="P7" s="25" t="s">
        <v>16</v>
      </c>
      <c r="Q7" s="25" t="s">
        <v>35</v>
      </c>
      <c r="R7" s="25" t="s">
        <v>8</v>
      </c>
      <c r="S7" s="25" t="s">
        <v>9</v>
      </c>
      <c r="T7" s="25" t="s">
        <v>12</v>
      </c>
      <c r="U7" s="25" t="s">
        <v>15</v>
      </c>
      <c r="V7" s="25" t="s">
        <v>41</v>
      </c>
      <c r="W7" s="25" t="s">
        <v>42</v>
      </c>
      <c r="X7" s="25" t="s">
        <v>43</v>
      </c>
      <c r="Y7" s="25" t="s">
        <v>44</v>
      </c>
      <c r="Z7" s="25" t="s">
        <v>45</v>
      </c>
      <c r="AA7" s="25" t="s">
        <v>46</v>
      </c>
      <c r="AB7" s="25" t="s">
        <v>37</v>
      </c>
      <c r="AC7" s="25" t="s">
        <v>38</v>
      </c>
      <c r="AD7" s="25" t="s">
        <v>39</v>
      </c>
      <c r="AE7" s="25" t="s">
        <v>40</v>
      </c>
      <c r="AF7" s="25" t="s">
        <v>51</v>
      </c>
      <c r="AG7" s="25" t="s">
        <v>52</v>
      </c>
      <c r="AH7" s="25" t="s">
        <v>55</v>
      </c>
      <c r="AI7" s="25" t="s">
        <v>56</v>
      </c>
      <c r="AJ7" s="25" t="s">
        <v>53</v>
      </c>
      <c r="AK7" s="25" t="s">
        <v>54</v>
      </c>
      <c r="AL7" s="25" t="s">
        <v>57</v>
      </c>
      <c r="AM7" s="25" t="s">
        <v>58</v>
      </c>
      <c r="AN7" s="25" t="s">
        <v>90</v>
      </c>
      <c r="AO7" s="25" t="s">
        <v>91</v>
      </c>
      <c r="AP7" s="25" t="s">
        <v>69</v>
      </c>
      <c r="AR7" s="14"/>
      <c r="AU7" s="34"/>
    </row>
    <row r="8" spans="1:49" s="12" customFormat="1">
      <c r="A8" s="16" t="s">
        <v>11</v>
      </c>
      <c r="B8" s="17">
        <v>40</v>
      </c>
      <c r="C8" s="17" t="s">
        <v>24</v>
      </c>
      <c r="D8" s="21"/>
      <c r="F8" s="16" t="s">
        <v>11</v>
      </c>
      <c r="G8" s="16" t="s">
        <v>13</v>
      </c>
      <c r="H8" s="16" t="s">
        <v>14</v>
      </c>
      <c r="I8" s="16" t="s">
        <v>13</v>
      </c>
      <c r="J8" s="16" t="s">
        <v>14</v>
      </c>
      <c r="K8" s="16" t="s">
        <v>13</v>
      </c>
      <c r="L8" s="16" t="s">
        <v>14</v>
      </c>
      <c r="M8" s="16" t="s">
        <v>13</v>
      </c>
      <c r="N8" s="16" t="s">
        <v>14</v>
      </c>
      <c r="P8" s="17">
        <v>0</v>
      </c>
      <c r="Q8" s="17">
        <f t="shared" ref="Q8:Q39" si="0">IF(P8&lt;=n, x+P8, "")</f>
        <v>40</v>
      </c>
      <c r="R8" s="17" cm="1">
        <f t="array" ref="R8">IF($P8&lt;=n, INDEX(TAB_Qx, $Q8+1, R$1+sex), "")</f>
        <v>0</v>
      </c>
      <c r="S8" s="17" cm="1">
        <f t="array" ref="S8">IF($P8&lt;=n, INDEX(TAB_Qx, $Q8+1, S$1+sex), "")</f>
        <v>0</v>
      </c>
      <c r="T8" s="17" cm="1">
        <f t="array" ref="T8">IF($P8&lt;=n, INDEX(TAB_Qx, $Q8+1, T$1+sex), "")</f>
        <v>0</v>
      </c>
      <c r="U8" s="17" cm="1">
        <f t="array" ref="U8">IF($P8&lt;=n, INDEX(TAB_Qx, $Q8+1, U$1+sex), "")</f>
        <v>0</v>
      </c>
      <c r="V8" s="17"/>
      <c r="W8" s="17"/>
      <c r="X8" s="17"/>
      <c r="Y8" s="17"/>
      <c r="Z8" s="17">
        <f>R8</f>
        <v>0</v>
      </c>
      <c r="AA8" s="17">
        <f>S8</f>
        <v>0</v>
      </c>
      <c r="AB8" s="17" cm="1">
        <f t="array" ref="AB8">IF($P8&lt;=n, _xlfn.SWITCH($P8, 0, 100000, 1, AB7*(1-V7*(1-AB$4/12)), AB7*(1-V7)), "")</f>
        <v>100000</v>
      </c>
      <c r="AC8" s="17" cm="1">
        <f t="array" ref="AC8">IF($P8&lt;=n, _xlfn.SWITCH($P8, 0, 100000, 1, AC7*(1-W7*(1-AC$4/12)), AC7*(1-W7)), "")</f>
        <v>100000</v>
      </c>
      <c r="AD8" s="17" cm="1">
        <f t="array" ref="AD8">IF($P8&lt;=n, _xlfn.SWITCH($P8, 0, 100000, 1, AD7*(1-X7*(1-AD$4/12)), AD7*(1-X7)), "")</f>
        <v>100000</v>
      </c>
      <c r="AE8" s="17" cm="1">
        <f t="array" ref="AE8">IF($P8&lt;=n, _xlfn.SWITCH($P8, 0, 100000, 1, AE7*(1-Y7*(1-AE$4/12)), AE7*(1-Y7)), "")</f>
        <v>100000</v>
      </c>
      <c r="AF8" s="17">
        <f>IF($P8&lt;=n, AB8*v^$P8, "")</f>
        <v>100000</v>
      </c>
      <c r="AG8" s="17">
        <f t="shared" ref="AG8:AG39" si="1">IF($P8&lt;=n, AE8*v^$P8, "")</f>
        <v>100000</v>
      </c>
      <c r="AH8" s="17">
        <f t="shared" ref="AH8:AH39" si="2">IF($P8&lt;=n, AC8*Z8*v^($P8+0.5), "")</f>
        <v>0</v>
      </c>
      <c r="AI8" s="17">
        <f t="shared" ref="AI8:AI39" si="3">IF($P8&lt;=n, AD8*AA8*v^($P8+0.5), "")</f>
        <v>0</v>
      </c>
      <c r="AJ8" s="17">
        <f>IF($P8&lt;=n, SUM(AF8:AF$119), "")</f>
        <v>564582.8495619325</v>
      </c>
      <c r="AK8" s="17">
        <f>IF($P8&lt;=n, SUM(AG8:AG$119), "")</f>
        <v>564582.8495619325</v>
      </c>
      <c r="AL8" s="17">
        <f>IF($P8&lt;=n, SUM(AH8:AH$119), "")</f>
        <v>0</v>
      </c>
      <c r="AM8" s="17">
        <f>IF($P8&lt;=n, SUM(AI8:AI$119), "")</f>
        <v>0</v>
      </c>
      <c r="AN8" s="17">
        <f t="shared" ref="AN8:AN39" ca="1" si="4">IF($P8&lt;=n, IF($P8&lt;AN$3, (1-AN$4)*(AL8 - OFFSET(AL$8, AN$3, 0)) + (OFFSET(AL$8, AN$3, 0) - OFFSET(AL$8, n, 0)), AL8 - OFFSET(AL$8, n, 0)), "")</f>
        <v>0</v>
      </c>
      <c r="AO8" s="17">
        <f t="shared" ref="AO8:AO39" ca="1" si="5">IF($P8&lt;=n, IF($P8&lt;AO$3, (1-AO$4)*(AM8 - OFFSET(AM$8, AO$3, 0)) + (OFFSET(AM$8, AO$3, 0) - OFFSET(AM$8, n, 0)), AM8 - OFFSET(AM$8, n, 0)), "")</f>
        <v>0</v>
      </c>
      <c r="AP8" s="17">
        <f t="shared" ref="AP8:AP39" ca="1" si="6">IF($P8&lt;=n, AN8+AO8, "")</f>
        <v>0</v>
      </c>
      <c r="AR8" s="14"/>
      <c r="AS8" s="15" t="s">
        <v>69</v>
      </c>
      <c r="AT8" s="18">
        <f ca="1">AP8</f>
        <v>0</v>
      </c>
      <c r="AU8" s="34"/>
      <c r="AV8" s="14"/>
    </row>
    <row r="9" spans="1:49">
      <c r="A9" s="16" t="s">
        <v>18</v>
      </c>
      <c r="B9" s="17">
        <v>5</v>
      </c>
      <c r="C9" s="17" t="s">
        <v>23</v>
      </c>
      <c r="D9" s="21"/>
      <c r="F9" s="18">
        <v>0</v>
      </c>
      <c r="G9" s="18"/>
      <c r="H9" s="18"/>
      <c r="I9" s="18"/>
      <c r="J9" s="18"/>
      <c r="K9" s="18"/>
      <c r="L9" s="18"/>
      <c r="M9" s="18"/>
      <c r="N9" s="18"/>
      <c r="P9" s="17">
        <f t="shared" ref="P9:P40" si="7">IF(P8&lt;n, P8+1, "")</f>
        <v>1</v>
      </c>
      <c r="Q9" s="17">
        <f t="shared" si="0"/>
        <v>41</v>
      </c>
      <c r="R9" s="17" cm="1">
        <f t="array" ref="R9">IF($P9&lt;=n, INDEX(TAB_Qx, $Q9+1, R$1+sex), "")</f>
        <v>0</v>
      </c>
      <c r="S9" s="17" cm="1">
        <f t="array" ref="S9">IF($P9&lt;=n, INDEX(TAB_Qx, $Q9+1, S$1+sex), "")</f>
        <v>0</v>
      </c>
      <c r="T9" s="17" cm="1">
        <f t="array" ref="T9">IF($P9&lt;=n, INDEX(TAB_Qx, $Q9+1, T$1+sex), "")</f>
        <v>0</v>
      </c>
      <c r="U9" s="17" cm="1">
        <f t="array" ref="U9">IF($P9&lt;=n, INDEX(TAB_Qx, $Q9+1, U$1+sex), "")</f>
        <v>0</v>
      </c>
      <c r="V9" s="17"/>
      <c r="W9" s="17"/>
      <c r="X9" s="17"/>
      <c r="Y9" s="17"/>
      <c r="Z9" s="17">
        <f t="shared" ref="Z9:Z72" si="8">R9</f>
        <v>0</v>
      </c>
      <c r="AA9" s="17">
        <f t="shared" ref="AA9:AA72" si="9">S9</f>
        <v>0</v>
      </c>
      <c r="AB9" s="17" cm="1">
        <f t="array" ref="AB9">IF($P9&lt;=n, _xlfn.SWITCH($P9, 0, 100000, 1, AB8*(1-V8*(1-AB$4/12)), AB8*(1-V8)), "")</f>
        <v>100000</v>
      </c>
      <c r="AC9" s="17" cm="1">
        <f t="array" ref="AC9">IF($P9&lt;=n, _xlfn.SWITCH($P9, 0, 100000, 1, AC8*(1-W8*(1-AC$4/12)), AC8*(1-W8)), "")</f>
        <v>100000</v>
      </c>
      <c r="AD9" s="17" cm="1">
        <f t="array" ref="AD9">IF($P9&lt;=n, _xlfn.SWITCH($P9, 0, 100000, 1, AD8*(1-X8*(1-AD$4/12)), AD8*(1-X8)), "")</f>
        <v>100000</v>
      </c>
      <c r="AE9" s="17" cm="1">
        <f t="array" ref="AE9">IF($P9&lt;=n, _xlfn.SWITCH($P9, 0, 100000, 1, AE8*(1-Y8*(1-AE$4/12)), AE8*(1-Y8)), "")</f>
        <v>100000</v>
      </c>
      <c r="AF9" s="17">
        <f t="shared" ref="AF9:AF40" si="10">IF(P9&lt;=n, AB9*v^P9, "")</f>
        <v>97560.975609756104</v>
      </c>
      <c r="AG9" s="17">
        <f t="shared" si="1"/>
        <v>97560.975609756104</v>
      </c>
      <c r="AH9" s="17">
        <f t="shared" si="2"/>
        <v>0</v>
      </c>
      <c r="AI9" s="17">
        <f t="shared" si="3"/>
        <v>0</v>
      </c>
      <c r="AJ9" s="17">
        <f>IF($P9&lt;=n, SUM(AF9:AF$119), "")</f>
        <v>464582.8495619325</v>
      </c>
      <c r="AK9" s="17">
        <f>IF($P9&lt;=n, SUM(AG9:AG$119), "")</f>
        <v>464582.8495619325</v>
      </c>
      <c r="AL9" s="17">
        <f>IF($P9&lt;=n, SUM(AH9:AH$119), "")</f>
        <v>0</v>
      </c>
      <c r="AM9" s="17">
        <f>IF($P9&lt;=n, SUM(AI9:AI$119), "")</f>
        <v>0</v>
      </c>
      <c r="AN9" s="17">
        <f t="shared" ca="1" si="4"/>
        <v>0</v>
      </c>
      <c r="AO9" s="17">
        <f t="shared" ca="1" si="5"/>
        <v>0</v>
      </c>
      <c r="AP9" s="17">
        <f t="shared" ca="1" si="6"/>
        <v>0</v>
      </c>
      <c r="AS9" s="15" t="s">
        <v>65</v>
      </c>
      <c r="AT9" s="18">
        <f ca="1">OFFSET($AF$8, n, 0)</f>
        <v>88385.42876095172</v>
      </c>
      <c r="AU9" s="34"/>
    </row>
    <row r="10" spans="1:49">
      <c r="A10" s="16" t="s">
        <v>19</v>
      </c>
      <c r="B10" s="17">
        <v>5</v>
      </c>
      <c r="C10" s="17" t="s">
        <v>22</v>
      </c>
      <c r="D10" s="21"/>
      <c r="F10" s="18">
        <v>1</v>
      </c>
      <c r="G10" s="18"/>
      <c r="H10" s="18"/>
      <c r="I10" s="18"/>
      <c r="J10" s="18"/>
      <c r="K10" s="18"/>
      <c r="L10" s="18"/>
      <c r="M10" s="18"/>
      <c r="N10" s="18"/>
      <c r="P10" s="17">
        <f t="shared" si="7"/>
        <v>2</v>
      </c>
      <c r="Q10" s="17">
        <f t="shared" si="0"/>
        <v>42</v>
      </c>
      <c r="R10" s="17" cm="1">
        <f t="array" ref="R10">IF($P10&lt;=n, INDEX(TAB_Qx, $Q10+1, R$1+sex), "")</f>
        <v>0</v>
      </c>
      <c r="S10" s="17" cm="1">
        <f t="array" ref="S10">IF($P10&lt;=n, INDEX(TAB_Qx, $Q10+1, S$1+sex), "")</f>
        <v>0</v>
      </c>
      <c r="T10" s="17" cm="1">
        <f t="array" ref="T10">IF($P10&lt;=n, INDEX(TAB_Qx, $Q10+1, T$1+sex), "")</f>
        <v>0</v>
      </c>
      <c r="U10" s="17" cm="1">
        <f t="array" ref="U10">IF($P10&lt;=n, INDEX(TAB_Qx, $Q10+1, U$1+sex), "")</f>
        <v>0</v>
      </c>
      <c r="V10" s="17"/>
      <c r="W10" s="17"/>
      <c r="X10" s="17"/>
      <c r="Y10" s="17"/>
      <c r="Z10" s="17">
        <f t="shared" si="8"/>
        <v>0</v>
      </c>
      <c r="AA10" s="17">
        <f t="shared" si="9"/>
        <v>0</v>
      </c>
      <c r="AB10" s="17" cm="1">
        <f t="array" ref="AB10">IF($P10&lt;=n, _xlfn.SWITCH($P10, 0, 100000, 1, AB9*(1-V9*(1-AB$4/12)), AB9*(1-V9)), "")</f>
        <v>100000</v>
      </c>
      <c r="AC10" s="17" cm="1">
        <f t="array" ref="AC10">IF($P10&lt;=n, _xlfn.SWITCH($P10, 0, 100000, 1, AC9*(1-W9*(1-AC$4/12)), AC9*(1-W9)), "")</f>
        <v>100000</v>
      </c>
      <c r="AD10" s="17" cm="1">
        <f t="array" ref="AD10">IF($P10&lt;=n, _xlfn.SWITCH($P10, 0, 100000, 1, AD9*(1-X9*(1-AD$4/12)), AD9*(1-X9)), "")</f>
        <v>100000</v>
      </c>
      <c r="AE10" s="17" cm="1">
        <f t="array" ref="AE10">IF($P10&lt;=n, _xlfn.SWITCH($P10, 0, 100000, 1, AE9*(1-Y9*(1-AE$4/12)), AE9*(1-Y9)), "")</f>
        <v>100000</v>
      </c>
      <c r="AF10" s="17">
        <f t="shared" si="10"/>
        <v>95181.439619274257</v>
      </c>
      <c r="AG10" s="17">
        <f t="shared" si="1"/>
        <v>95181.439619274257</v>
      </c>
      <c r="AH10" s="17">
        <f t="shared" si="2"/>
        <v>0</v>
      </c>
      <c r="AI10" s="17">
        <f t="shared" si="3"/>
        <v>0</v>
      </c>
      <c r="AJ10" s="17">
        <f>IF($P10&lt;=n, SUM(AF10:AF$119), "")</f>
        <v>367021.87395217636</v>
      </c>
      <c r="AK10" s="17">
        <f>IF($P10&lt;=n, SUM(AG10:AG$119), "")</f>
        <v>367021.87395217636</v>
      </c>
      <c r="AL10" s="17">
        <f>IF($P10&lt;=n, SUM(AH10:AH$119), "")</f>
        <v>0</v>
      </c>
      <c r="AM10" s="17">
        <f>IF($P10&lt;=n, SUM(AI10:AI$119), "")</f>
        <v>0</v>
      </c>
      <c r="AN10" s="17">
        <f t="shared" ca="1" si="4"/>
        <v>0</v>
      </c>
      <c r="AO10" s="17">
        <f t="shared" ca="1" si="5"/>
        <v>0</v>
      </c>
      <c r="AP10" s="17">
        <f t="shared" ca="1" si="6"/>
        <v>0</v>
      </c>
      <c r="AS10" s="15" t="s">
        <v>80</v>
      </c>
      <c r="AT10" s="18">
        <f ca="1">$AK$8-OFFSET($AK$8,m,0)-(mDoublePrime-1)/(2*mDoublePrime)*($AG$8-OFFSET($AG$8,m,0))</f>
        <v>470874.0756497503</v>
      </c>
      <c r="AU10" s="34"/>
    </row>
    <row r="11" spans="1:49">
      <c r="A11" s="16" t="s">
        <v>64</v>
      </c>
      <c r="B11" s="17">
        <v>12</v>
      </c>
      <c r="C11" s="17" t="s">
        <v>76</v>
      </c>
      <c r="D11" s="21"/>
      <c r="F11" s="18">
        <v>2</v>
      </c>
      <c r="G11" s="18"/>
      <c r="H11" s="18"/>
      <c r="I11" s="18"/>
      <c r="J11" s="18"/>
      <c r="K11" s="18"/>
      <c r="L11" s="18"/>
      <c r="M11" s="18"/>
      <c r="N11" s="18"/>
      <c r="P11" s="17">
        <f t="shared" si="7"/>
        <v>3</v>
      </c>
      <c r="Q11" s="17">
        <f t="shared" si="0"/>
        <v>43</v>
      </c>
      <c r="R11" s="17" cm="1">
        <f t="array" ref="R11">IF($P11&lt;=n, INDEX(TAB_Qx, $Q11+1, R$1+sex), "")</f>
        <v>0</v>
      </c>
      <c r="S11" s="17" cm="1">
        <f t="array" ref="S11">IF($P11&lt;=n, INDEX(TAB_Qx, $Q11+1, S$1+sex), "")</f>
        <v>0</v>
      </c>
      <c r="T11" s="17" cm="1">
        <f t="array" ref="T11">IF($P11&lt;=n, INDEX(TAB_Qx, $Q11+1, T$1+sex), "")</f>
        <v>0</v>
      </c>
      <c r="U11" s="17" cm="1">
        <f t="array" ref="U11">IF($P11&lt;=n, INDEX(TAB_Qx, $Q11+1, U$1+sex), "")</f>
        <v>0</v>
      </c>
      <c r="V11" s="17"/>
      <c r="W11" s="17"/>
      <c r="X11" s="17"/>
      <c r="Y11" s="17"/>
      <c r="Z11" s="17">
        <f t="shared" si="8"/>
        <v>0</v>
      </c>
      <c r="AA11" s="17">
        <f t="shared" si="9"/>
        <v>0</v>
      </c>
      <c r="AB11" s="17" cm="1">
        <f t="array" ref="AB11">IF($P11&lt;=n, _xlfn.SWITCH($P11, 0, 100000, 1, AB10*(1-V10*(1-AB$4/12)), AB10*(1-V10)), "")</f>
        <v>100000</v>
      </c>
      <c r="AC11" s="17" cm="1">
        <f t="array" ref="AC11">IF($P11&lt;=n, _xlfn.SWITCH($P11, 0, 100000, 1, AC10*(1-W10*(1-AC$4/12)), AC10*(1-W10)), "")</f>
        <v>100000</v>
      </c>
      <c r="AD11" s="17" cm="1">
        <f t="array" ref="AD11">IF($P11&lt;=n, _xlfn.SWITCH($P11, 0, 100000, 1, AD10*(1-X10*(1-AD$4/12)), AD10*(1-X10)), "")</f>
        <v>100000</v>
      </c>
      <c r="AE11" s="17" cm="1">
        <f t="array" ref="AE11">IF($P11&lt;=n, _xlfn.SWITCH($P11, 0, 100000, 1, AE10*(1-Y10*(1-AE$4/12)), AE10*(1-Y10)), "")</f>
        <v>100000</v>
      </c>
      <c r="AF11" s="17">
        <f t="shared" si="10"/>
        <v>92859.941091974892</v>
      </c>
      <c r="AG11" s="17">
        <f t="shared" si="1"/>
        <v>92859.941091974892</v>
      </c>
      <c r="AH11" s="17">
        <f t="shared" si="2"/>
        <v>0</v>
      </c>
      <c r="AI11" s="17">
        <f t="shared" si="3"/>
        <v>0</v>
      </c>
      <c r="AJ11" s="17">
        <f>IF($P11&lt;=n, SUM(AF11:AF$119), "")</f>
        <v>271840.43433290214</v>
      </c>
      <c r="AK11" s="17">
        <f>IF($P11&lt;=n, SUM(AG11:AG$119), "")</f>
        <v>271840.43433290214</v>
      </c>
      <c r="AL11" s="17">
        <f>IF($P11&lt;=n, SUM(AH11:AH$119), "")</f>
        <v>0</v>
      </c>
      <c r="AM11" s="17">
        <f>IF($P11&lt;=n, SUM(AI11:AI$119), "")</f>
        <v>0</v>
      </c>
      <c r="AN11" s="17">
        <f t="shared" ca="1" si="4"/>
        <v>0</v>
      </c>
      <c r="AO11" s="17">
        <f t="shared" ca="1" si="5"/>
        <v>0</v>
      </c>
      <c r="AP11" s="17">
        <f t="shared" ca="1" si="6"/>
        <v>0</v>
      </c>
      <c r="AS11" s="15" t="s">
        <v>66</v>
      </c>
      <c r="AT11" s="18">
        <f ca="1">AK8-OFFSET(AK8, MIN(n, 20), 0)</f>
        <v>476197.42080098076</v>
      </c>
      <c r="AU11" s="34"/>
    </row>
    <row r="12" spans="1:49">
      <c r="A12" s="16" t="s">
        <v>25</v>
      </c>
      <c r="B12" s="17">
        <v>1</v>
      </c>
      <c r="C12" s="17" t="s">
        <v>26</v>
      </c>
      <c r="D12" s="21"/>
      <c r="F12" s="18">
        <v>3</v>
      </c>
      <c r="G12" s="18"/>
      <c r="H12" s="18"/>
      <c r="I12" s="18"/>
      <c r="J12" s="18"/>
      <c r="K12" s="18"/>
      <c r="L12" s="18"/>
      <c r="M12" s="18"/>
      <c r="N12" s="18"/>
      <c r="P12" s="17">
        <f t="shared" si="7"/>
        <v>4</v>
      </c>
      <c r="Q12" s="17">
        <f t="shared" si="0"/>
        <v>44</v>
      </c>
      <c r="R12" s="17" cm="1">
        <f t="array" ref="R12">IF($P12&lt;=n, INDEX(TAB_Qx, $Q12+1, R$1+sex), "")</f>
        <v>0</v>
      </c>
      <c r="S12" s="17" cm="1">
        <f t="array" ref="S12">IF($P12&lt;=n, INDEX(TAB_Qx, $Q12+1, S$1+sex), "")</f>
        <v>0</v>
      </c>
      <c r="T12" s="17" cm="1">
        <f t="array" ref="T12">IF($P12&lt;=n, INDEX(TAB_Qx, $Q12+1, T$1+sex), "")</f>
        <v>0</v>
      </c>
      <c r="U12" s="17" cm="1">
        <f t="array" ref="U12">IF($P12&lt;=n, INDEX(TAB_Qx, $Q12+1, U$1+sex), "")</f>
        <v>0</v>
      </c>
      <c r="V12" s="17"/>
      <c r="W12" s="17"/>
      <c r="X12" s="17"/>
      <c r="Y12" s="17"/>
      <c r="Z12" s="17">
        <f t="shared" si="8"/>
        <v>0</v>
      </c>
      <c r="AA12" s="17">
        <f t="shared" si="9"/>
        <v>0</v>
      </c>
      <c r="AB12" s="17" cm="1">
        <f t="array" ref="AB12">IF($P12&lt;=n, _xlfn.SWITCH($P12, 0, 100000, 1, AB11*(1-V11*(1-AB$4/12)), AB11*(1-V11)), "")</f>
        <v>100000</v>
      </c>
      <c r="AC12" s="17" cm="1">
        <f t="array" ref="AC12">IF($P12&lt;=n, _xlfn.SWITCH($P12, 0, 100000, 1, AC11*(1-W11*(1-AC$4/12)), AC11*(1-W11)), "")</f>
        <v>100000</v>
      </c>
      <c r="AD12" s="17" cm="1">
        <f t="array" ref="AD12">IF($P12&lt;=n, _xlfn.SWITCH($P12, 0, 100000, 1, AD11*(1-X11*(1-AD$4/12)), AD11*(1-X11)), "")</f>
        <v>100000</v>
      </c>
      <c r="AE12" s="17" cm="1">
        <f t="array" ref="AE12">IF($P12&lt;=n, _xlfn.SWITCH($P12, 0, 100000, 1, AE11*(1-Y11*(1-AE$4/12)), AE11*(1-Y11)), "")</f>
        <v>100000</v>
      </c>
      <c r="AF12" s="17">
        <f t="shared" si="10"/>
        <v>90595.06447997551</v>
      </c>
      <c r="AG12" s="17">
        <f t="shared" si="1"/>
        <v>90595.06447997551</v>
      </c>
      <c r="AH12" s="17">
        <f t="shared" si="2"/>
        <v>0</v>
      </c>
      <c r="AI12" s="17">
        <f t="shared" si="3"/>
        <v>0</v>
      </c>
      <c r="AJ12" s="17">
        <f>IF($P12&lt;=n, SUM(AF12:AF$119), "")</f>
        <v>178980.49324092723</v>
      </c>
      <c r="AK12" s="17">
        <f>IF($P12&lt;=n, SUM(AG12:AG$119), "")</f>
        <v>178980.49324092723</v>
      </c>
      <c r="AL12" s="17">
        <f>IF($P12&lt;=n, SUM(AH12:AH$119), "")</f>
        <v>0</v>
      </c>
      <c r="AM12" s="17">
        <f>IF($P12&lt;=n, SUM(AI12:AI$119), "")</f>
        <v>0</v>
      </c>
      <c r="AN12" s="17">
        <f t="shared" ca="1" si="4"/>
        <v>0</v>
      </c>
      <c r="AO12" s="17">
        <f t="shared" ca="1" si="5"/>
        <v>0</v>
      </c>
      <c r="AP12" s="17">
        <f t="shared" ca="1" si="6"/>
        <v>0</v>
      </c>
      <c r="AS12" s="15" t="s">
        <v>52</v>
      </c>
      <c r="AT12" s="18">
        <f>AG8</f>
        <v>100000</v>
      </c>
      <c r="AU12" s="34"/>
    </row>
    <row r="13" spans="1:49">
      <c r="A13" s="16" t="s">
        <v>20</v>
      </c>
      <c r="B13" s="17">
        <v>1</v>
      </c>
      <c r="C13" s="17" t="s">
        <v>21</v>
      </c>
      <c r="D13" s="21"/>
      <c r="F13" s="18">
        <v>4</v>
      </c>
      <c r="G13" s="18"/>
      <c r="H13" s="18"/>
      <c r="I13" s="18"/>
      <c r="J13" s="18"/>
      <c r="K13" s="18"/>
      <c r="L13" s="18"/>
      <c r="M13" s="18"/>
      <c r="N13" s="18"/>
      <c r="P13" s="17">
        <f t="shared" si="7"/>
        <v>5</v>
      </c>
      <c r="Q13" s="17">
        <f t="shared" si="0"/>
        <v>45</v>
      </c>
      <c r="R13" s="17" cm="1">
        <f t="array" ref="R13">IF($P13&lt;=n, INDEX(TAB_Qx, $Q13+1, R$1+sex), "")</f>
        <v>0</v>
      </c>
      <c r="S13" s="17" cm="1">
        <f t="array" ref="S13">IF($P13&lt;=n, INDEX(TAB_Qx, $Q13+1, S$1+sex), "")</f>
        <v>0</v>
      </c>
      <c r="T13" s="17" cm="1">
        <f t="array" ref="T13">IF($P13&lt;=n, INDEX(TAB_Qx, $Q13+1, T$1+sex), "")</f>
        <v>0</v>
      </c>
      <c r="U13" s="17" cm="1">
        <f t="array" ref="U13">IF($P13&lt;=n, INDEX(TAB_Qx, $Q13+1, U$1+sex), "")</f>
        <v>0</v>
      </c>
      <c r="V13" s="17"/>
      <c r="W13" s="17"/>
      <c r="X13" s="17"/>
      <c r="Y13" s="17"/>
      <c r="Z13" s="17">
        <f t="shared" si="8"/>
        <v>0</v>
      </c>
      <c r="AA13" s="17">
        <f t="shared" si="9"/>
        <v>0</v>
      </c>
      <c r="AB13" s="17" cm="1">
        <f t="array" ref="AB13">IF($P13&lt;=n, _xlfn.SWITCH($P13, 0, 100000, 1, AB12*(1-V12*(1-AB$4/12)), AB12*(1-V12)), "")</f>
        <v>100000</v>
      </c>
      <c r="AC13" s="17" cm="1">
        <f t="array" ref="AC13">IF($P13&lt;=n, _xlfn.SWITCH($P13, 0, 100000, 1, AC12*(1-W12*(1-AC$4/12)), AC12*(1-W12)), "")</f>
        <v>100000</v>
      </c>
      <c r="AD13" s="17" cm="1">
        <f t="array" ref="AD13">IF($P13&lt;=n, _xlfn.SWITCH($P13, 0, 100000, 1, AD12*(1-X12*(1-AD$4/12)), AD12*(1-X12)), "")</f>
        <v>100000</v>
      </c>
      <c r="AE13" s="17" cm="1">
        <f t="array" ref="AE13">IF($P13&lt;=n, _xlfn.SWITCH($P13, 0, 100000, 1, AE12*(1-Y12*(1-AE$4/12)), AE12*(1-Y12)), "")</f>
        <v>100000</v>
      </c>
      <c r="AF13" s="17">
        <f t="shared" si="10"/>
        <v>88385.42876095172</v>
      </c>
      <c r="AG13" s="17">
        <f t="shared" si="1"/>
        <v>88385.42876095172</v>
      </c>
      <c r="AH13" s="17">
        <f t="shared" si="2"/>
        <v>0</v>
      </c>
      <c r="AI13" s="17">
        <f t="shared" si="3"/>
        <v>0</v>
      </c>
      <c r="AJ13" s="17">
        <f>IF($P13&lt;=n, SUM(AF13:AF$119), "")</f>
        <v>88385.42876095172</v>
      </c>
      <c r="AK13" s="17">
        <f>IF($P13&lt;=n, SUM(AG13:AG$119), "")</f>
        <v>88385.42876095172</v>
      </c>
      <c r="AL13" s="17">
        <f>IF($P13&lt;=n, SUM(AH13:AH$119), "")</f>
        <v>0</v>
      </c>
      <c r="AM13" s="17">
        <f>IF($P13&lt;=n, SUM(AI13:AI$119), "")</f>
        <v>0</v>
      </c>
      <c r="AN13" s="17">
        <f t="shared" ca="1" si="4"/>
        <v>0</v>
      </c>
      <c r="AO13" s="17">
        <f t="shared" ca="1" si="5"/>
        <v>0</v>
      </c>
      <c r="AP13" s="17">
        <f t="shared" ca="1" si="6"/>
        <v>0</v>
      </c>
      <c r="AS13" s="15" t="s">
        <v>74</v>
      </c>
      <c r="AT13" s="18">
        <f ca="1">ToTx / Nstar</f>
        <v>0</v>
      </c>
      <c r="AU13" s="34" t="s">
        <v>75</v>
      </c>
    </row>
    <row r="14" spans="1:49">
      <c r="A14" s="16" t="s">
        <v>27</v>
      </c>
      <c r="B14" s="37">
        <v>2.5000000000000001E-2</v>
      </c>
      <c r="C14" s="17" t="s">
        <v>28</v>
      </c>
      <c r="D14" s="21"/>
      <c r="F14" s="18">
        <v>5</v>
      </c>
      <c r="G14" s="18"/>
      <c r="H14" s="18"/>
      <c r="I14" s="18"/>
      <c r="J14" s="18"/>
      <c r="K14" s="18"/>
      <c r="L14" s="18"/>
      <c r="M14" s="18"/>
      <c r="N14" s="18"/>
      <c r="P14" s="17" t="str">
        <f t="shared" si="7"/>
        <v/>
      </c>
      <c r="Q14" s="17" t="str">
        <f t="shared" si="0"/>
        <v/>
      </c>
      <c r="R14" s="17" t="str" cm="1">
        <f t="array" ref="R14">IF($P14&lt;=n, INDEX(TAB_Qx, $Q14+1, R$1+sex), "")</f>
        <v/>
      </c>
      <c r="S14" s="17" t="str" cm="1">
        <f t="array" ref="S14">IF($P14&lt;=n, INDEX(TAB_Qx, $Q14+1, S$1+sex), "")</f>
        <v/>
      </c>
      <c r="T14" s="17" t="str" cm="1">
        <f t="array" ref="T14">IF($P14&lt;=n, INDEX(TAB_Qx, $Q14+1, T$1+sex), "")</f>
        <v/>
      </c>
      <c r="U14" s="17" t="str" cm="1">
        <f t="array" ref="U14">IF($P14&lt;=n, INDEX(TAB_Qx, $Q14+1, U$1+sex), "")</f>
        <v/>
      </c>
      <c r="V14" s="17"/>
      <c r="W14" s="17"/>
      <c r="X14" s="17"/>
      <c r="Y14" s="17"/>
      <c r="Z14" s="17" t="str">
        <f t="shared" si="8"/>
        <v/>
      </c>
      <c r="AA14" s="17" t="str">
        <f t="shared" si="9"/>
        <v/>
      </c>
      <c r="AB14" s="17" t="str" cm="1">
        <f t="array" ref="AB14">IF($P14&lt;=n, _xlfn.SWITCH($P14, 0, 100000, 1, AB13*(1-V13*(1-AB$4/12)), AB13*(1-V13)), "")</f>
        <v/>
      </c>
      <c r="AC14" s="17" t="str" cm="1">
        <f t="array" ref="AC14">IF($P14&lt;=n, _xlfn.SWITCH($P14, 0, 100000, 1, AC13*(1-W13*(1-AC$4/12)), AC13*(1-W13)), "")</f>
        <v/>
      </c>
      <c r="AD14" s="17" t="str" cm="1">
        <f t="array" ref="AD14">IF($P14&lt;=n, _xlfn.SWITCH($P14, 0, 100000, 1, AD13*(1-X13*(1-AD$4/12)), AD13*(1-X13)), "")</f>
        <v/>
      </c>
      <c r="AE14" s="17" t="str" cm="1">
        <f t="array" ref="AE14">IF($P14&lt;=n, _xlfn.SWITCH($P14, 0, 100000, 1, AE13*(1-Y13*(1-AE$4/12)), AE13*(1-Y13)), "")</f>
        <v/>
      </c>
      <c r="AF14" s="17" t="str">
        <f t="shared" si="10"/>
        <v/>
      </c>
      <c r="AG14" s="17" t="str">
        <f t="shared" si="1"/>
        <v/>
      </c>
      <c r="AH14" s="17" t="str">
        <f t="shared" si="2"/>
        <v/>
      </c>
      <c r="AI14" s="17" t="str">
        <f t="shared" si="3"/>
        <v/>
      </c>
      <c r="AJ14" s="17" t="str">
        <f>IF($P14&lt;=n, SUM(AF14:AF$119), "")</f>
        <v/>
      </c>
      <c r="AK14" s="17" t="str">
        <f>IF($P14&lt;=n, SUM(AG14:AG$119), "")</f>
        <v/>
      </c>
      <c r="AL14" s="17" t="str">
        <f>IF($P14&lt;=n, SUM(AH14:AH$119), "")</f>
        <v/>
      </c>
      <c r="AM14" s="17" t="str">
        <f>IF($P14&lt;=n, SUM(AI14:AI$119), "")</f>
        <v/>
      </c>
      <c r="AN14" s="17" t="str">
        <f t="shared" ca="1" si="4"/>
        <v/>
      </c>
      <c r="AO14" s="17" t="str">
        <f t="shared" ca="1" si="5"/>
        <v/>
      </c>
      <c r="AP14" s="17" t="str">
        <f t="shared" si="6"/>
        <v/>
      </c>
      <c r="AS14" s="33" t="s">
        <v>94</v>
      </c>
      <c r="AT14" s="18">
        <f ca="1">alpha*AT13*MIN(n, 20)</f>
        <v>0</v>
      </c>
      <c r="AU14" s="34" t="s">
        <v>77</v>
      </c>
    </row>
    <row r="15" spans="1:49">
      <c r="A15" s="16" t="s">
        <v>29</v>
      </c>
      <c r="B15" s="17">
        <f>1/(1+i)</f>
        <v>0.97560975609756106</v>
      </c>
      <c r="C15" s="17"/>
      <c r="D15" s="21"/>
      <c r="F15" s="18">
        <v>6</v>
      </c>
      <c r="G15" s="18"/>
      <c r="H15" s="18"/>
      <c r="I15" s="18"/>
      <c r="J15" s="18"/>
      <c r="K15" s="18"/>
      <c r="L15" s="18"/>
      <c r="M15" s="18"/>
      <c r="N15" s="18"/>
      <c r="P15" s="17" t="str">
        <f t="shared" si="7"/>
        <v/>
      </c>
      <c r="Q15" s="17" t="str">
        <f t="shared" si="0"/>
        <v/>
      </c>
      <c r="R15" s="17" t="str" cm="1">
        <f t="array" ref="R15">IF($P15&lt;=n, INDEX(TAB_Qx, $Q15+1, R$1+sex), "")</f>
        <v/>
      </c>
      <c r="S15" s="17" t="str" cm="1">
        <f t="array" ref="S15">IF($P15&lt;=n, INDEX(TAB_Qx, $Q15+1, S$1+sex), "")</f>
        <v/>
      </c>
      <c r="T15" s="17" t="str" cm="1">
        <f t="array" ref="T15">IF($P15&lt;=n, INDEX(TAB_Qx, $Q15+1, T$1+sex), "")</f>
        <v/>
      </c>
      <c r="U15" s="17" t="str" cm="1">
        <f t="array" ref="U15">IF($P15&lt;=n, INDEX(TAB_Qx, $Q15+1, U$1+sex), "")</f>
        <v/>
      </c>
      <c r="V15" s="17"/>
      <c r="W15" s="17"/>
      <c r="X15" s="17"/>
      <c r="Y15" s="17"/>
      <c r="Z15" s="17" t="str">
        <f t="shared" si="8"/>
        <v/>
      </c>
      <c r="AA15" s="17" t="str">
        <f t="shared" si="9"/>
        <v/>
      </c>
      <c r="AB15" s="17" t="str" cm="1">
        <f t="array" ref="AB15">IF($P15&lt;=n, _xlfn.SWITCH($P15, 0, 100000, 1, AB14*(1-V14*(1-AB$4/12)), AB14*(1-V14)), "")</f>
        <v/>
      </c>
      <c r="AC15" s="17" t="str" cm="1">
        <f t="array" ref="AC15">IF($P15&lt;=n, _xlfn.SWITCH($P15, 0, 100000, 1, AC14*(1-W14*(1-AC$4/12)), AC14*(1-W14)), "")</f>
        <v/>
      </c>
      <c r="AD15" s="17" t="str" cm="1">
        <f t="array" ref="AD15">IF($P15&lt;=n, _xlfn.SWITCH($P15, 0, 100000, 1, AD14*(1-X14*(1-AD$4/12)), AD14*(1-X14)), "")</f>
        <v/>
      </c>
      <c r="AE15" s="17" t="str" cm="1">
        <f t="array" ref="AE15">IF($P15&lt;=n, _xlfn.SWITCH($P15, 0, 100000, 1, AE14*(1-Y14*(1-AE$4/12)), AE14*(1-Y14)), "")</f>
        <v/>
      </c>
      <c r="AF15" s="17" t="str">
        <f t="shared" si="10"/>
        <v/>
      </c>
      <c r="AG15" s="17" t="str">
        <f t="shared" si="1"/>
        <v/>
      </c>
      <c r="AH15" s="17" t="str">
        <f t="shared" si="2"/>
        <v/>
      </c>
      <c r="AI15" s="17" t="str">
        <f t="shared" si="3"/>
        <v/>
      </c>
      <c r="AJ15" s="17" t="str">
        <f>IF($P15&lt;=n, SUM(AF15:AF$119), "")</f>
        <v/>
      </c>
      <c r="AK15" s="17" t="str">
        <f>IF($P15&lt;=n, SUM(AG15:AG$119), "")</f>
        <v/>
      </c>
      <c r="AL15" s="17" t="str">
        <f>IF($P15&lt;=n, SUM(AH15:AH$119), "")</f>
        <v/>
      </c>
      <c r="AM15" s="17" t="str">
        <f>IF($P15&lt;=n, SUM(AI15:AI$119), "")</f>
        <v/>
      </c>
      <c r="AN15" s="17" t="str">
        <f t="shared" ca="1" si="4"/>
        <v/>
      </c>
      <c r="AO15" s="17" t="str">
        <f t="shared" ca="1" si="5"/>
        <v/>
      </c>
      <c r="AP15" s="17" t="str">
        <f t="shared" si="6"/>
        <v/>
      </c>
      <c r="AU15" s="34"/>
    </row>
    <row r="16" spans="1:49">
      <c r="A16" s="16" t="s">
        <v>30</v>
      </c>
      <c r="B16" s="17">
        <v>10000</v>
      </c>
      <c r="C16" s="17" t="s">
        <v>31</v>
      </c>
      <c r="D16" s="12"/>
      <c r="F16" s="18">
        <v>7</v>
      </c>
      <c r="G16" s="18"/>
      <c r="H16" s="18"/>
      <c r="I16" s="18"/>
      <c r="J16" s="18"/>
      <c r="K16" s="18"/>
      <c r="L16" s="18"/>
      <c r="M16" s="18"/>
      <c r="N16" s="18"/>
      <c r="P16" s="17" t="str">
        <f t="shared" si="7"/>
        <v/>
      </c>
      <c r="Q16" s="17" t="str">
        <f t="shared" si="0"/>
        <v/>
      </c>
      <c r="R16" s="17" t="str" cm="1">
        <f t="array" ref="R16">IF($P16&lt;=n, INDEX(TAB_Qx, $Q16+1, R$1+sex), "")</f>
        <v/>
      </c>
      <c r="S16" s="17" t="str" cm="1">
        <f t="array" ref="S16">IF($P16&lt;=n, INDEX(TAB_Qx, $Q16+1, S$1+sex), "")</f>
        <v/>
      </c>
      <c r="T16" s="17" t="str" cm="1">
        <f t="array" ref="T16">IF($P16&lt;=n, INDEX(TAB_Qx, $Q16+1, T$1+sex), "")</f>
        <v/>
      </c>
      <c r="U16" s="17" t="str" cm="1">
        <f t="array" ref="U16">IF($P16&lt;=n, INDEX(TAB_Qx, $Q16+1, U$1+sex), "")</f>
        <v/>
      </c>
      <c r="V16" s="17"/>
      <c r="W16" s="17"/>
      <c r="X16" s="17"/>
      <c r="Y16" s="17"/>
      <c r="Z16" s="17" t="str">
        <f t="shared" si="8"/>
        <v/>
      </c>
      <c r="AA16" s="17" t="str">
        <f t="shared" si="9"/>
        <v/>
      </c>
      <c r="AB16" s="17" t="str" cm="1">
        <f t="array" ref="AB16">IF($P16&lt;=n, _xlfn.SWITCH($P16, 0, 100000, 1, AB15*(1-V15*(1-AB$4/12)), AB15*(1-V15)), "")</f>
        <v/>
      </c>
      <c r="AC16" s="17" t="str" cm="1">
        <f t="array" ref="AC16">IF($P16&lt;=n, _xlfn.SWITCH($P16, 0, 100000, 1, AC15*(1-W15*(1-AC$4/12)), AC15*(1-W15)), "")</f>
        <v/>
      </c>
      <c r="AD16" s="17" t="str" cm="1">
        <f t="array" ref="AD16">IF($P16&lt;=n, _xlfn.SWITCH($P16, 0, 100000, 1, AD15*(1-X15*(1-AD$4/12)), AD15*(1-X15)), "")</f>
        <v/>
      </c>
      <c r="AE16" s="17" t="str" cm="1">
        <f t="array" ref="AE16">IF($P16&lt;=n, _xlfn.SWITCH($P16, 0, 100000, 1, AE15*(1-Y15*(1-AE$4/12)), AE15*(1-Y15)), "")</f>
        <v/>
      </c>
      <c r="AF16" s="17" t="str">
        <f t="shared" si="10"/>
        <v/>
      </c>
      <c r="AG16" s="17" t="str">
        <f t="shared" si="1"/>
        <v/>
      </c>
      <c r="AH16" s="17" t="str">
        <f t="shared" si="2"/>
        <v/>
      </c>
      <c r="AI16" s="17" t="str">
        <f t="shared" si="3"/>
        <v/>
      </c>
      <c r="AJ16" s="17" t="str">
        <f>IF($P16&lt;=n, SUM(AF16:AF$119), "")</f>
        <v/>
      </c>
      <c r="AK16" s="17" t="str">
        <f>IF($P16&lt;=n, SUM(AG16:AG$119), "")</f>
        <v/>
      </c>
      <c r="AL16" s="17" t="str">
        <f>IF($P16&lt;=n, SUM(AH16:AH$119), "")</f>
        <v/>
      </c>
      <c r="AM16" s="17" t="str">
        <f>IF($P16&lt;=n, SUM(AI16:AI$119), "")</f>
        <v/>
      </c>
      <c r="AN16" s="17" t="str">
        <f t="shared" ca="1" si="4"/>
        <v/>
      </c>
      <c r="AO16" s="17" t="str">
        <f t="shared" ca="1" si="5"/>
        <v/>
      </c>
      <c r="AP16" s="17" t="str">
        <f t="shared" si="6"/>
        <v/>
      </c>
      <c r="AU16" s="34"/>
    </row>
    <row r="17" spans="1:47">
      <c r="A17" s="12"/>
      <c r="B17" s="12"/>
      <c r="C17" s="12"/>
      <c r="D17" s="12"/>
      <c r="F17" s="18">
        <v>8</v>
      </c>
      <c r="G17" s="18"/>
      <c r="H17" s="18"/>
      <c r="I17" s="18"/>
      <c r="J17" s="18"/>
      <c r="K17" s="18"/>
      <c r="L17" s="18"/>
      <c r="M17" s="18"/>
      <c r="N17" s="18"/>
      <c r="P17" s="17" t="str">
        <f t="shared" si="7"/>
        <v/>
      </c>
      <c r="Q17" s="17" t="str">
        <f t="shared" si="0"/>
        <v/>
      </c>
      <c r="R17" s="17" t="str" cm="1">
        <f t="array" ref="R17">IF($P17&lt;=n, INDEX(TAB_Qx, $Q17+1, R$1+sex), "")</f>
        <v/>
      </c>
      <c r="S17" s="17" t="str" cm="1">
        <f t="array" ref="S17">IF($P17&lt;=n, INDEX(TAB_Qx, $Q17+1, S$1+sex), "")</f>
        <v/>
      </c>
      <c r="T17" s="17" t="str" cm="1">
        <f t="array" ref="T17">IF($P17&lt;=n, INDEX(TAB_Qx, $Q17+1, T$1+sex), "")</f>
        <v/>
      </c>
      <c r="U17" s="17" t="str" cm="1">
        <f t="array" ref="U17">IF($P17&lt;=n, INDEX(TAB_Qx, $Q17+1, U$1+sex), "")</f>
        <v/>
      </c>
      <c r="V17" s="17"/>
      <c r="W17" s="17"/>
      <c r="X17" s="17"/>
      <c r="Y17" s="17"/>
      <c r="Z17" s="17" t="str">
        <f t="shared" si="8"/>
        <v/>
      </c>
      <c r="AA17" s="17" t="str">
        <f t="shared" si="9"/>
        <v/>
      </c>
      <c r="AB17" s="17" t="str" cm="1">
        <f t="array" ref="AB17">IF($P17&lt;=n, _xlfn.SWITCH($P17, 0, 100000, 1, AB16*(1-V16*(1-AB$4/12)), AB16*(1-V16)), "")</f>
        <v/>
      </c>
      <c r="AC17" s="17" t="str" cm="1">
        <f t="array" ref="AC17">IF($P17&lt;=n, _xlfn.SWITCH($P17, 0, 100000, 1, AC16*(1-W16*(1-AC$4/12)), AC16*(1-W16)), "")</f>
        <v/>
      </c>
      <c r="AD17" s="17" t="str" cm="1">
        <f t="array" ref="AD17">IF($P17&lt;=n, _xlfn.SWITCH($P17, 0, 100000, 1, AD16*(1-X16*(1-AD$4/12)), AD16*(1-X16)), "")</f>
        <v/>
      </c>
      <c r="AE17" s="17" t="str" cm="1">
        <f t="array" ref="AE17">IF($P17&lt;=n, _xlfn.SWITCH($P17, 0, 100000, 1, AE16*(1-Y16*(1-AE$4/12)), AE16*(1-Y16)), "")</f>
        <v/>
      </c>
      <c r="AF17" s="17" t="str">
        <f t="shared" si="10"/>
        <v/>
      </c>
      <c r="AG17" s="17" t="str">
        <f t="shared" si="1"/>
        <v/>
      </c>
      <c r="AH17" s="17" t="str">
        <f t="shared" si="2"/>
        <v/>
      </c>
      <c r="AI17" s="17" t="str">
        <f t="shared" si="3"/>
        <v/>
      </c>
      <c r="AJ17" s="17" t="str">
        <f>IF($P17&lt;=n, SUM(AF17:AF$119), "")</f>
        <v/>
      </c>
      <c r="AK17" s="17" t="str">
        <f>IF($P17&lt;=n, SUM(AG17:AG$119), "")</f>
        <v/>
      </c>
      <c r="AL17" s="17" t="str">
        <f>IF($P17&lt;=n, SUM(AH17:AH$119), "")</f>
        <v/>
      </c>
      <c r="AM17" s="17" t="str">
        <f>IF($P17&lt;=n, SUM(AI17:AI$119), "")</f>
        <v/>
      </c>
      <c r="AN17" s="17" t="str">
        <f t="shared" ca="1" si="4"/>
        <v/>
      </c>
      <c r="AO17" s="17" t="str">
        <f t="shared" ca="1" si="5"/>
        <v/>
      </c>
      <c r="AP17" s="17" t="str">
        <f t="shared" si="6"/>
        <v/>
      </c>
      <c r="AS17" s="27" t="s">
        <v>84</v>
      </c>
      <c r="AU17" s="34"/>
    </row>
    <row r="18" spans="1:47">
      <c r="A18" s="13" t="s">
        <v>60</v>
      </c>
      <c r="B18" s="12"/>
      <c r="C18" s="12"/>
      <c r="D18" s="12"/>
      <c r="F18" s="18">
        <v>9</v>
      </c>
      <c r="G18" s="18"/>
      <c r="H18" s="18"/>
      <c r="I18" s="18"/>
      <c r="J18" s="18"/>
      <c r="K18" s="18"/>
      <c r="L18" s="18"/>
      <c r="M18" s="18"/>
      <c r="N18" s="18"/>
      <c r="P18" s="17" t="str">
        <f t="shared" si="7"/>
        <v/>
      </c>
      <c r="Q18" s="17" t="str">
        <f t="shared" si="0"/>
        <v/>
      </c>
      <c r="R18" s="17" t="str" cm="1">
        <f t="array" ref="R18">IF($P18&lt;=n, INDEX(TAB_Qx, $Q18+1, R$1+sex), "")</f>
        <v/>
      </c>
      <c r="S18" s="17" t="str" cm="1">
        <f t="array" ref="S18">IF($P18&lt;=n, INDEX(TAB_Qx, $Q18+1, S$1+sex), "")</f>
        <v/>
      </c>
      <c r="T18" s="17" t="str" cm="1">
        <f t="array" ref="T18">IF($P18&lt;=n, INDEX(TAB_Qx, $Q18+1, T$1+sex), "")</f>
        <v/>
      </c>
      <c r="U18" s="17" t="str" cm="1">
        <f t="array" ref="U18">IF($P18&lt;=n, INDEX(TAB_Qx, $Q18+1, U$1+sex), "")</f>
        <v/>
      </c>
      <c r="V18" s="17"/>
      <c r="W18" s="17"/>
      <c r="X18" s="17"/>
      <c r="Y18" s="17"/>
      <c r="Z18" s="17" t="str">
        <f t="shared" si="8"/>
        <v/>
      </c>
      <c r="AA18" s="17" t="str">
        <f t="shared" si="9"/>
        <v/>
      </c>
      <c r="AB18" s="17" t="str" cm="1">
        <f t="array" ref="AB18">IF($P18&lt;=n, _xlfn.SWITCH($P18, 0, 100000, 1, AB17*(1-V17*(1-AB$4/12)), AB17*(1-V17)), "")</f>
        <v/>
      </c>
      <c r="AC18" s="17" t="str" cm="1">
        <f t="array" ref="AC18">IF($P18&lt;=n, _xlfn.SWITCH($P18, 0, 100000, 1, AC17*(1-W17*(1-AC$4/12)), AC17*(1-W17)), "")</f>
        <v/>
      </c>
      <c r="AD18" s="17" t="str" cm="1">
        <f t="array" ref="AD18">IF($P18&lt;=n, _xlfn.SWITCH($P18, 0, 100000, 1, AD17*(1-X17*(1-AD$4/12)), AD17*(1-X17)), "")</f>
        <v/>
      </c>
      <c r="AE18" s="17" t="str" cm="1">
        <f t="array" ref="AE18">IF($P18&lt;=n, _xlfn.SWITCH($P18, 0, 100000, 1, AE17*(1-Y17*(1-AE$4/12)), AE17*(1-Y17)), "")</f>
        <v/>
      </c>
      <c r="AF18" s="17" t="str">
        <f t="shared" si="10"/>
        <v/>
      </c>
      <c r="AG18" s="17" t="str">
        <f t="shared" si="1"/>
        <v/>
      </c>
      <c r="AH18" s="17" t="str">
        <f t="shared" si="2"/>
        <v/>
      </c>
      <c r="AI18" s="17" t="str">
        <f t="shared" si="3"/>
        <v/>
      </c>
      <c r="AJ18" s="17" t="str">
        <f>IF($P18&lt;=n, SUM(AF18:AF$119), "")</f>
        <v/>
      </c>
      <c r="AK18" s="17" t="str">
        <f>IF($P18&lt;=n, SUM(AG18:AG$119), "")</f>
        <v/>
      </c>
      <c r="AL18" s="17" t="str">
        <f>IF($P18&lt;=n, SUM(AH18:AH$119), "")</f>
        <v/>
      </c>
      <c r="AM18" s="17" t="str">
        <f>IF($P18&lt;=n, SUM(AI18:AI$119), "")</f>
        <v/>
      </c>
      <c r="AN18" s="17" t="str">
        <f t="shared" ca="1" si="4"/>
        <v/>
      </c>
      <c r="AO18" s="17" t="str">
        <f t="shared" ca="1" si="5"/>
        <v/>
      </c>
      <c r="AP18" s="17" t="str">
        <f t="shared" si="6"/>
        <v/>
      </c>
      <c r="AU18" s="34"/>
    </row>
    <row r="19" spans="1:47">
      <c r="C19" s="12"/>
      <c r="D19" s="12"/>
      <c r="F19" s="18">
        <v>10</v>
      </c>
      <c r="G19" s="18"/>
      <c r="H19" s="18"/>
      <c r="I19" s="18"/>
      <c r="J19" s="18"/>
      <c r="K19" s="18"/>
      <c r="L19" s="18"/>
      <c r="M19" s="18"/>
      <c r="N19" s="18"/>
      <c r="P19" s="17" t="str">
        <f t="shared" si="7"/>
        <v/>
      </c>
      <c r="Q19" s="17" t="str">
        <f t="shared" si="0"/>
        <v/>
      </c>
      <c r="R19" s="17" t="str" cm="1">
        <f t="array" ref="R19">IF($P19&lt;=n, INDEX(TAB_Qx, $Q19+1, R$1+sex), "")</f>
        <v/>
      </c>
      <c r="S19" s="17" t="str" cm="1">
        <f t="array" ref="S19">IF($P19&lt;=n, INDEX(TAB_Qx, $Q19+1, S$1+sex), "")</f>
        <v/>
      </c>
      <c r="T19" s="17" t="str" cm="1">
        <f t="array" ref="T19">IF($P19&lt;=n, INDEX(TAB_Qx, $Q19+1, T$1+sex), "")</f>
        <v/>
      </c>
      <c r="U19" s="17" t="str" cm="1">
        <f t="array" ref="U19">IF($P19&lt;=n, INDEX(TAB_Qx, $Q19+1, U$1+sex), "")</f>
        <v/>
      </c>
      <c r="V19" s="17"/>
      <c r="W19" s="17"/>
      <c r="X19" s="17"/>
      <c r="Y19" s="17"/>
      <c r="Z19" s="17" t="str">
        <f t="shared" si="8"/>
        <v/>
      </c>
      <c r="AA19" s="17" t="str">
        <f t="shared" si="9"/>
        <v/>
      </c>
      <c r="AB19" s="17" t="str" cm="1">
        <f t="array" ref="AB19">IF($P19&lt;=n, _xlfn.SWITCH($P19, 0, 100000, 1, AB18*(1-V18*(1-AB$4/12)), AB18*(1-V18)), "")</f>
        <v/>
      </c>
      <c r="AC19" s="17" t="str" cm="1">
        <f t="array" ref="AC19">IF($P19&lt;=n, _xlfn.SWITCH($P19, 0, 100000, 1, AC18*(1-W18*(1-AC$4/12)), AC18*(1-W18)), "")</f>
        <v/>
      </c>
      <c r="AD19" s="17" t="str" cm="1">
        <f t="array" ref="AD19">IF($P19&lt;=n, _xlfn.SWITCH($P19, 0, 100000, 1, AD18*(1-X18*(1-AD$4/12)), AD18*(1-X18)), "")</f>
        <v/>
      </c>
      <c r="AE19" s="17" t="str" cm="1">
        <f t="array" ref="AE19">IF($P19&lt;=n, _xlfn.SWITCH($P19, 0, 100000, 1, AE18*(1-Y18*(1-AE$4/12)), AE18*(1-Y18)), "")</f>
        <v/>
      </c>
      <c r="AF19" s="17" t="str">
        <f t="shared" si="10"/>
        <v/>
      </c>
      <c r="AG19" s="17" t="str">
        <f t="shared" si="1"/>
        <v/>
      </c>
      <c r="AH19" s="17" t="str">
        <f t="shared" si="2"/>
        <v/>
      </c>
      <c r="AI19" s="17" t="str">
        <f t="shared" si="3"/>
        <v/>
      </c>
      <c r="AJ19" s="17" t="str">
        <f>IF($P19&lt;=n, SUM(AF19:AF$119), "")</f>
        <v/>
      </c>
      <c r="AK19" s="17" t="str">
        <f>IF($P19&lt;=n, SUM(AG19:AG$119), "")</f>
        <v/>
      </c>
      <c r="AL19" s="17" t="str">
        <f>IF($P19&lt;=n, SUM(AH19:AH$119), "")</f>
        <v/>
      </c>
      <c r="AM19" s="17" t="str">
        <f>IF($P19&lt;=n, SUM(AI19:AI$119), "")</f>
        <v/>
      </c>
      <c r="AN19" s="17" t="str">
        <f t="shared" ca="1" si="4"/>
        <v/>
      </c>
      <c r="AO19" s="17" t="str">
        <f t="shared" ca="1" si="5"/>
        <v/>
      </c>
      <c r="AP19" s="17" t="str">
        <f t="shared" si="6"/>
        <v/>
      </c>
      <c r="AS19" s="15" t="s">
        <v>70</v>
      </c>
      <c r="AT19" s="18">
        <f ca="1">((1-beta2-beta5)*ToTx + (delta*m*Dx_n/Nshop)*(alphaBar*Dx_+beta1*Nshop))/(12*(Nshop*(1-beta2-beta5)-delta*m*Dx_n))</f>
        <v>0</v>
      </c>
      <c r="AU19" s="34" t="s">
        <v>78</v>
      </c>
    </row>
    <row r="20" spans="1:47">
      <c r="A20" s="15" t="s">
        <v>32</v>
      </c>
      <c r="B20" s="16" t="s">
        <v>33</v>
      </c>
      <c r="C20" s="12"/>
      <c r="D20" s="12"/>
      <c r="F20" s="18">
        <v>11</v>
      </c>
      <c r="G20" s="18"/>
      <c r="H20" s="18"/>
      <c r="I20" s="18"/>
      <c r="J20" s="18"/>
      <c r="K20" s="18"/>
      <c r="L20" s="18"/>
      <c r="M20" s="18"/>
      <c r="N20" s="18"/>
      <c r="P20" s="17" t="str">
        <f t="shared" si="7"/>
        <v/>
      </c>
      <c r="Q20" s="17" t="str">
        <f t="shared" si="0"/>
        <v/>
      </c>
      <c r="R20" s="17" t="str" cm="1">
        <f t="array" ref="R20">IF($P20&lt;=n, INDEX(TAB_Qx, $Q20+1, R$1+sex), "")</f>
        <v/>
      </c>
      <c r="S20" s="17" t="str" cm="1">
        <f t="array" ref="S20">IF($P20&lt;=n, INDEX(TAB_Qx, $Q20+1, S$1+sex), "")</f>
        <v/>
      </c>
      <c r="T20" s="17" t="str" cm="1">
        <f t="array" ref="T20">IF($P20&lt;=n, INDEX(TAB_Qx, $Q20+1, T$1+sex), "")</f>
        <v/>
      </c>
      <c r="U20" s="17" t="str" cm="1">
        <f t="array" ref="U20">IF($P20&lt;=n, INDEX(TAB_Qx, $Q20+1, U$1+sex), "")</f>
        <v/>
      </c>
      <c r="V20" s="17"/>
      <c r="W20" s="17"/>
      <c r="X20" s="17"/>
      <c r="Y20" s="17"/>
      <c r="Z20" s="17" t="str">
        <f t="shared" si="8"/>
        <v/>
      </c>
      <c r="AA20" s="17" t="str">
        <f t="shared" si="9"/>
        <v/>
      </c>
      <c r="AB20" s="17" t="str" cm="1">
        <f t="array" ref="AB20">IF($P20&lt;=n, _xlfn.SWITCH($P20, 0, 100000, 1, AB19*(1-V19*(1-AB$4/12)), AB19*(1-V19)), "")</f>
        <v/>
      </c>
      <c r="AC20" s="17" t="str" cm="1">
        <f t="array" ref="AC20">IF($P20&lt;=n, _xlfn.SWITCH($P20, 0, 100000, 1, AC19*(1-W19*(1-AC$4/12)), AC19*(1-W19)), "")</f>
        <v/>
      </c>
      <c r="AD20" s="17" t="str" cm="1">
        <f t="array" ref="AD20">IF($P20&lt;=n, _xlfn.SWITCH($P20, 0, 100000, 1, AD19*(1-X19*(1-AD$4/12)), AD19*(1-X19)), "")</f>
        <v/>
      </c>
      <c r="AE20" s="17" t="str" cm="1">
        <f t="array" ref="AE20">IF($P20&lt;=n, _xlfn.SWITCH($P20, 0, 100000, 1, AE19*(1-Y19*(1-AE$4/12)), AE19*(1-Y19)), "")</f>
        <v/>
      </c>
      <c r="AF20" s="17" t="str">
        <f t="shared" si="10"/>
        <v/>
      </c>
      <c r="AG20" s="17" t="str">
        <f t="shared" si="1"/>
        <v/>
      </c>
      <c r="AH20" s="17" t="str">
        <f t="shared" si="2"/>
        <v/>
      </c>
      <c r="AI20" s="17" t="str">
        <f t="shared" si="3"/>
        <v/>
      </c>
      <c r="AJ20" s="17" t="str">
        <f>IF($P20&lt;=n, SUM(AF20:AF$119), "")</f>
        <v/>
      </c>
      <c r="AK20" s="17" t="str">
        <f>IF($P20&lt;=n, SUM(AG20:AG$119), "")</f>
        <v/>
      </c>
      <c r="AL20" s="17" t="str">
        <f>IF($P20&lt;=n, SUM(AH20:AH$119), "")</f>
        <v/>
      </c>
      <c r="AM20" s="17" t="str">
        <f>IF($P20&lt;=n, SUM(AI20:AI$119), "")</f>
        <v/>
      </c>
      <c r="AN20" s="17" t="str">
        <f t="shared" ca="1" si="4"/>
        <v/>
      </c>
      <c r="AO20" s="17" t="str">
        <f t="shared" ca="1" si="5"/>
        <v/>
      </c>
      <c r="AP20" s="17" t="str">
        <f t="shared" si="6"/>
        <v/>
      </c>
      <c r="AS20" s="15" t="s">
        <v>71</v>
      </c>
      <c r="AT20" s="18">
        <f ca="1">(AT19+alphaBar*Dx_/(mDoublePrime*Nshop)+beta1/mDoublePrime)/(1-beta2-beta5)</f>
        <v>0</v>
      </c>
      <c r="AU20" s="34" t="s">
        <v>79</v>
      </c>
    </row>
    <row r="21" spans="1:47">
      <c r="A21" s="32" t="s">
        <v>61</v>
      </c>
      <c r="B21" s="18">
        <v>0.3</v>
      </c>
      <c r="C21" s="12"/>
      <c r="D21" s="12"/>
      <c r="F21" s="18">
        <v>12</v>
      </c>
      <c r="G21" s="18"/>
      <c r="H21" s="18"/>
      <c r="I21" s="18"/>
      <c r="J21" s="18"/>
      <c r="K21" s="18"/>
      <c r="L21" s="18"/>
      <c r="M21" s="18"/>
      <c r="N21" s="18"/>
      <c r="P21" s="17" t="str">
        <f t="shared" si="7"/>
        <v/>
      </c>
      <c r="Q21" s="17" t="str">
        <f t="shared" si="0"/>
        <v/>
      </c>
      <c r="R21" s="17" t="str" cm="1">
        <f t="array" ref="R21">IF($P21&lt;=n, INDEX(TAB_Qx, $Q21+1, R$1+sex), "")</f>
        <v/>
      </c>
      <c r="S21" s="17" t="str" cm="1">
        <f t="array" ref="S21">IF($P21&lt;=n, INDEX(TAB_Qx, $Q21+1, S$1+sex), "")</f>
        <v/>
      </c>
      <c r="T21" s="17" t="str" cm="1">
        <f t="array" ref="T21">IF($P21&lt;=n, INDEX(TAB_Qx, $Q21+1, T$1+sex), "")</f>
        <v/>
      </c>
      <c r="U21" s="17" t="str" cm="1">
        <f t="array" ref="U21">IF($P21&lt;=n, INDEX(TAB_Qx, $Q21+1, U$1+sex), "")</f>
        <v/>
      </c>
      <c r="V21" s="17"/>
      <c r="W21" s="17"/>
      <c r="X21" s="17"/>
      <c r="Y21" s="17"/>
      <c r="Z21" s="17" t="str">
        <f t="shared" si="8"/>
        <v/>
      </c>
      <c r="AA21" s="17" t="str">
        <f t="shared" si="9"/>
        <v/>
      </c>
      <c r="AB21" s="17" t="str" cm="1">
        <f t="array" ref="AB21">IF($P21&lt;=n, _xlfn.SWITCH($P21, 0, 100000, 1, AB20*(1-V20*(1-AB$4/12)), AB20*(1-V20)), "")</f>
        <v/>
      </c>
      <c r="AC21" s="17" t="str" cm="1">
        <f t="array" ref="AC21">IF($P21&lt;=n, _xlfn.SWITCH($P21, 0, 100000, 1, AC20*(1-W20*(1-AC$4/12)), AC20*(1-W20)), "")</f>
        <v/>
      </c>
      <c r="AD21" s="17" t="str" cm="1">
        <f t="array" ref="AD21">IF($P21&lt;=n, _xlfn.SWITCH($P21, 0, 100000, 1, AD20*(1-X20*(1-AD$4/12)), AD20*(1-X20)), "")</f>
        <v/>
      </c>
      <c r="AE21" s="17" t="str" cm="1">
        <f t="array" ref="AE21">IF($P21&lt;=n, _xlfn.SWITCH($P21, 0, 100000, 1, AE20*(1-Y20*(1-AE$4/12)), AE20*(1-Y20)), "")</f>
        <v/>
      </c>
      <c r="AF21" s="17" t="str">
        <f t="shared" si="10"/>
        <v/>
      </c>
      <c r="AG21" s="17" t="str">
        <f t="shared" si="1"/>
        <v/>
      </c>
      <c r="AH21" s="17" t="str">
        <f t="shared" si="2"/>
        <v/>
      </c>
      <c r="AI21" s="17" t="str">
        <f t="shared" si="3"/>
        <v/>
      </c>
      <c r="AJ21" s="17" t="str">
        <f>IF($P21&lt;=n, SUM(AF21:AF$119), "")</f>
        <v/>
      </c>
      <c r="AK21" s="17" t="str">
        <f>IF($P21&lt;=n, SUM(AG21:AG$119), "")</f>
        <v/>
      </c>
      <c r="AL21" s="17" t="str">
        <f>IF($P21&lt;=n, SUM(AH21:AH$119), "")</f>
        <v/>
      </c>
      <c r="AM21" s="17" t="str">
        <f>IF($P21&lt;=n, SUM(AI21:AI$119), "")</f>
        <v/>
      </c>
      <c r="AN21" s="17" t="str">
        <f t="shared" ca="1" si="4"/>
        <v/>
      </c>
      <c r="AO21" s="17" t="str">
        <f t="shared" ca="1" si="5"/>
        <v/>
      </c>
      <c r="AP21" s="17" t="str">
        <f t="shared" si="6"/>
        <v/>
      </c>
      <c r="AU21" s="34"/>
    </row>
    <row r="22" spans="1:47">
      <c r="A22" s="32" t="s">
        <v>81</v>
      </c>
      <c r="B22" s="18">
        <f ca="1">alpha*NP_std_full*MIN(n, 20)</f>
        <v>0</v>
      </c>
      <c r="C22" s="12"/>
      <c r="D22" s="12"/>
      <c r="F22" s="18">
        <v>13</v>
      </c>
      <c r="G22" s="18"/>
      <c r="H22" s="18"/>
      <c r="I22" s="18"/>
      <c r="J22" s="18"/>
      <c r="K22" s="18"/>
      <c r="L22" s="18"/>
      <c r="M22" s="18"/>
      <c r="N22" s="18"/>
      <c r="P22" s="17" t="str">
        <f t="shared" si="7"/>
        <v/>
      </c>
      <c r="Q22" s="17" t="str">
        <f t="shared" si="0"/>
        <v/>
      </c>
      <c r="R22" s="17" t="str" cm="1">
        <f t="array" ref="R22">IF($P22&lt;=n, INDEX(TAB_Qx, $Q22+1, R$1+sex), "")</f>
        <v/>
      </c>
      <c r="S22" s="17" t="str" cm="1">
        <f t="array" ref="S22">IF($P22&lt;=n, INDEX(TAB_Qx, $Q22+1, S$1+sex), "")</f>
        <v/>
      </c>
      <c r="T22" s="17" t="str" cm="1">
        <f t="array" ref="T22">IF($P22&lt;=n, INDEX(TAB_Qx, $Q22+1, T$1+sex), "")</f>
        <v/>
      </c>
      <c r="U22" s="17" t="str" cm="1">
        <f t="array" ref="U22">IF($P22&lt;=n, INDEX(TAB_Qx, $Q22+1, U$1+sex), "")</f>
        <v/>
      </c>
      <c r="V22" s="17"/>
      <c r="W22" s="17"/>
      <c r="X22" s="17"/>
      <c r="Y22" s="17"/>
      <c r="Z22" s="17" t="str">
        <f t="shared" si="8"/>
        <v/>
      </c>
      <c r="AA22" s="17" t="str">
        <f t="shared" si="9"/>
        <v/>
      </c>
      <c r="AB22" s="17" t="str" cm="1">
        <f t="array" ref="AB22">IF($P22&lt;=n, _xlfn.SWITCH($P22, 0, 100000, 1, AB21*(1-V21*(1-AB$4/12)), AB21*(1-V21)), "")</f>
        <v/>
      </c>
      <c r="AC22" s="17" t="str" cm="1">
        <f t="array" ref="AC22">IF($P22&lt;=n, _xlfn.SWITCH($P22, 0, 100000, 1, AC21*(1-W21*(1-AC$4/12)), AC21*(1-W21)), "")</f>
        <v/>
      </c>
      <c r="AD22" s="17" t="str" cm="1">
        <f t="array" ref="AD22">IF($P22&lt;=n, _xlfn.SWITCH($P22, 0, 100000, 1, AD21*(1-X21*(1-AD$4/12)), AD21*(1-X21)), "")</f>
        <v/>
      </c>
      <c r="AE22" s="17" t="str" cm="1">
        <f t="array" ref="AE22">IF($P22&lt;=n, _xlfn.SWITCH($P22, 0, 100000, 1, AE21*(1-Y21*(1-AE$4/12)), AE21*(1-Y21)), "")</f>
        <v/>
      </c>
      <c r="AF22" s="17" t="str">
        <f t="shared" si="10"/>
        <v/>
      </c>
      <c r="AG22" s="17" t="str">
        <f t="shared" si="1"/>
        <v/>
      </c>
      <c r="AH22" s="17" t="str">
        <f t="shared" si="2"/>
        <v/>
      </c>
      <c r="AI22" s="17" t="str">
        <f t="shared" si="3"/>
        <v/>
      </c>
      <c r="AJ22" s="17" t="str">
        <f>IF($P22&lt;=n, SUM(AF22:AF$119), "")</f>
        <v/>
      </c>
      <c r="AK22" s="17" t="str">
        <f>IF($P22&lt;=n, SUM(AG22:AG$119), "")</f>
        <v/>
      </c>
      <c r="AL22" s="17" t="str">
        <f>IF($P22&lt;=n, SUM(AH22:AH$119), "")</f>
        <v/>
      </c>
      <c r="AM22" s="17" t="str">
        <f>IF($P22&lt;=n, SUM(AI22:AI$119), "")</f>
        <v/>
      </c>
      <c r="AN22" s="17" t="str">
        <f t="shared" ca="1" si="4"/>
        <v/>
      </c>
      <c r="AO22" s="17" t="str">
        <f t="shared" ca="1" si="5"/>
        <v/>
      </c>
      <c r="AP22" s="17" t="str">
        <f t="shared" si="6"/>
        <v/>
      </c>
      <c r="AU22" s="34"/>
    </row>
    <row r="23" spans="1:47">
      <c r="A23" s="32" t="s">
        <v>82</v>
      </c>
      <c r="B23" s="17">
        <v>0.1</v>
      </c>
      <c r="C23" s="12"/>
      <c r="D23" s="12"/>
      <c r="F23" s="18">
        <v>14</v>
      </c>
      <c r="G23" s="18"/>
      <c r="H23" s="18"/>
      <c r="I23" s="18"/>
      <c r="J23" s="18"/>
      <c r="K23" s="18"/>
      <c r="L23" s="18"/>
      <c r="M23" s="18"/>
      <c r="N23" s="18"/>
      <c r="P23" s="17" t="str">
        <f t="shared" si="7"/>
        <v/>
      </c>
      <c r="Q23" s="17" t="str">
        <f t="shared" si="0"/>
        <v/>
      </c>
      <c r="R23" s="17" t="str" cm="1">
        <f t="array" ref="R23">IF($P23&lt;=n, INDEX(TAB_Qx, $Q23+1, R$1+sex), "")</f>
        <v/>
      </c>
      <c r="S23" s="17" t="str" cm="1">
        <f t="array" ref="S23">IF($P23&lt;=n, INDEX(TAB_Qx, $Q23+1, S$1+sex), "")</f>
        <v/>
      </c>
      <c r="T23" s="17" t="str" cm="1">
        <f t="array" ref="T23">IF($P23&lt;=n, INDEX(TAB_Qx, $Q23+1, T$1+sex), "")</f>
        <v/>
      </c>
      <c r="U23" s="17" t="str" cm="1">
        <f t="array" ref="U23">IF($P23&lt;=n, INDEX(TAB_Qx, $Q23+1, U$1+sex), "")</f>
        <v/>
      </c>
      <c r="V23" s="17"/>
      <c r="W23" s="17"/>
      <c r="X23" s="17"/>
      <c r="Y23" s="17"/>
      <c r="Z23" s="17" t="str">
        <f t="shared" si="8"/>
        <v/>
      </c>
      <c r="AA23" s="17" t="str">
        <f t="shared" si="9"/>
        <v/>
      </c>
      <c r="AB23" s="17" t="str" cm="1">
        <f t="array" ref="AB23">IF($P23&lt;=n, _xlfn.SWITCH($P23, 0, 100000, 1, AB22*(1-V22*(1-AB$4/12)), AB22*(1-V22)), "")</f>
        <v/>
      </c>
      <c r="AC23" s="17" t="str" cm="1">
        <f t="array" ref="AC23">IF($P23&lt;=n, _xlfn.SWITCH($P23, 0, 100000, 1, AC22*(1-W22*(1-AC$4/12)), AC22*(1-W22)), "")</f>
        <v/>
      </c>
      <c r="AD23" s="17" t="str" cm="1">
        <f t="array" ref="AD23">IF($P23&lt;=n, _xlfn.SWITCH($P23, 0, 100000, 1, AD22*(1-X22*(1-AD$4/12)), AD22*(1-X22)), "")</f>
        <v/>
      </c>
      <c r="AE23" s="17" t="str" cm="1">
        <f t="array" ref="AE23">IF($P23&lt;=n, _xlfn.SWITCH($P23, 0, 100000, 1, AE22*(1-Y22*(1-AE$4/12)), AE22*(1-Y22)), "")</f>
        <v/>
      </c>
      <c r="AF23" s="17" t="str">
        <f t="shared" si="10"/>
        <v/>
      </c>
      <c r="AG23" s="17" t="str">
        <f t="shared" si="1"/>
        <v/>
      </c>
      <c r="AH23" s="17" t="str">
        <f t="shared" si="2"/>
        <v/>
      </c>
      <c r="AI23" s="17" t="str">
        <f t="shared" si="3"/>
        <v/>
      </c>
      <c r="AJ23" s="17" t="str">
        <f>IF($P23&lt;=n, SUM(AF23:AF$119), "")</f>
        <v/>
      </c>
      <c r="AK23" s="17" t="str">
        <f>IF($P23&lt;=n, SUM(AG23:AG$119), "")</f>
        <v/>
      </c>
      <c r="AL23" s="17" t="str">
        <f>IF($P23&lt;=n, SUM(AH23:AH$119), "")</f>
        <v/>
      </c>
      <c r="AM23" s="17" t="str">
        <f>IF($P23&lt;=n, SUM(AI23:AI$119), "")</f>
        <v/>
      </c>
      <c r="AN23" s="17" t="str">
        <f t="shared" ca="1" si="4"/>
        <v/>
      </c>
      <c r="AO23" s="17" t="str">
        <f t="shared" ca="1" si="5"/>
        <v/>
      </c>
      <c r="AP23" s="17" t="str">
        <f t="shared" si="6"/>
        <v/>
      </c>
      <c r="AU23" s="34"/>
    </row>
    <row r="24" spans="1:47">
      <c r="A24" s="32" t="s">
        <v>83</v>
      </c>
      <c r="B24" s="17">
        <v>1E-3</v>
      </c>
      <c r="C24" s="12"/>
      <c r="D24" s="12"/>
      <c r="F24" s="18">
        <v>15</v>
      </c>
      <c r="G24" s="18"/>
      <c r="H24" s="18"/>
      <c r="I24" s="18"/>
      <c r="J24" s="18"/>
      <c r="K24" s="18"/>
      <c r="L24" s="18"/>
      <c r="M24" s="18"/>
      <c r="N24" s="18"/>
      <c r="P24" s="17" t="str">
        <f t="shared" si="7"/>
        <v/>
      </c>
      <c r="Q24" s="17" t="str">
        <f t="shared" si="0"/>
        <v/>
      </c>
      <c r="R24" s="17" t="str" cm="1">
        <f t="array" ref="R24">IF($P24&lt;=n, INDEX(TAB_Qx, $Q24+1, R$1+sex), "")</f>
        <v/>
      </c>
      <c r="S24" s="17" t="str" cm="1">
        <f t="array" ref="S24">IF($P24&lt;=n, INDEX(TAB_Qx, $Q24+1, S$1+sex), "")</f>
        <v/>
      </c>
      <c r="T24" s="17" t="str" cm="1">
        <f t="array" ref="T24">IF($P24&lt;=n, INDEX(TAB_Qx, $Q24+1, T$1+sex), "")</f>
        <v/>
      </c>
      <c r="U24" s="17" t="str" cm="1">
        <f t="array" ref="U24">IF($P24&lt;=n, INDEX(TAB_Qx, $Q24+1, U$1+sex), "")</f>
        <v/>
      </c>
      <c r="V24" s="17"/>
      <c r="W24" s="17"/>
      <c r="X24" s="17"/>
      <c r="Y24" s="17"/>
      <c r="Z24" s="17" t="str">
        <f t="shared" si="8"/>
        <v/>
      </c>
      <c r="AA24" s="17" t="str">
        <f t="shared" si="9"/>
        <v/>
      </c>
      <c r="AB24" s="17" t="str" cm="1">
        <f t="array" ref="AB24">IF($P24&lt;=n, _xlfn.SWITCH($P24, 0, 100000, 1, AB23*(1-V23*(1-AB$4/12)), AB23*(1-V23)), "")</f>
        <v/>
      </c>
      <c r="AC24" s="17" t="str" cm="1">
        <f t="array" ref="AC24">IF($P24&lt;=n, _xlfn.SWITCH($P24, 0, 100000, 1, AC23*(1-W23*(1-AC$4/12)), AC23*(1-W23)), "")</f>
        <v/>
      </c>
      <c r="AD24" s="17" t="str" cm="1">
        <f t="array" ref="AD24">IF($P24&lt;=n, _xlfn.SWITCH($P24, 0, 100000, 1, AD23*(1-X23*(1-AD$4/12)), AD23*(1-X23)), "")</f>
        <v/>
      </c>
      <c r="AE24" s="17" t="str" cm="1">
        <f t="array" ref="AE24">IF($P24&lt;=n, _xlfn.SWITCH($P24, 0, 100000, 1, AE23*(1-Y23*(1-AE$4/12)), AE23*(1-Y23)), "")</f>
        <v/>
      </c>
      <c r="AF24" s="17" t="str">
        <f t="shared" si="10"/>
        <v/>
      </c>
      <c r="AG24" s="17" t="str">
        <f t="shared" si="1"/>
        <v/>
      </c>
      <c r="AH24" s="17" t="str">
        <f t="shared" si="2"/>
        <v/>
      </c>
      <c r="AI24" s="17" t="str">
        <f t="shared" si="3"/>
        <v/>
      </c>
      <c r="AJ24" s="17" t="str">
        <f>IF($P24&lt;=n, SUM(AF24:AF$119), "")</f>
        <v/>
      </c>
      <c r="AK24" s="17" t="str">
        <f>IF($P24&lt;=n, SUM(AG24:AG$119), "")</f>
        <v/>
      </c>
      <c r="AL24" s="17" t="str">
        <f>IF($P24&lt;=n, SUM(AH24:AH$119), "")</f>
        <v/>
      </c>
      <c r="AM24" s="17" t="str">
        <f>IF($P24&lt;=n, SUM(AI24:AI$119), "")</f>
        <v/>
      </c>
      <c r="AN24" s="17" t="str">
        <f t="shared" ca="1" si="4"/>
        <v/>
      </c>
      <c r="AO24" s="17" t="str">
        <f t="shared" ca="1" si="5"/>
        <v/>
      </c>
      <c r="AP24" s="17" t="str">
        <f t="shared" si="6"/>
        <v/>
      </c>
      <c r="AU24" s="34"/>
    </row>
    <row r="25" spans="1:47">
      <c r="A25" s="32" t="s">
        <v>62</v>
      </c>
      <c r="B25" s="17"/>
      <c r="C25" s="12"/>
      <c r="D25" s="12"/>
      <c r="F25" s="18">
        <v>16</v>
      </c>
      <c r="G25" s="18"/>
      <c r="H25" s="18"/>
      <c r="I25" s="18"/>
      <c r="J25" s="18"/>
      <c r="K25" s="18"/>
      <c r="L25" s="18"/>
      <c r="M25" s="18"/>
      <c r="N25" s="18"/>
      <c r="P25" s="17" t="str">
        <f t="shared" si="7"/>
        <v/>
      </c>
      <c r="Q25" s="17" t="str">
        <f t="shared" si="0"/>
        <v/>
      </c>
      <c r="R25" s="17" t="str" cm="1">
        <f t="array" ref="R25">IF($P25&lt;=n, INDEX(TAB_Qx, $Q25+1, R$1+sex), "")</f>
        <v/>
      </c>
      <c r="S25" s="17" t="str" cm="1">
        <f t="array" ref="S25">IF($P25&lt;=n, INDEX(TAB_Qx, $Q25+1, S$1+sex), "")</f>
        <v/>
      </c>
      <c r="T25" s="17" t="str" cm="1">
        <f t="array" ref="T25">IF($P25&lt;=n, INDEX(TAB_Qx, $Q25+1, T$1+sex), "")</f>
        <v/>
      </c>
      <c r="U25" s="17" t="str" cm="1">
        <f t="array" ref="U25">IF($P25&lt;=n, INDEX(TAB_Qx, $Q25+1, U$1+sex), "")</f>
        <v/>
      </c>
      <c r="V25" s="17"/>
      <c r="W25" s="17"/>
      <c r="X25" s="17"/>
      <c r="Y25" s="17"/>
      <c r="Z25" s="17" t="str">
        <f t="shared" si="8"/>
        <v/>
      </c>
      <c r="AA25" s="17" t="str">
        <f t="shared" si="9"/>
        <v/>
      </c>
      <c r="AB25" s="17" t="str" cm="1">
        <f t="array" ref="AB25">IF($P25&lt;=n, _xlfn.SWITCH($P25, 0, 100000, 1, AB24*(1-V24*(1-AB$4/12)), AB24*(1-V24)), "")</f>
        <v/>
      </c>
      <c r="AC25" s="17" t="str" cm="1">
        <f t="array" ref="AC25">IF($P25&lt;=n, _xlfn.SWITCH($P25, 0, 100000, 1, AC24*(1-W24*(1-AC$4/12)), AC24*(1-W24)), "")</f>
        <v/>
      </c>
      <c r="AD25" s="17" t="str" cm="1">
        <f t="array" ref="AD25">IF($P25&lt;=n, _xlfn.SWITCH($P25, 0, 100000, 1, AD24*(1-X24*(1-AD$4/12)), AD24*(1-X24)), "")</f>
        <v/>
      </c>
      <c r="AE25" s="17" t="str" cm="1">
        <f t="array" ref="AE25">IF($P25&lt;=n, _xlfn.SWITCH($P25, 0, 100000, 1, AE24*(1-Y24*(1-AE$4/12)), AE24*(1-Y24)), "")</f>
        <v/>
      </c>
      <c r="AF25" s="17" t="str">
        <f t="shared" si="10"/>
        <v/>
      </c>
      <c r="AG25" s="17" t="str">
        <f t="shared" si="1"/>
        <v/>
      </c>
      <c r="AH25" s="17" t="str">
        <f t="shared" si="2"/>
        <v/>
      </c>
      <c r="AI25" s="17" t="str">
        <f t="shared" si="3"/>
        <v/>
      </c>
      <c r="AJ25" s="17" t="str">
        <f>IF($P25&lt;=n, SUM(AF25:AF$119), "")</f>
        <v/>
      </c>
      <c r="AK25" s="17" t="str">
        <f>IF($P25&lt;=n, SUM(AG25:AG$119), "")</f>
        <v/>
      </c>
      <c r="AL25" s="17" t="str">
        <f>IF($P25&lt;=n, SUM(AH25:AH$119), "")</f>
        <v/>
      </c>
      <c r="AM25" s="17" t="str">
        <f>IF($P25&lt;=n, SUM(AI25:AI$119), "")</f>
        <v/>
      </c>
      <c r="AN25" s="17" t="str">
        <f t="shared" ca="1" si="4"/>
        <v/>
      </c>
      <c r="AO25" s="17" t="str">
        <f t="shared" ca="1" si="5"/>
        <v/>
      </c>
      <c r="AP25" s="17" t="str">
        <f t="shared" si="6"/>
        <v/>
      </c>
      <c r="AS25" s="27" t="s">
        <v>85</v>
      </c>
      <c r="AU25" s="34"/>
    </row>
    <row r="26" spans="1:47">
      <c r="A26" s="32" t="s">
        <v>63</v>
      </c>
      <c r="B26" s="17">
        <f>IF(re=1, 0.5, 0)</f>
        <v>0.5</v>
      </c>
      <c r="C26" s="12"/>
      <c r="D26" s="12"/>
      <c r="F26" s="18">
        <v>17</v>
      </c>
      <c r="G26" s="18"/>
      <c r="H26" s="18"/>
      <c r="I26" s="18"/>
      <c r="J26" s="18"/>
      <c r="K26" s="18"/>
      <c r="L26" s="18"/>
      <c r="M26" s="18"/>
      <c r="N26" s="18"/>
      <c r="P26" s="17" t="str">
        <f t="shared" si="7"/>
        <v/>
      </c>
      <c r="Q26" s="17" t="str">
        <f t="shared" si="0"/>
        <v/>
      </c>
      <c r="R26" s="17" t="str" cm="1">
        <f t="array" ref="R26">IF($P26&lt;=n, INDEX(TAB_Qx, $Q26+1, R$1+sex), "")</f>
        <v/>
      </c>
      <c r="S26" s="17" t="str" cm="1">
        <f t="array" ref="S26">IF($P26&lt;=n, INDEX(TAB_Qx, $Q26+1, S$1+sex), "")</f>
        <v/>
      </c>
      <c r="T26" s="17" t="str" cm="1">
        <f t="array" ref="T26">IF($P26&lt;=n, INDEX(TAB_Qx, $Q26+1, T$1+sex), "")</f>
        <v/>
      </c>
      <c r="U26" s="17" t="str" cm="1">
        <f t="array" ref="U26">IF($P26&lt;=n, INDEX(TAB_Qx, $Q26+1, U$1+sex), "")</f>
        <v/>
      </c>
      <c r="V26" s="17"/>
      <c r="W26" s="17"/>
      <c r="X26" s="17"/>
      <c r="Y26" s="17"/>
      <c r="Z26" s="17" t="str">
        <f t="shared" si="8"/>
        <v/>
      </c>
      <c r="AA26" s="17" t="str">
        <f t="shared" si="9"/>
        <v/>
      </c>
      <c r="AB26" s="17" t="str" cm="1">
        <f t="array" ref="AB26">IF($P26&lt;=n, _xlfn.SWITCH($P26, 0, 100000, 1, AB25*(1-V25*(1-AB$4/12)), AB25*(1-V25)), "")</f>
        <v/>
      </c>
      <c r="AC26" s="17" t="str" cm="1">
        <f t="array" ref="AC26">IF($P26&lt;=n, _xlfn.SWITCH($P26, 0, 100000, 1, AC25*(1-W25*(1-AC$4/12)), AC25*(1-W25)), "")</f>
        <v/>
      </c>
      <c r="AD26" s="17" t="str" cm="1">
        <f t="array" ref="AD26">IF($P26&lt;=n, _xlfn.SWITCH($P26, 0, 100000, 1, AD25*(1-X25*(1-AD$4/12)), AD25*(1-X25)), "")</f>
        <v/>
      </c>
      <c r="AE26" s="17" t="str" cm="1">
        <f t="array" ref="AE26">IF($P26&lt;=n, _xlfn.SWITCH($P26, 0, 100000, 1, AE25*(1-Y25*(1-AE$4/12)), AE25*(1-Y25)), "")</f>
        <v/>
      </c>
      <c r="AF26" s="17" t="str">
        <f t="shared" si="10"/>
        <v/>
      </c>
      <c r="AG26" s="17" t="str">
        <f t="shared" si="1"/>
        <v/>
      </c>
      <c r="AH26" s="17" t="str">
        <f t="shared" si="2"/>
        <v/>
      </c>
      <c r="AI26" s="17" t="str">
        <f t="shared" si="3"/>
        <v/>
      </c>
      <c r="AJ26" s="17" t="str">
        <f>IF($P26&lt;=n, SUM(AF26:AF$119), "")</f>
        <v/>
      </c>
      <c r="AK26" s="17" t="str">
        <f>IF($P26&lt;=n, SUM(AG26:AG$119), "")</f>
        <v/>
      </c>
      <c r="AL26" s="17" t="str">
        <f>IF($P26&lt;=n, SUM(AH26:AH$119), "")</f>
        <v/>
      </c>
      <c r="AM26" s="17" t="str">
        <f>IF($P26&lt;=n, SUM(AI26:AI$119), "")</f>
        <v/>
      </c>
      <c r="AN26" s="17" t="str">
        <f t="shared" ca="1" si="4"/>
        <v/>
      </c>
      <c r="AO26" s="17" t="str">
        <f t="shared" ca="1" si="5"/>
        <v/>
      </c>
      <c r="AP26" s="17" t="str">
        <f t="shared" si="6"/>
        <v/>
      </c>
      <c r="AU26" s="34"/>
    </row>
    <row r="27" spans="1:47">
      <c r="F27" s="18">
        <v>18</v>
      </c>
      <c r="G27" s="18"/>
      <c r="H27" s="18"/>
      <c r="I27" s="18"/>
      <c r="J27" s="18"/>
      <c r="K27" s="18"/>
      <c r="L27" s="18"/>
      <c r="M27" s="18"/>
      <c r="N27" s="18"/>
      <c r="P27" s="17" t="str">
        <f t="shared" si="7"/>
        <v/>
      </c>
      <c r="Q27" s="17" t="str">
        <f t="shared" si="0"/>
        <v/>
      </c>
      <c r="R27" s="17" t="str" cm="1">
        <f t="array" ref="R27">IF($P27&lt;=n, INDEX(TAB_Qx, $Q27+1, R$1+sex), "")</f>
        <v/>
      </c>
      <c r="S27" s="17" t="str" cm="1">
        <f t="array" ref="S27">IF($P27&lt;=n, INDEX(TAB_Qx, $Q27+1, S$1+sex), "")</f>
        <v/>
      </c>
      <c r="T27" s="17" t="str" cm="1">
        <f t="array" ref="T27">IF($P27&lt;=n, INDEX(TAB_Qx, $Q27+1, T$1+sex), "")</f>
        <v/>
      </c>
      <c r="U27" s="17" t="str" cm="1">
        <f t="array" ref="U27">IF($P27&lt;=n, INDEX(TAB_Qx, $Q27+1, U$1+sex), "")</f>
        <v/>
      </c>
      <c r="V27" s="17"/>
      <c r="W27" s="17"/>
      <c r="X27" s="17"/>
      <c r="Y27" s="17"/>
      <c r="Z27" s="17" t="str">
        <f t="shared" si="8"/>
        <v/>
      </c>
      <c r="AA27" s="17" t="str">
        <f t="shared" si="9"/>
        <v/>
      </c>
      <c r="AB27" s="17" t="str" cm="1">
        <f t="array" ref="AB27">IF($P27&lt;=n, _xlfn.SWITCH($P27, 0, 100000, 1, AB26*(1-V26*(1-AB$4/12)), AB26*(1-V26)), "")</f>
        <v/>
      </c>
      <c r="AC27" s="17" t="str" cm="1">
        <f t="array" ref="AC27">IF($P27&lt;=n, _xlfn.SWITCH($P27, 0, 100000, 1, AC26*(1-W26*(1-AC$4/12)), AC26*(1-W26)), "")</f>
        <v/>
      </c>
      <c r="AD27" s="17" t="str" cm="1">
        <f t="array" ref="AD27">IF($P27&lt;=n, _xlfn.SWITCH($P27, 0, 100000, 1, AD26*(1-X26*(1-AD$4/12)), AD26*(1-X26)), "")</f>
        <v/>
      </c>
      <c r="AE27" s="17" t="str" cm="1">
        <f t="array" ref="AE27">IF($P27&lt;=n, _xlfn.SWITCH($P27, 0, 100000, 1, AE26*(1-Y26*(1-AE$4/12)), AE26*(1-Y26)), "")</f>
        <v/>
      </c>
      <c r="AF27" s="17" t="str">
        <f t="shared" si="10"/>
        <v/>
      </c>
      <c r="AG27" s="17" t="str">
        <f t="shared" si="1"/>
        <v/>
      </c>
      <c r="AH27" s="17" t="str">
        <f t="shared" si="2"/>
        <v/>
      </c>
      <c r="AI27" s="17" t="str">
        <f t="shared" si="3"/>
        <v/>
      </c>
      <c r="AJ27" s="17" t="str">
        <f>IF($P27&lt;=n, SUM(AF27:AF$119), "")</f>
        <v/>
      </c>
      <c r="AK27" s="17" t="str">
        <f>IF($P27&lt;=n, SUM(AG27:AG$119), "")</f>
        <v/>
      </c>
      <c r="AL27" s="17" t="str">
        <f>IF($P27&lt;=n, SUM(AH27:AH$119), "")</f>
        <v/>
      </c>
      <c r="AM27" s="17" t="str">
        <f>IF($P27&lt;=n, SUM(AI27:AI$119), "")</f>
        <v/>
      </c>
      <c r="AN27" s="17" t="str">
        <f t="shared" ca="1" si="4"/>
        <v/>
      </c>
      <c r="AO27" s="17" t="str">
        <f t="shared" ca="1" si="5"/>
        <v/>
      </c>
      <c r="AP27" s="17" t="str">
        <f t="shared" si="6"/>
        <v/>
      </c>
      <c r="AS27" s="15" t="s">
        <v>72</v>
      </c>
      <c r="AT27" s="18">
        <f ca="1">ROUND(NP12_full*AMT, 0)</f>
        <v>0</v>
      </c>
      <c r="AU27" s="34"/>
    </row>
    <row r="28" spans="1:47">
      <c r="F28" s="18">
        <v>19</v>
      </c>
      <c r="G28" s="18"/>
      <c r="H28" s="18"/>
      <c r="I28" s="18"/>
      <c r="J28" s="18"/>
      <c r="K28" s="18"/>
      <c r="L28" s="18"/>
      <c r="M28" s="18"/>
      <c r="N28" s="18"/>
      <c r="P28" s="17" t="str">
        <f t="shared" si="7"/>
        <v/>
      </c>
      <c r="Q28" s="17" t="str">
        <f t="shared" si="0"/>
        <v/>
      </c>
      <c r="R28" s="17" t="str" cm="1">
        <f t="array" ref="R28">IF($P28&lt;=n, INDEX(TAB_Qx, $Q28+1, R$1+sex), "")</f>
        <v/>
      </c>
      <c r="S28" s="17" t="str" cm="1">
        <f t="array" ref="S28">IF($P28&lt;=n, INDEX(TAB_Qx, $Q28+1, S$1+sex), "")</f>
        <v/>
      </c>
      <c r="T28" s="17" t="str" cm="1">
        <f t="array" ref="T28">IF($P28&lt;=n, INDEX(TAB_Qx, $Q28+1, T$1+sex), "")</f>
        <v/>
      </c>
      <c r="U28" s="17" t="str" cm="1">
        <f t="array" ref="U28">IF($P28&lt;=n, INDEX(TAB_Qx, $Q28+1, U$1+sex), "")</f>
        <v/>
      </c>
      <c r="V28" s="17"/>
      <c r="W28" s="17"/>
      <c r="X28" s="17"/>
      <c r="Y28" s="17"/>
      <c r="Z28" s="17" t="str">
        <f t="shared" si="8"/>
        <v/>
      </c>
      <c r="AA28" s="17" t="str">
        <f t="shared" si="9"/>
        <v/>
      </c>
      <c r="AB28" s="17" t="str" cm="1">
        <f t="array" ref="AB28">IF($P28&lt;=n, _xlfn.SWITCH($P28, 0, 100000, 1, AB27*(1-V27*(1-AB$4/12)), AB27*(1-V27)), "")</f>
        <v/>
      </c>
      <c r="AC28" s="17" t="str" cm="1">
        <f t="array" ref="AC28">IF($P28&lt;=n, _xlfn.SWITCH($P28, 0, 100000, 1, AC27*(1-W27*(1-AC$4/12)), AC27*(1-W27)), "")</f>
        <v/>
      </c>
      <c r="AD28" s="17" t="str" cm="1">
        <f t="array" ref="AD28">IF($P28&lt;=n, _xlfn.SWITCH($P28, 0, 100000, 1, AD27*(1-X27*(1-AD$4/12)), AD27*(1-X27)), "")</f>
        <v/>
      </c>
      <c r="AE28" s="17" t="str" cm="1">
        <f t="array" ref="AE28">IF($P28&lt;=n, _xlfn.SWITCH($P28, 0, 100000, 1, AE27*(1-Y27*(1-AE$4/12)), AE27*(1-Y27)), "")</f>
        <v/>
      </c>
      <c r="AF28" s="17" t="str">
        <f t="shared" si="10"/>
        <v/>
      </c>
      <c r="AG28" s="17" t="str">
        <f t="shared" si="1"/>
        <v/>
      </c>
      <c r="AH28" s="17" t="str">
        <f t="shared" si="2"/>
        <v/>
      </c>
      <c r="AI28" s="17" t="str">
        <f t="shared" si="3"/>
        <v/>
      </c>
      <c r="AJ28" s="17" t="str">
        <f>IF($P28&lt;=n, SUM(AF28:AF$119), "")</f>
        <v/>
      </c>
      <c r="AK28" s="17" t="str">
        <f>IF($P28&lt;=n, SUM(AG28:AG$119), "")</f>
        <v/>
      </c>
      <c r="AL28" s="17" t="str">
        <f>IF($P28&lt;=n, SUM(AH28:AH$119), "")</f>
        <v/>
      </c>
      <c r="AM28" s="17" t="str">
        <f>IF($P28&lt;=n, SUM(AI28:AI$119), "")</f>
        <v/>
      </c>
      <c r="AN28" s="17" t="str">
        <f t="shared" ca="1" si="4"/>
        <v/>
      </c>
      <c r="AO28" s="17" t="str">
        <f t="shared" ca="1" si="5"/>
        <v/>
      </c>
      <c r="AP28" s="17" t="str">
        <f t="shared" si="6"/>
        <v/>
      </c>
      <c r="AS28" s="15" t="s">
        <v>73</v>
      </c>
      <c r="AT28" s="18">
        <f ca="1">ROUND(G12_full*AMT, 0)</f>
        <v>0</v>
      </c>
      <c r="AU28" s="34"/>
    </row>
    <row r="29" spans="1:47">
      <c r="F29" s="18">
        <v>20</v>
      </c>
      <c r="G29" s="18"/>
      <c r="H29" s="18"/>
      <c r="I29" s="18"/>
      <c r="J29" s="18"/>
      <c r="K29" s="18"/>
      <c r="L29" s="18"/>
      <c r="M29" s="18"/>
      <c r="N29" s="18"/>
      <c r="P29" s="17" t="str">
        <f t="shared" si="7"/>
        <v/>
      </c>
      <c r="Q29" s="17" t="str">
        <f t="shared" si="0"/>
        <v/>
      </c>
      <c r="R29" s="17" t="str" cm="1">
        <f t="array" ref="R29">IF($P29&lt;=n, INDEX(TAB_Qx, $Q29+1, R$1+sex), "")</f>
        <v/>
      </c>
      <c r="S29" s="17" t="str" cm="1">
        <f t="array" ref="S29">IF($P29&lt;=n, INDEX(TAB_Qx, $Q29+1, S$1+sex), "")</f>
        <v/>
      </c>
      <c r="T29" s="17" t="str" cm="1">
        <f t="array" ref="T29">IF($P29&lt;=n, INDEX(TAB_Qx, $Q29+1, T$1+sex), "")</f>
        <v/>
      </c>
      <c r="U29" s="17" t="str" cm="1">
        <f t="array" ref="U29">IF($P29&lt;=n, INDEX(TAB_Qx, $Q29+1, U$1+sex), "")</f>
        <v/>
      </c>
      <c r="V29" s="17"/>
      <c r="W29" s="17"/>
      <c r="X29" s="17"/>
      <c r="Y29" s="17"/>
      <c r="Z29" s="17" t="str">
        <f t="shared" si="8"/>
        <v/>
      </c>
      <c r="AA29" s="17" t="str">
        <f t="shared" si="9"/>
        <v/>
      </c>
      <c r="AB29" s="17" t="str" cm="1">
        <f t="array" ref="AB29">IF($P29&lt;=n, _xlfn.SWITCH($P29, 0, 100000, 1, AB28*(1-V28*(1-AB$4/12)), AB28*(1-V28)), "")</f>
        <v/>
      </c>
      <c r="AC29" s="17" t="str" cm="1">
        <f t="array" ref="AC29">IF($P29&lt;=n, _xlfn.SWITCH($P29, 0, 100000, 1, AC28*(1-W28*(1-AC$4/12)), AC28*(1-W28)), "")</f>
        <v/>
      </c>
      <c r="AD29" s="17" t="str" cm="1">
        <f t="array" ref="AD29">IF($P29&lt;=n, _xlfn.SWITCH($P29, 0, 100000, 1, AD28*(1-X28*(1-AD$4/12)), AD28*(1-X28)), "")</f>
        <v/>
      </c>
      <c r="AE29" s="17" t="str" cm="1">
        <f t="array" ref="AE29">IF($P29&lt;=n, _xlfn.SWITCH($P29, 0, 100000, 1, AE28*(1-Y28*(1-AE$4/12)), AE28*(1-Y28)), "")</f>
        <v/>
      </c>
      <c r="AF29" s="17" t="str">
        <f t="shared" si="10"/>
        <v/>
      </c>
      <c r="AG29" s="17" t="str">
        <f t="shared" si="1"/>
        <v/>
      </c>
      <c r="AH29" s="17" t="str">
        <f t="shared" si="2"/>
        <v/>
      </c>
      <c r="AI29" s="17" t="str">
        <f t="shared" si="3"/>
        <v/>
      </c>
      <c r="AJ29" s="17" t="str">
        <f>IF($P29&lt;=n, SUM(AF29:AF$119), "")</f>
        <v/>
      </c>
      <c r="AK29" s="17" t="str">
        <f>IF($P29&lt;=n, SUM(AG29:AG$119), "")</f>
        <v/>
      </c>
      <c r="AL29" s="17" t="str">
        <f>IF($P29&lt;=n, SUM(AH29:AH$119), "")</f>
        <v/>
      </c>
      <c r="AM29" s="17" t="str">
        <f>IF($P29&lt;=n, SUM(AI29:AI$119), "")</f>
        <v/>
      </c>
      <c r="AN29" s="17" t="str">
        <f t="shared" ca="1" si="4"/>
        <v/>
      </c>
      <c r="AO29" s="17" t="str">
        <f t="shared" ca="1" si="5"/>
        <v/>
      </c>
      <c r="AP29" s="17" t="str">
        <f t="shared" si="6"/>
        <v/>
      </c>
      <c r="AU29" s="34"/>
    </row>
    <row r="30" spans="1:47">
      <c r="F30" s="18">
        <v>21</v>
      </c>
      <c r="G30" s="18"/>
      <c r="H30" s="18"/>
      <c r="I30" s="18"/>
      <c r="J30" s="18"/>
      <c r="K30" s="18"/>
      <c r="L30" s="18"/>
      <c r="M30" s="18"/>
      <c r="N30" s="18"/>
      <c r="P30" s="17" t="str">
        <f t="shared" si="7"/>
        <v/>
      </c>
      <c r="Q30" s="17" t="str">
        <f t="shared" si="0"/>
        <v/>
      </c>
      <c r="R30" s="17" t="str" cm="1">
        <f t="array" ref="R30">IF($P30&lt;=n, INDEX(TAB_Qx, $Q30+1, R$1+sex), "")</f>
        <v/>
      </c>
      <c r="S30" s="17" t="str" cm="1">
        <f t="array" ref="S30">IF($P30&lt;=n, INDEX(TAB_Qx, $Q30+1, S$1+sex), "")</f>
        <v/>
      </c>
      <c r="T30" s="17" t="str" cm="1">
        <f t="array" ref="T30">IF($P30&lt;=n, INDEX(TAB_Qx, $Q30+1, T$1+sex), "")</f>
        <v/>
      </c>
      <c r="U30" s="17" t="str" cm="1">
        <f t="array" ref="U30">IF($P30&lt;=n, INDEX(TAB_Qx, $Q30+1, U$1+sex), "")</f>
        <v/>
      </c>
      <c r="V30" s="17"/>
      <c r="W30" s="17"/>
      <c r="X30" s="17"/>
      <c r="Y30" s="17"/>
      <c r="Z30" s="17" t="str">
        <f t="shared" si="8"/>
        <v/>
      </c>
      <c r="AA30" s="17" t="str">
        <f t="shared" si="9"/>
        <v/>
      </c>
      <c r="AB30" s="17" t="str" cm="1">
        <f t="array" ref="AB30">IF($P30&lt;=n, _xlfn.SWITCH($P30, 0, 100000, 1, AB29*(1-V29*(1-AB$4/12)), AB29*(1-V29)), "")</f>
        <v/>
      </c>
      <c r="AC30" s="17" t="str" cm="1">
        <f t="array" ref="AC30">IF($P30&lt;=n, _xlfn.SWITCH($P30, 0, 100000, 1, AC29*(1-W29*(1-AC$4/12)), AC29*(1-W29)), "")</f>
        <v/>
      </c>
      <c r="AD30" s="17" t="str" cm="1">
        <f t="array" ref="AD30">IF($P30&lt;=n, _xlfn.SWITCH($P30, 0, 100000, 1, AD29*(1-X29*(1-AD$4/12)), AD29*(1-X29)), "")</f>
        <v/>
      </c>
      <c r="AE30" s="17" t="str" cm="1">
        <f t="array" ref="AE30">IF($P30&lt;=n, _xlfn.SWITCH($P30, 0, 100000, 1, AE29*(1-Y29*(1-AE$4/12)), AE29*(1-Y29)), "")</f>
        <v/>
      </c>
      <c r="AF30" s="17" t="str">
        <f t="shared" si="10"/>
        <v/>
      </c>
      <c r="AG30" s="17" t="str">
        <f t="shared" si="1"/>
        <v/>
      </c>
      <c r="AH30" s="17" t="str">
        <f t="shared" si="2"/>
        <v/>
      </c>
      <c r="AI30" s="17" t="str">
        <f t="shared" si="3"/>
        <v/>
      </c>
      <c r="AJ30" s="17" t="str">
        <f>IF($P30&lt;=n, SUM(AF30:AF$119), "")</f>
        <v/>
      </c>
      <c r="AK30" s="17" t="str">
        <f>IF($P30&lt;=n, SUM(AG30:AG$119), "")</f>
        <v/>
      </c>
      <c r="AL30" s="17" t="str">
        <f>IF($P30&lt;=n, SUM(AH30:AH$119), "")</f>
        <v/>
      </c>
      <c r="AM30" s="17" t="str">
        <f>IF($P30&lt;=n, SUM(AI30:AI$119), "")</f>
        <v/>
      </c>
      <c r="AN30" s="17" t="str">
        <f t="shared" ca="1" si="4"/>
        <v/>
      </c>
      <c r="AO30" s="17" t="str">
        <f t="shared" ca="1" si="5"/>
        <v/>
      </c>
      <c r="AP30" s="17" t="str">
        <f t="shared" si="6"/>
        <v/>
      </c>
      <c r="AU30" s="34"/>
    </row>
    <row r="31" spans="1:47">
      <c r="F31" s="18">
        <v>22</v>
      </c>
      <c r="G31" s="18"/>
      <c r="H31" s="18"/>
      <c r="I31" s="18"/>
      <c r="J31" s="18"/>
      <c r="K31" s="18"/>
      <c r="L31" s="18"/>
      <c r="M31" s="18"/>
      <c r="N31" s="18"/>
      <c r="P31" s="17" t="str">
        <f t="shared" si="7"/>
        <v/>
      </c>
      <c r="Q31" s="17" t="str">
        <f t="shared" si="0"/>
        <v/>
      </c>
      <c r="R31" s="17" t="str" cm="1">
        <f t="array" ref="R31">IF($P31&lt;=n, INDEX(TAB_Qx, $Q31+1, R$1+sex), "")</f>
        <v/>
      </c>
      <c r="S31" s="17" t="str" cm="1">
        <f t="array" ref="S31">IF($P31&lt;=n, INDEX(TAB_Qx, $Q31+1, S$1+sex), "")</f>
        <v/>
      </c>
      <c r="T31" s="17" t="str" cm="1">
        <f t="array" ref="T31">IF($P31&lt;=n, INDEX(TAB_Qx, $Q31+1, T$1+sex), "")</f>
        <v/>
      </c>
      <c r="U31" s="17" t="str" cm="1">
        <f t="array" ref="U31">IF($P31&lt;=n, INDEX(TAB_Qx, $Q31+1, U$1+sex), "")</f>
        <v/>
      </c>
      <c r="V31" s="17"/>
      <c r="W31" s="17"/>
      <c r="X31" s="17"/>
      <c r="Y31" s="17"/>
      <c r="Z31" s="17" t="str">
        <f t="shared" si="8"/>
        <v/>
      </c>
      <c r="AA31" s="17" t="str">
        <f t="shared" si="9"/>
        <v/>
      </c>
      <c r="AB31" s="17" t="str" cm="1">
        <f t="array" ref="AB31">IF($P31&lt;=n, _xlfn.SWITCH($P31, 0, 100000, 1, AB30*(1-V30*(1-AB$4/12)), AB30*(1-V30)), "")</f>
        <v/>
      </c>
      <c r="AC31" s="17" t="str" cm="1">
        <f t="array" ref="AC31">IF($P31&lt;=n, _xlfn.SWITCH($P31, 0, 100000, 1, AC30*(1-W30*(1-AC$4/12)), AC30*(1-W30)), "")</f>
        <v/>
      </c>
      <c r="AD31" s="17" t="str" cm="1">
        <f t="array" ref="AD31">IF($P31&lt;=n, _xlfn.SWITCH($P31, 0, 100000, 1, AD30*(1-X30*(1-AD$4/12)), AD30*(1-X30)), "")</f>
        <v/>
      </c>
      <c r="AE31" s="17" t="str" cm="1">
        <f t="array" ref="AE31">IF($P31&lt;=n, _xlfn.SWITCH($P31, 0, 100000, 1, AE30*(1-Y30*(1-AE$4/12)), AE30*(1-Y30)), "")</f>
        <v/>
      </c>
      <c r="AF31" s="17" t="str">
        <f t="shared" si="10"/>
        <v/>
      </c>
      <c r="AG31" s="17" t="str">
        <f t="shared" si="1"/>
        <v/>
      </c>
      <c r="AH31" s="17" t="str">
        <f t="shared" si="2"/>
        <v/>
      </c>
      <c r="AI31" s="17" t="str">
        <f t="shared" si="3"/>
        <v/>
      </c>
      <c r="AJ31" s="17" t="str">
        <f>IF($P31&lt;=n, SUM(AF31:AF$119), "")</f>
        <v/>
      </c>
      <c r="AK31" s="17" t="str">
        <f>IF($P31&lt;=n, SUM(AG31:AG$119), "")</f>
        <v/>
      </c>
      <c r="AL31" s="17" t="str">
        <f>IF($P31&lt;=n, SUM(AH31:AH$119), "")</f>
        <v/>
      </c>
      <c r="AM31" s="17" t="str">
        <f>IF($P31&lt;=n, SUM(AI31:AI$119), "")</f>
        <v/>
      </c>
      <c r="AN31" s="17" t="str">
        <f t="shared" ca="1" si="4"/>
        <v/>
      </c>
      <c r="AO31" s="17" t="str">
        <f t="shared" ca="1" si="5"/>
        <v/>
      </c>
      <c r="AP31" s="17" t="str">
        <f t="shared" si="6"/>
        <v/>
      </c>
      <c r="AU31" s="34"/>
    </row>
    <row r="32" spans="1:47">
      <c r="F32" s="18">
        <v>23</v>
      </c>
      <c r="G32" s="18"/>
      <c r="H32" s="18"/>
      <c r="I32" s="18"/>
      <c r="J32" s="18"/>
      <c r="K32" s="18"/>
      <c r="L32" s="18"/>
      <c r="M32" s="18"/>
      <c r="N32" s="18"/>
      <c r="P32" s="17" t="str">
        <f t="shared" si="7"/>
        <v/>
      </c>
      <c r="Q32" s="17" t="str">
        <f t="shared" si="0"/>
        <v/>
      </c>
      <c r="R32" s="17" t="str" cm="1">
        <f t="array" ref="R32">IF($P32&lt;=n, INDEX(TAB_Qx, $Q32+1, R$1+sex), "")</f>
        <v/>
      </c>
      <c r="S32" s="17" t="str" cm="1">
        <f t="array" ref="S32">IF($P32&lt;=n, INDEX(TAB_Qx, $Q32+1, S$1+sex), "")</f>
        <v/>
      </c>
      <c r="T32" s="17" t="str" cm="1">
        <f t="array" ref="T32">IF($P32&lt;=n, INDEX(TAB_Qx, $Q32+1, T$1+sex), "")</f>
        <v/>
      </c>
      <c r="U32" s="17" t="str" cm="1">
        <f t="array" ref="U32">IF($P32&lt;=n, INDEX(TAB_Qx, $Q32+1, U$1+sex), "")</f>
        <v/>
      </c>
      <c r="V32" s="17"/>
      <c r="W32" s="17"/>
      <c r="X32" s="17"/>
      <c r="Y32" s="17"/>
      <c r="Z32" s="17" t="str">
        <f t="shared" si="8"/>
        <v/>
      </c>
      <c r="AA32" s="17" t="str">
        <f t="shared" si="9"/>
        <v/>
      </c>
      <c r="AB32" s="17" t="str" cm="1">
        <f t="array" ref="AB32">IF($P32&lt;=n, _xlfn.SWITCH($P32, 0, 100000, 1, AB31*(1-V31*(1-AB$4/12)), AB31*(1-V31)), "")</f>
        <v/>
      </c>
      <c r="AC32" s="17" t="str" cm="1">
        <f t="array" ref="AC32">IF($P32&lt;=n, _xlfn.SWITCH($P32, 0, 100000, 1, AC31*(1-W31*(1-AC$4/12)), AC31*(1-W31)), "")</f>
        <v/>
      </c>
      <c r="AD32" s="17" t="str" cm="1">
        <f t="array" ref="AD32">IF($P32&lt;=n, _xlfn.SWITCH($P32, 0, 100000, 1, AD31*(1-X31*(1-AD$4/12)), AD31*(1-X31)), "")</f>
        <v/>
      </c>
      <c r="AE32" s="17" t="str" cm="1">
        <f t="array" ref="AE32">IF($P32&lt;=n, _xlfn.SWITCH($P32, 0, 100000, 1, AE31*(1-Y31*(1-AE$4/12)), AE31*(1-Y31)), "")</f>
        <v/>
      </c>
      <c r="AF32" s="17" t="str">
        <f t="shared" si="10"/>
        <v/>
      </c>
      <c r="AG32" s="17" t="str">
        <f t="shared" si="1"/>
        <v/>
      </c>
      <c r="AH32" s="17" t="str">
        <f t="shared" si="2"/>
        <v/>
      </c>
      <c r="AI32" s="17" t="str">
        <f t="shared" si="3"/>
        <v/>
      </c>
      <c r="AJ32" s="17" t="str">
        <f>IF($P32&lt;=n, SUM(AF32:AF$119), "")</f>
        <v/>
      </c>
      <c r="AK32" s="17" t="str">
        <f>IF($P32&lt;=n, SUM(AG32:AG$119), "")</f>
        <v/>
      </c>
      <c r="AL32" s="17" t="str">
        <f>IF($P32&lt;=n, SUM(AH32:AH$119), "")</f>
        <v/>
      </c>
      <c r="AM32" s="17" t="str">
        <f>IF($P32&lt;=n, SUM(AI32:AI$119), "")</f>
        <v/>
      </c>
      <c r="AN32" s="17" t="str">
        <f t="shared" ca="1" si="4"/>
        <v/>
      </c>
      <c r="AO32" s="17" t="str">
        <f t="shared" ca="1" si="5"/>
        <v/>
      </c>
      <c r="AP32" s="17" t="str">
        <f t="shared" si="6"/>
        <v/>
      </c>
      <c r="AU32" s="34"/>
    </row>
    <row r="33" spans="6:47">
      <c r="F33" s="18">
        <v>24</v>
      </c>
      <c r="G33" s="18"/>
      <c r="H33" s="18"/>
      <c r="I33" s="18"/>
      <c r="J33" s="18"/>
      <c r="K33" s="18"/>
      <c r="L33" s="18"/>
      <c r="M33" s="18"/>
      <c r="N33" s="18"/>
      <c r="P33" s="17" t="str">
        <f t="shared" si="7"/>
        <v/>
      </c>
      <c r="Q33" s="17" t="str">
        <f t="shared" si="0"/>
        <v/>
      </c>
      <c r="R33" s="17" t="str" cm="1">
        <f t="array" ref="R33">IF($P33&lt;=n, INDEX(TAB_Qx, $Q33+1, R$1+sex), "")</f>
        <v/>
      </c>
      <c r="S33" s="17" t="str" cm="1">
        <f t="array" ref="S33">IF($P33&lt;=n, INDEX(TAB_Qx, $Q33+1, S$1+sex), "")</f>
        <v/>
      </c>
      <c r="T33" s="17" t="str" cm="1">
        <f t="array" ref="T33">IF($P33&lt;=n, INDEX(TAB_Qx, $Q33+1, T$1+sex), "")</f>
        <v/>
      </c>
      <c r="U33" s="17" t="str" cm="1">
        <f t="array" ref="U33">IF($P33&lt;=n, INDEX(TAB_Qx, $Q33+1, U$1+sex), "")</f>
        <v/>
      </c>
      <c r="V33" s="17"/>
      <c r="W33" s="17"/>
      <c r="X33" s="17"/>
      <c r="Y33" s="17"/>
      <c r="Z33" s="17" t="str">
        <f t="shared" si="8"/>
        <v/>
      </c>
      <c r="AA33" s="17" t="str">
        <f t="shared" si="9"/>
        <v/>
      </c>
      <c r="AB33" s="17" t="str" cm="1">
        <f t="array" ref="AB33">IF($P33&lt;=n, _xlfn.SWITCH($P33, 0, 100000, 1, AB32*(1-V32*(1-AB$4/12)), AB32*(1-V32)), "")</f>
        <v/>
      </c>
      <c r="AC33" s="17" t="str" cm="1">
        <f t="array" ref="AC33">IF($P33&lt;=n, _xlfn.SWITCH($P33, 0, 100000, 1, AC32*(1-W32*(1-AC$4/12)), AC32*(1-W32)), "")</f>
        <v/>
      </c>
      <c r="AD33" s="17" t="str" cm="1">
        <f t="array" ref="AD33">IF($P33&lt;=n, _xlfn.SWITCH($P33, 0, 100000, 1, AD32*(1-X32*(1-AD$4/12)), AD32*(1-X32)), "")</f>
        <v/>
      </c>
      <c r="AE33" s="17" t="str" cm="1">
        <f t="array" ref="AE33">IF($P33&lt;=n, _xlfn.SWITCH($P33, 0, 100000, 1, AE32*(1-Y32*(1-AE$4/12)), AE32*(1-Y32)), "")</f>
        <v/>
      </c>
      <c r="AF33" s="17" t="str">
        <f t="shared" si="10"/>
        <v/>
      </c>
      <c r="AG33" s="17" t="str">
        <f t="shared" si="1"/>
        <v/>
      </c>
      <c r="AH33" s="17" t="str">
        <f t="shared" si="2"/>
        <v/>
      </c>
      <c r="AI33" s="17" t="str">
        <f t="shared" si="3"/>
        <v/>
      </c>
      <c r="AJ33" s="17" t="str">
        <f>IF($P33&lt;=n, SUM(AF33:AF$119), "")</f>
        <v/>
      </c>
      <c r="AK33" s="17" t="str">
        <f>IF($P33&lt;=n, SUM(AG33:AG$119), "")</f>
        <v/>
      </c>
      <c r="AL33" s="17" t="str">
        <f>IF($P33&lt;=n, SUM(AH33:AH$119), "")</f>
        <v/>
      </c>
      <c r="AM33" s="17" t="str">
        <f>IF($P33&lt;=n, SUM(AI33:AI$119), "")</f>
        <v/>
      </c>
      <c r="AN33" s="17" t="str">
        <f t="shared" ca="1" si="4"/>
        <v/>
      </c>
      <c r="AO33" s="17" t="str">
        <f t="shared" ca="1" si="5"/>
        <v/>
      </c>
      <c r="AP33" s="17" t="str">
        <f t="shared" si="6"/>
        <v/>
      </c>
      <c r="AU33" s="34"/>
    </row>
    <row r="34" spans="6:47">
      <c r="F34" s="18">
        <v>25</v>
      </c>
      <c r="G34" s="18"/>
      <c r="H34" s="18"/>
      <c r="I34" s="18"/>
      <c r="J34" s="18"/>
      <c r="K34" s="18"/>
      <c r="L34" s="18"/>
      <c r="M34" s="18"/>
      <c r="N34" s="18"/>
      <c r="P34" s="17" t="str">
        <f t="shared" si="7"/>
        <v/>
      </c>
      <c r="Q34" s="17" t="str">
        <f t="shared" si="0"/>
        <v/>
      </c>
      <c r="R34" s="17" t="str" cm="1">
        <f t="array" ref="R34">IF($P34&lt;=n, INDEX(TAB_Qx, $Q34+1, R$1+sex), "")</f>
        <v/>
      </c>
      <c r="S34" s="17" t="str" cm="1">
        <f t="array" ref="S34">IF($P34&lt;=n, INDEX(TAB_Qx, $Q34+1, S$1+sex), "")</f>
        <v/>
      </c>
      <c r="T34" s="17" t="str" cm="1">
        <f t="array" ref="T34">IF($P34&lt;=n, INDEX(TAB_Qx, $Q34+1, T$1+sex), "")</f>
        <v/>
      </c>
      <c r="U34" s="17" t="str" cm="1">
        <f t="array" ref="U34">IF($P34&lt;=n, INDEX(TAB_Qx, $Q34+1, U$1+sex), "")</f>
        <v/>
      </c>
      <c r="V34" s="17"/>
      <c r="W34" s="17"/>
      <c r="X34" s="17"/>
      <c r="Y34" s="17"/>
      <c r="Z34" s="17" t="str">
        <f t="shared" si="8"/>
        <v/>
      </c>
      <c r="AA34" s="17" t="str">
        <f t="shared" si="9"/>
        <v/>
      </c>
      <c r="AB34" s="17" t="str" cm="1">
        <f t="array" ref="AB34">IF($P34&lt;=n, _xlfn.SWITCH($P34, 0, 100000, 1, AB33*(1-V33*(1-AB$4/12)), AB33*(1-V33)), "")</f>
        <v/>
      </c>
      <c r="AC34" s="17" t="str" cm="1">
        <f t="array" ref="AC34">IF($P34&lt;=n, _xlfn.SWITCH($P34, 0, 100000, 1, AC33*(1-W33*(1-AC$4/12)), AC33*(1-W33)), "")</f>
        <v/>
      </c>
      <c r="AD34" s="17" t="str" cm="1">
        <f t="array" ref="AD34">IF($P34&lt;=n, _xlfn.SWITCH($P34, 0, 100000, 1, AD33*(1-X33*(1-AD$4/12)), AD33*(1-X33)), "")</f>
        <v/>
      </c>
      <c r="AE34" s="17" t="str" cm="1">
        <f t="array" ref="AE34">IF($P34&lt;=n, _xlfn.SWITCH($P34, 0, 100000, 1, AE33*(1-Y33*(1-AE$4/12)), AE33*(1-Y33)), "")</f>
        <v/>
      </c>
      <c r="AF34" s="17" t="str">
        <f t="shared" si="10"/>
        <v/>
      </c>
      <c r="AG34" s="17" t="str">
        <f t="shared" si="1"/>
        <v/>
      </c>
      <c r="AH34" s="17" t="str">
        <f t="shared" si="2"/>
        <v/>
      </c>
      <c r="AI34" s="17" t="str">
        <f t="shared" si="3"/>
        <v/>
      </c>
      <c r="AJ34" s="17" t="str">
        <f>IF($P34&lt;=n, SUM(AF34:AF$119), "")</f>
        <v/>
      </c>
      <c r="AK34" s="17" t="str">
        <f>IF($P34&lt;=n, SUM(AG34:AG$119), "")</f>
        <v/>
      </c>
      <c r="AL34" s="17" t="str">
        <f>IF($P34&lt;=n, SUM(AH34:AH$119), "")</f>
        <v/>
      </c>
      <c r="AM34" s="17" t="str">
        <f>IF($P34&lt;=n, SUM(AI34:AI$119), "")</f>
        <v/>
      </c>
      <c r="AN34" s="17" t="str">
        <f t="shared" ca="1" si="4"/>
        <v/>
      </c>
      <c r="AO34" s="17" t="str">
        <f t="shared" ca="1" si="5"/>
        <v/>
      </c>
      <c r="AP34" s="17" t="str">
        <f t="shared" si="6"/>
        <v/>
      </c>
    </row>
    <row r="35" spans="6:47">
      <c r="F35" s="18">
        <v>26</v>
      </c>
      <c r="G35" s="18"/>
      <c r="H35" s="18"/>
      <c r="I35" s="18"/>
      <c r="J35" s="18"/>
      <c r="K35" s="18"/>
      <c r="L35" s="18"/>
      <c r="M35" s="18"/>
      <c r="N35" s="18"/>
      <c r="P35" s="17" t="str">
        <f t="shared" si="7"/>
        <v/>
      </c>
      <c r="Q35" s="17" t="str">
        <f t="shared" si="0"/>
        <v/>
      </c>
      <c r="R35" s="17" t="str" cm="1">
        <f t="array" ref="R35">IF($P35&lt;=n, INDEX(TAB_Qx, $Q35+1, R$1+sex), "")</f>
        <v/>
      </c>
      <c r="S35" s="17" t="str" cm="1">
        <f t="array" ref="S35">IF($P35&lt;=n, INDEX(TAB_Qx, $Q35+1, S$1+sex), "")</f>
        <v/>
      </c>
      <c r="T35" s="17" t="str" cm="1">
        <f t="array" ref="T35">IF($P35&lt;=n, INDEX(TAB_Qx, $Q35+1, T$1+sex), "")</f>
        <v/>
      </c>
      <c r="U35" s="17" t="str" cm="1">
        <f t="array" ref="U35">IF($P35&lt;=n, INDEX(TAB_Qx, $Q35+1, U$1+sex), "")</f>
        <v/>
      </c>
      <c r="V35" s="17"/>
      <c r="W35" s="17"/>
      <c r="X35" s="17"/>
      <c r="Y35" s="17"/>
      <c r="Z35" s="17" t="str">
        <f t="shared" si="8"/>
        <v/>
      </c>
      <c r="AA35" s="17" t="str">
        <f t="shared" si="9"/>
        <v/>
      </c>
      <c r="AB35" s="17" t="str" cm="1">
        <f t="array" ref="AB35">IF($P35&lt;=n, _xlfn.SWITCH($P35, 0, 100000, 1, AB34*(1-V34*(1-AB$4/12)), AB34*(1-V34)), "")</f>
        <v/>
      </c>
      <c r="AC35" s="17" t="str" cm="1">
        <f t="array" ref="AC35">IF($P35&lt;=n, _xlfn.SWITCH($P35, 0, 100000, 1, AC34*(1-W34*(1-AC$4/12)), AC34*(1-W34)), "")</f>
        <v/>
      </c>
      <c r="AD35" s="17" t="str" cm="1">
        <f t="array" ref="AD35">IF($P35&lt;=n, _xlfn.SWITCH($P35, 0, 100000, 1, AD34*(1-X34*(1-AD$4/12)), AD34*(1-X34)), "")</f>
        <v/>
      </c>
      <c r="AE35" s="17" t="str" cm="1">
        <f t="array" ref="AE35">IF($P35&lt;=n, _xlfn.SWITCH($P35, 0, 100000, 1, AE34*(1-Y34*(1-AE$4/12)), AE34*(1-Y34)), "")</f>
        <v/>
      </c>
      <c r="AF35" s="17" t="str">
        <f t="shared" si="10"/>
        <v/>
      </c>
      <c r="AG35" s="17" t="str">
        <f t="shared" si="1"/>
        <v/>
      </c>
      <c r="AH35" s="17" t="str">
        <f t="shared" si="2"/>
        <v/>
      </c>
      <c r="AI35" s="17" t="str">
        <f t="shared" si="3"/>
        <v/>
      </c>
      <c r="AJ35" s="17" t="str">
        <f>IF($P35&lt;=n, SUM(AF35:AF$119), "")</f>
        <v/>
      </c>
      <c r="AK35" s="17" t="str">
        <f>IF($P35&lt;=n, SUM(AG35:AG$119), "")</f>
        <v/>
      </c>
      <c r="AL35" s="17" t="str">
        <f>IF($P35&lt;=n, SUM(AH35:AH$119), "")</f>
        <v/>
      </c>
      <c r="AM35" s="17" t="str">
        <f>IF($P35&lt;=n, SUM(AI35:AI$119), "")</f>
        <v/>
      </c>
      <c r="AN35" s="17" t="str">
        <f t="shared" ca="1" si="4"/>
        <v/>
      </c>
      <c r="AO35" s="17" t="str">
        <f t="shared" ca="1" si="5"/>
        <v/>
      </c>
      <c r="AP35" s="17" t="str">
        <f t="shared" si="6"/>
        <v/>
      </c>
    </row>
    <row r="36" spans="6:47">
      <c r="F36" s="18">
        <v>27</v>
      </c>
      <c r="G36" s="18"/>
      <c r="H36" s="18"/>
      <c r="I36" s="18"/>
      <c r="J36" s="18"/>
      <c r="K36" s="18"/>
      <c r="L36" s="18"/>
      <c r="M36" s="18"/>
      <c r="N36" s="18"/>
      <c r="P36" s="17" t="str">
        <f t="shared" si="7"/>
        <v/>
      </c>
      <c r="Q36" s="17" t="str">
        <f t="shared" si="0"/>
        <v/>
      </c>
      <c r="R36" s="17" t="str" cm="1">
        <f t="array" ref="R36">IF($P36&lt;=n, INDEX(TAB_Qx, $Q36+1, R$1+sex), "")</f>
        <v/>
      </c>
      <c r="S36" s="17" t="str" cm="1">
        <f t="array" ref="S36">IF($P36&lt;=n, INDEX(TAB_Qx, $Q36+1, S$1+sex), "")</f>
        <v/>
      </c>
      <c r="T36" s="17" t="str" cm="1">
        <f t="array" ref="T36">IF($P36&lt;=n, INDEX(TAB_Qx, $Q36+1, T$1+sex), "")</f>
        <v/>
      </c>
      <c r="U36" s="17" t="str" cm="1">
        <f t="array" ref="U36">IF($P36&lt;=n, INDEX(TAB_Qx, $Q36+1, U$1+sex), "")</f>
        <v/>
      </c>
      <c r="V36" s="17"/>
      <c r="W36" s="17"/>
      <c r="X36" s="17"/>
      <c r="Y36" s="17"/>
      <c r="Z36" s="17" t="str">
        <f t="shared" si="8"/>
        <v/>
      </c>
      <c r="AA36" s="17" t="str">
        <f t="shared" si="9"/>
        <v/>
      </c>
      <c r="AB36" s="17" t="str" cm="1">
        <f t="array" ref="AB36">IF($P36&lt;=n, _xlfn.SWITCH($P36, 0, 100000, 1, AB35*(1-V35*(1-AB$4/12)), AB35*(1-V35)), "")</f>
        <v/>
      </c>
      <c r="AC36" s="17" t="str" cm="1">
        <f t="array" ref="AC36">IF($P36&lt;=n, _xlfn.SWITCH($P36, 0, 100000, 1, AC35*(1-W35*(1-AC$4/12)), AC35*(1-W35)), "")</f>
        <v/>
      </c>
      <c r="AD36" s="17" t="str" cm="1">
        <f t="array" ref="AD36">IF($P36&lt;=n, _xlfn.SWITCH($P36, 0, 100000, 1, AD35*(1-X35*(1-AD$4/12)), AD35*(1-X35)), "")</f>
        <v/>
      </c>
      <c r="AE36" s="17" t="str" cm="1">
        <f t="array" ref="AE36">IF($P36&lt;=n, _xlfn.SWITCH($P36, 0, 100000, 1, AE35*(1-Y35*(1-AE$4/12)), AE35*(1-Y35)), "")</f>
        <v/>
      </c>
      <c r="AF36" s="17" t="str">
        <f t="shared" si="10"/>
        <v/>
      </c>
      <c r="AG36" s="17" t="str">
        <f t="shared" si="1"/>
        <v/>
      </c>
      <c r="AH36" s="17" t="str">
        <f t="shared" si="2"/>
        <v/>
      </c>
      <c r="AI36" s="17" t="str">
        <f t="shared" si="3"/>
        <v/>
      </c>
      <c r="AJ36" s="17" t="str">
        <f>IF($P36&lt;=n, SUM(AF36:AF$119), "")</f>
        <v/>
      </c>
      <c r="AK36" s="17" t="str">
        <f>IF($P36&lt;=n, SUM(AG36:AG$119), "")</f>
        <v/>
      </c>
      <c r="AL36" s="17" t="str">
        <f>IF($P36&lt;=n, SUM(AH36:AH$119), "")</f>
        <v/>
      </c>
      <c r="AM36" s="17" t="str">
        <f>IF($P36&lt;=n, SUM(AI36:AI$119), "")</f>
        <v/>
      </c>
      <c r="AN36" s="17" t="str">
        <f t="shared" ca="1" si="4"/>
        <v/>
      </c>
      <c r="AO36" s="17" t="str">
        <f t="shared" ca="1" si="5"/>
        <v/>
      </c>
      <c r="AP36" s="17" t="str">
        <f t="shared" si="6"/>
        <v/>
      </c>
    </row>
    <row r="37" spans="6:47">
      <c r="F37" s="18">
        <v>28</v>
      </c>
      <c r="G37" s="18"/>
      <c r="H37" s="18"/>
      <c r="I37" s="18"/>
      <c r="J37" s="18"/>
      <c r="K37" s="18"/>
      <c r="L37" s="18"/>
      <c r="M37" s="18"/>
      <c r="N37" s="18"/>
      <c r="P37" s="17" t="str">
        <f t="shared" si="7"/>
        <v/>
      </c>
      <c r="Q37" s="17" t="str">
        <f t="shared" si="0"/>
        <v/>
      </c>
      <c r="R37" s="17" t="str" cm="1">
        <f t="array" ref="R37">IF($P37&lt;=n, INDEX(TAB_Qx, $Q37+1, R$1+sex), "")</f>
        <v/>
      </c>
      <c r="S37" s="17" t="str" cm="1">
        <f t="array" ref="S37">IF($P37&lt;=n, INDEX(TAB_Qx, $Q37+1, S$1+sex), "")</f>
        <v/>
      </c>
      <c r="T37" s="17" t="str" cm="1">
        <f t="array" ref="T37">IF($P37&lt;=n, INDEX(TAB_Qx, $Q37+1, T$1+sex), "")</f>
        <v/>
      </c>
      <c r="U37" s="17" t="str" cm="1">
        <f t="array" ref="U37">IF($P37&lt;=n, INDEX(TAB_Qx, $Q37+1, U$1+sex), "")</f>
        <v/>
      </c>
      <c r="V37" s="17"/>
      <c r="W37" s="17"/>
      <c r="X37" s="17"/>
      <c r="Y37" s="17"/>
      <c r="Z37" s="17" t="str">
        <f t="shared" si="8"/>
        <v/>
      </c>
      <c r="AA37" s="17" t="str">
        <f t="shared" si="9"/>
        <v/>
      </c>
      <c r="AB37" s="17" t="str" cm="1">
        <f t="array" ref="AB37">IF($P37&lt;=n, _xlfn.SWITCH($P37, 0, 100000, 1, AB36*(1-V36*(1-AB$4/12)), AB36*(1-V36)), "")</f>
        <v/>
      </c>
      <c r="AC37" s="17" t="str" cm="1">
        <f t="array" ref="AC37">IF($P37&lt;=n, _xlfn.SWITCH($P37, 0, 100000, 1, AC36*(1-W36*(1-AC$4/12)), AC36*(1-W36)), "")</f>
        <v/>
      </c>
      <c r="AD37" s="17" t="str" cm="1">
        <f t="array" ref="AD37">IF($P37&lt;=n, _xlfn.SWITCH($P37, 0, 100000, 1, AD36*(1-X36*(1-AD$4/12)), AD36*(1-X36)), "")</f>
        <v/>
      </c>
      <c r="AE37" s="17" t="str" cm="1">
        <f t="array" ref="AE37">IF($P37&lt;=n, _xlfn.SWITCH($P37, 0, 100000, 1, AE36*(1-Y36*(1-AE$4/12)), AE36*(1-Y36)), "")</f>
        <v/>
      </c>
      <c r="AF37" s="17" t="str">
        <f t="shared" si="10"/>
        <v/>
      </c>
      <c r="AG37" s="17" t="str">
        <f t="shared" si="1"/>
        <v/>
      </c>
      <c r="AH37" s="17" t="str">
        <f t="shared" si="2"/>
        <v/>
      </c>
      <c r="AI37" s="17" t="str">
        <f t="shared" si="3"/>
        <v/>
      </c>
      <c r="AJ37" s="17" t="str">
        <f>IF($P37&lt;=n, SUM(AF37:AF$119), "")</f>
        <v/>
      </c>
      <c r="AK37" s="17" t="str">
        <f>IF($P37&lt;=n, SUM(AG37:AG$119), "")</f>
        <v/>
      </c>
      <c r="AL37" s="17" t="str">
        <f>IF($P37&lt;=n, SUM(AH37:AH$119), "")</f>
        <v/>
      </c>
      <c r="AM37" s="17" t="str">
        <f>IF($P37&lt;=n, SUM(AI37:AI$119), "")</f>
        <v/>
      </c>
      <c r="AN37" s="17" t="str">
        <f t="shared" ca="1" si="4"/>
        <v/>
      </c>
      <c r="AO37" s="17" t="str">
        <f t="shared" ca="1" si="5"/>
        <v/>
      </c>
      <c r="AP37" s="17" t="str">
        <f t="shared" si="6"/>
        <v/>
      </c>
    </row>
    <row r="38" spans="6:47">
      <c r="F38" s="18">
        <v>29</v>
      </c>
      <c r="G38" s="18"/>
      <c r="H38" s="18"/>
      <c r="I38" s="18"/>
      <c r="J38" s="18"/>
      <c r="K38" s="18"/>
      <c r="L38" s="18"/>
      <c r="M38" s="18"/>
      <c r="N38" s="18"/>
      <c r="P38" s="17" t="str">
        <f t="shared" si="7"/>
        <v/>
      </c>
      <c r="Q38" s="17" t="str">
        <f t="shared" si="0"/>
        <v/>
      </c>
      <c r="R38" s="17" t="str" cm="1">
        <f t="array" ref="R38">IF($P38&lt;=n, INDEX(TAB_Qx, $Q38+1, R$1+sex), "")</f>
        <v/>
      </c>
      <c r="S38" s="17" t="str" cm="1">
        <f t="array" ref="S38">IF($P38&lt;=n, INDEX(TAB_Qx, $Q38+1, S$1+sex), "")</f>
        <v/>
      </c>
      <c r="T38" s="17" t="str" cm="1">
        <f t="array" ref="T38">IF($P38&lt;=n, INDEX(TAB_Qx, $Q38+1, T$1+sex), "")</f>
        <v/>
      </c>
      <c r="U38" s="17" t="str" cm="1">
        <f t="array" ref="U38">IF($P38&lt;=n, INDEX(TAB_Qx, $Q38+1, U$1+sex), "")</f>
        <v/>
      </c>
      <c r="V38" s="17"/>
      <c r="W38" s="17"/>
      <c r="X38" s="17"/>
      <c r="Y38" s="17"/>
      <c r="Z38" s="17" t="str">
        <f t="shared" si="8"/>
        <v/>
      </c>
      <c r="AA38" s="17" t="str">
        <f t="shared" si="9"/>
        <v/>
      </c>
      <c r="AB38" s="17" t="str" cm="1">
        <f t="array" ref="AB38">IF($P38&lt;=n, _xlfn.SWITCH($P38, 0, 100000, 1, AB37*(1-V37*(1-AB$4/12)), AB37*(1-V37)), "")</f>
        <v/>
      </c>
      <c r="AC38" s="17" t="str" cm="1">
        <f t="array" ref="AC38">IF($P38&lt;=n, _xlfn.SWITCH($P38, 0, 100000, 1, AC37*(1-W37*(1-AC$4/12)), AC37*(1-W37)), "")</f>
        <v/>
      </c>
      <c r="AD38" s="17" t="str" cm="1">
        <f t="array" ref="AD38">IF($P38&lt;=n, _xlfn.SWITCH($P38, 0, 100000, 1, AD37*(1-X37*(1-AD$4/12)), AD37*(1-X37)), "")</f>
        <v/>
      </c>
      <c r="AE38" s="17" t="str" cm="1">
        <f t="array" ref="AE38">IF($P38&lt;=n, _xlfn.SWITCH($P38, 0, 100000, 1, AE37*(1-Y37*(1-AE$4/12)), AE37*(1-Y37)), "")</f>
        <v/>
      </c>
      <c r="AF38" s="17" t="str">
        <f t="shared" si="10"/>
        <v/>
      </c>
      <c r="AG38" s="17" t="str">
        <f t="shared" si="1"/>
        <v/>
      </c>
      <c r="AH38" s="17" t="str">
        <f t="shared" si="2"/>
        <v/>
      </c>
      <c r="AI38" s="17" t="str">
        <f t="shared" si="3"/>
        <v/>
      </c>
      <c r="AJ38" s="17" t="str">
        <f>IF($P38&lt;=n, SUM(AF38:AF$119), "")</f>
        <v/>
      </c>
      <c r="AK38" s="17" t="str">
        <f>IF($P38&lt;=n, SUM(AG38:AG$119), "")</f>
        <v/>
      </c>
      <c r="AL38" s="17" t="str">
        <f>IF($P38&lt;=n, SUM(AH38:AH$119), "")</f>
        <v/>
      </c>
      <c r="AM38" s="17" t="str">
        <f>IF($P38&lt;=n, SUM(AI38:AI$119), "")</f>
        <v/>
      </c>
      <c r="AN38" s="17" t="str">
        <f t="shared" ca="1" si="4"/>
        <v/>
      </c>
      <c r="AO38" s="17" t="str">
        <f t="shared" ca="1" si="5"/>
        <v/>
      </c>
      <c r="AP38" s="17" t="str">
        <f t="shared" si="6"/>
        <v/>
      </c>
    </row>
    <row r="39" spans="6:47">
      <c r="F39" s="18">
        <v>30</v>
      </c>
      <c r="G39" s="18"/>
      <c r="H39" s="18"/>
      <c r="I39" s="18"/>
      <c r="J39" s="18"/>
      <c r="K39" s="18"/>
      <c r="L39" s="18"/>
      <c r="M39" s="18"/>
      <c r="N39" s="18"/>
      <c r="P39" s="17" t="str">
        <f t="shared" si="7"/>
        <v/>
      </c>
      <c r="Q39" s="17" t="str">
        <f t="shared" si="0"/>
        <v/>
      </c>
      <c r="R39" s="17" t="str" cm="1">
        <f t="array" ref="R39">IF($P39&lt;=n, INDEX(TAB_Qx, $Q39+1, R$1+sex), "")</f>
        <v/>
      </c>
      <c r="S39" s="17" t="str" cm="1">
        <f t="array" ref="S39">IF($P39&lt;=n, INDEX(TAB_Qx, $Q39+1, S$1+sex), "")</f>
        <v/>
      </c>
      <c r="T39" s="17" t="str" cm="1">
        <f t="array" ref="T39">IF($P39&lt;=n, INDEX(TAB_Qx, $Q39+1, T$1+sex), "")</f>
        <v/>
      </c>
      <c r="U39" s="17" t="str" cm="1">
        <f t="array" ref="U39">IF($P39&lt;=n, INDEX(TAB_Qx, $Q39+1, U$1+sex), "")</f>
        <v/>
      </c>
      <c r="V39" s="17"/>
      <c r="W39" s="17"/>
      <c r="X39" s="17"/>
      <c r="Y39" s="17"/>
      <c r="Z39" s="17" t="str">
        <f t="shared" si="8"/>
        <v/>
      </c>
      <c r="AA39" s="17" t="str">
        <f t="shared" si="9"/>
        <v/>
      </c>
      <c r="AB39" s="17" t="str" cm="1">
        <f t="array" ref="AB39">IF($P39&lt;=n, _xlfn.SWITCH($P39, 0, 100000, 1, AB38*(1-V38*(1-AB$4/12)), AB38*(1-V38)), "")</f>
        <v/>
      </c>
      <c r="AC39" s="17" t="str" cm="1">
        <f t="array" ref="AC39">IF($P39&lt;=n, _xlfn.SWITCH($P39, 0, 100000, 1, AC38*(1-W38*(1-AC$4/12)), AC38*(1-W38)), "")</f>
        <v/>
      </c>
      <c r="AD39" s="17" t="str" cm="1">
        <f t="array" ref="AD39">IF($P39&lt;=n, _xlfn.SWITCH($P39, 0, 100000, 1, AD38*(1-X38*(1-AD$4/12)), AD38*(1-X38)), "")</f>
        <v/>
      </c>
      <c r="AE39" s="17" t="str" cm="1">
        <f t="array" ref="AE39">IF($P39&lt;=n, _xlfn.SWITCH($P39, 0, 100000, 1, AE38*(1-Y38*(1-AE$4/12)), AE38*(1-Y38)), "")</f>
        <v/>
      </c>
      <c r="AF39" s="17" t="str">
        <f t="shared" si="10"/>
        <v/>
      </c>
      <c r="AG39" s="17" t="str">
        <f t="shared" si="1"/>
        <v/>
      </c>
      <c r="AH39" s="17" t="str">
        <f t="shared" si="2"/>
        <v/>
      </c>
      <c r="AI39" s="17" t="str">
        <f t="shared" si="3"/>
        <v/>
      </c>
      <c r="AJ39" s="17" t="str">
        <f>IF($P39&lt;=n, SUM(AF39:AF$119), "")</f>
        <v/>
      </c>
      <c r="AK39" s="17" t="str">
        <f>IF($P39&lt;=n, SUM(AG39:AG$119), "")</f>
        <v/>
      </c>
      <c r="AL39" s="17" t="str">
        <f>IF($P39&lt;=n, SUM(AH39:AH$119), "")</f>
        <v/>
      </c>
      <c r="AM39" s="17" t="str">
        <f>IF($P39&lt;=n, SUM(AI39:AI$119), "")</f>
        <v/>
      </c>
      <c r="AN39" s="17" t="str">
        <f t="shared" ca="1" si="4"/>
        <v/>
      </c>
      <c r="AO39" s="17" t="str">
        <f t="shared" ca="1" si="5"/>
        <v/>
      </c>
      <c r="AP39" s="17" t="str">
        <f t="shared" si="6"/>
        <v/>
      </c>
    </row>
    <row r="40" spans="6:47">
      <c r="F40" s="18">
        <v>31</v>
      </c>
      <c r="G40" s="18"/>
      <c r="H40" s="18"/>
      <c r="I40" s="18"/>
      <c r="J40" s="18"/>
      <c r="K40" s="18"/>
      <c r="L40" s="18"/>
      <c r="M40" s="18"/>
      <c r="N40" s="18"/>
      <c r="P40" s="17" t="str">
        <f t="shared" si="7"/>
        <v/>
      </c>
      <c r="Q40" s="17" t="str">
        <f t="shared" ref="Q40:Q71" si="11">IF(P40&lt;=n, x+P40, "")</f>
        <v/>
      </c>
      <c r="R40" s="17" t="str" cm="1">
        <f t="array" ref="R40">IF($P40&lt;=n, INDEX(TAB_Qx, $Q40+1, R$1+sex), "")</f>
        <v/>
      </c>
      <c r="S40" s="17" t="str" cm="1">
        <f t="array" ref="S40">IF($P40&lt;=n, INDEX(TAB_Qx, $Q40+1, S$1+sex), "")</f>
        <v/>
      </c>
      <c r="T40" s="17" t="str" cm="1">
        <f t="array" ref="T40">IF($P40&lt;=n, INDEX(TAB_Qx, $Q40+1, T$1+sex), "")</f>
        <v/>
      </c>
      <c r="U40" s="17" t="str" cm="1">
        <f t="array" ref="U40">IF($P40&lt;=n, INDEX(TAB_Qx, $Q40+1, U$1+sex), "")</f>
        <v/>
      </c>
      <c r="V40" s="17"/>
      <c r="W40" s="17"/>
      <c r="X40" s="17"/>
      <c r="Y40" s="17"/>
      <c r="Z40" s="17" t="str">
        <f t="shared" si="8"/>
        <v/>
      </c>
      <c r="AA40" s="17" t="str">
        <f t="shared" si="9"/>
        <v/>
      </c>
      <c r="AB40" s="17" t="str" cm="1">
        <f t="array" ref="AB40">IF($P40&lt;=n, _xlfn.SWITCH($P40, 0, 100000, 1, AB39*(1-V39*(1-AB$4/12)), AB39*(1-V39)), "")</f>
        <v/>
      </c>
      <c r="AC40" s="17" t="str" cm="1">
        <f t="array" ref="AC40">IF($P40&lt;=n, _xlfn.SWITCH($P40, 0, 100000, 1, AC39*(1-W39*(1-AC$4/12)), AC39*(1-W39)), "")</f>
        <v/>
      </c>
      <c r="AD40" s="17" t="str" cm="1">
        <f t="array" ref="AD40">IF($P40&lt;=n, _xlfn.SWITCH($P40, 0, 100000, 1, AD39*(1-X39*(1-AD$4/12)), AD39*(1-X39)), "")</f>
        <v/>
      </c>
      <c r="AE40" s="17" t="str" cm="1">
        <f t="array" ref="AE40">IF($P40&lt;=n, _xlfn.SWITCH($P40, 0, 100000, 1, AE39*(1-Y39*(1-AE$4/12)), AE39*(1-Y39)), "")</f>
        <v/>
      </c>
      <c r="AF40" s="17" t="str">
        <f t="shared" si="10"/>
        <v/>
      </c>
      <c r="AG40" s="17" t="str">
        <f t="shared" ref="AG40:AG71" si="12">IF($P40&lt;=n, AE40*v^$P40, "")</f>
        <v/>
      </c>
      <c r="AH40" s="17" t="str">
        <f t="shared" ref="AH40:AH71" si="13">IF($P40&lt;=n, AC40*Z40*v^($P40+0.5), "")</f>
        <v/>
      </c>
      <c r="AI40" s="17" t="str">
        <f t="shared" ref="AI40:AI71" si="14">IF($P40&lt;=n, AD40*AA40*v^($P40+0.5), "")</f>
        <v/>
      </c>
      <c r="AJ40" s="17" t="str">
        <f>IF($P40&lt;=n, SUM(AF40:AF$119), "")</f>
        <v/>
      </c>
      <c r="AK40" s="17" t="str">
        <f>IF($P40&lt;=n, SUM(AG40:AG$119), "")</f>
        <v/>
      </c>
      <c r="AL40" s="17" t="str">
        <f>IF($P40&lt;=n, SUM(AH40:AH$119), "")</f>
        <v/>
      </c>
      <c r="AM40" s="17" t="str">
        <f>IF($P40&lt;=n, SUM(AI40:AI$119), "")</f>
        <v/>
      </c>
      <c r="AN40" s="17" t="str">
        <f t="shared" ref="AN40:AN71" ca="1" si="15">IF($P40&lt;=n, IF($P40&lt;AN$3, (1-AN$4)*(AL40 - OFFSET(AL$8, AN$3, 0)) + (OFFSET(AL$8, AN$3, 0) - OFFSET(AL$8, n, 0)), AL40 - OFFSET(AL$8, n, 0)), "")</f>
        <v/>
      </c>
      <c r="AO40" s="17" t="str">
        <f t="shared" ref="AO40:AO71" ca="1" si="16">IF($P40&lt;=n, IF($P40&lt;AO$3, (1-AO$4)*(AM40 - OFFSET(AM$8, AO$3, 0)) + (OFFSET(AM$8, AO$3, 0) - OFFSET(AM$8, n, 0)), AM40 - OFFSET(AM$8, n, 0)), "")</f>
        <v/>
      </c>
      <c r="AP40" s="17" t="str">
        <f t="shared" ref="AP40:AP71" si="17">IF($P40&lt;=n, AN40+AO40, "")</f>
        <v/>
      </c>
    </row>
    <row r="41" spans="6:47">
      <c r="F41" s="18">
        <v>32</v>
      </c>
      <c r="G41" s="18"/>
      <c r="H41" s="18"/>
      <c r="I41" s="18"/>
      <c r="J41" s="18"/>
      <c r="K41" s="18"/>
      <c r="L41" s="18"/>
      <c r="M41" s="18"/>
      <c r="N41" s="18"/>
      <c r="P41" s="17" t="str">
        <f t="shared" ref="P41:P72" si="18">IF(P40&lt;n, P40+1, "")</f>
        <v/>
      </c>
      <c r="Q41" s="17" t="str">
        <f t="shared" si="11"/>
        <v/>
      </c>
      <c r="R41" s="17" t="str" cm="1">
        <f t="array" ref="R41">IF($P41&lt;=n, INDEX(TAB_Qx, $Q41+1, R$1+sex), "")</f>
        <v/>
      </c>
      <c r="S41" s="17" t="str" cm="1">
        <f t="array" ref="S41">IF($P41&lt;=n, INDEX(TAB_Qx, $Q41+1, S$1+sex), "")</f>
        <v/>
      </c>
      <c r="T41" s="17" t="str" cm="1">
        <f t="array" ref="T41">IF($P41&lt;=n, INDEX(TAB_Qx, $Q41+1, T$1+sex), "")</f>
        <v/>
      </c>
      <c r="U41" s="17" t="str" cm="1">
        <f t="array" ref="U41">IF($P41&lt;=n, INDEX(TAB_Qx, $Q41+1, U$1+sex), "")</f>
        <v/>
      </c>
      <c r="V41" s="17"/>
      <c r="W41" s="17"/>
      <c r="X41" s="17"/>
      <c r="Y41" s="17"/>
      <c r="Z41" s="17" t="str">
        <f t="shared" si="8"/>
        <v/>
      </c>
      <c r="AA41" s="17" t="str">
        <f t="shared" si="9"/>
        <v/>
      </c>
      <c r="AB41" s="17" t="str" cm="1">
        <f t="array" ref="AB41">IF($P41&lt;=n, _xlfn.SWITCH($P41, 0, 100000, 1, AB40*(1-V40*(1-AB$4/12)), AB40*(1-V40)), "")</f>
        <v/>
      </c>
      <c r="AC41" s="17" t="str" cm="1">
        <f t="array" ref="AC41">IF($P41&lt;=n, _xlfn.SWITCH($P41, 0, 100000, 1, AC40*(1-W40*(1-AC$4/12)), AC40*(1-W40)), "")</f>
        <v/>
      </c>
      <c r="AD41" s="17" t="str" cm="1">
        <f t="array" ref="AD41">IF($P41&lt;=n, _xlfn.SWITCH($P41, 0, 100000, 1, AD40*(1-X40*(1-AD$4/12)), AD40*(1-X40)), "")</f>
        <v/>
      </c>
      <c r="AE41" s="17" t="str" cm="1">
        <f t="array" ref="AE41">IF($P41&lt;=n, _xlfn.SWITCH($P41, 0, 100000, 1, AE40*(1-Y40*(1-AE$4/12)), AE40*(1-Y40)), "")</f>
        <v/>
      </c>
      <c r="AF41" s="17" t="str">
        <f t="shared" ref="AF41:AF72" si="19">IF(P41&lt;=n, AB41*v^P41, "")</f>
        <v/>
      </c>
      <c r="AG41" s="17" t="str">
        <f t="shared" si="12"/>
        <v/>
      </c>
      <c r="AH41" s="17" t="str">
        <f t="shared" si="13"/>
        <v/>
      </c>
      <c r="AI41" s="17" t="str">
        <f t="shared" si="14"/>
        <v/>
      </c>
      <c r="AJ41" s="17" t="str">
        <f>IF($P41&lt;=n, SUM(AF41:AF$119), "")</f>
        <v/>
      </c>
      <c r="AK41" s="17" t="str">
        <f>IF($P41&lt;=n, SUM(AG41:AG$119), "")</f>
        <v/>
      </c>
      <c r="AL41" s="17" t="str">
        <f>IF($P41&lt;=n, SUM(AH41:AH$119), "")</f>
        <v/>
      </c>
      <c r="AM41" s="17" t="str">
        <f>IF($P41&lt;=n, SUM(AI41:AI$119), "")</f>
        <v/>
      </c>
      <c r="AN41" s="17" t="str">
        <f t="shared" ca="1" si="15"/>
        <v/>
      </c>
      <c r="AO41" s="17" t="str">
        <f t="shared" ca="1" si="16"/>
        <v/>
      </c>
      <c r="AP41" s="17" t="str">
        <f t="shared" si="17"/>
        <v/>
      </c>
    </row>
    <row r="42" spans="6:47">
      <c r="F42" s="18">
        <v>33</v>
      </c>
      <c r="G42" s="18"/>
      <c r="H42" s="18"/>
      <c r="I42" s="18"/>
      <c r="J42" s="18"/>
      <c r="K42" s="18"/>
      <c r="L42" s="18"/>
      <c r="M42" s="18"/>
      <c r="N42" s="18"/>
      <c r="P42" s="17" t="str">
        <f t="shared" si="18"/>
        <v/>
      </c>
      <c r="Q42" s="17" t="str">
        <f t="shared" si="11"/>
        <v/>
      </c>
      <c r="R42" s="17" t="str" cm="1">
        <f t="array" ref="R42">IF($P42&lt;=n, INDEX(TAB_Qx, $Q42+1, R$1+sex), "")</f>
        <v/>
      </c>
      <c r="S42" s="17" t="str" cm="1">
        <f t="array" ref="S42">IF($P42&lt;=n, INDEX(TAB_Qx, $Q42+1, S$1+sex), "")</f>
        <v/>
      </c>
      <c r="T42" s="17" t="str" cm="1">
        <f t="array" ref="T42">IF($P42&lt;=n, INDEX(TAB_Qx, $Q42+1, T$1+sex), "")</f>
        <v/>
      </c>
      <c r="U42" s="17" t="str" cm="1">
        <f t="array" ref="U42">IF($P42&lt;=n, INDEX(TAB_Qx, $Q42+1, U$1+sex), "")</f>
        <v/>
      </c>
      <c r="V42" s="17"/>
      <c r="W42" s="17"/>
      <c r="X42" s="17"/>
      <c r="Y42" s="17"/>
      <c r="Z42" s="17" t="str">
        <f t="shared" si="8"/>
        <v/>
      </c>
      <c r="AA42" s="17" t="str">
        <f t="shared" si="9"/>
        <v/>
      </c>
      <c r="AB42" s="17" t="str" cm="1">
        <f t="array" ref="AB42">IF($P42&lt;=n, _xlfn.SWITCH($P42, 0, 100000, 1, AB41*(1-V41*(1-AB$4/12)), AB41*(1-V41)), "")</f>
        <v/>
      </c>
      <c r="AC42" s="17" t="str" cm="1">
        <f t="array" ref="AC42">IF($P42&lt;=n, _xlfn.SWITCH($P42, 0, 100000, 1, AC41*(1-W41*(1-AC$4/12)), AC41*(1-W41)), "")</f>
        <v/>
      </c>
      <c r="AD42" s="17" t="str" cm="1">
        <f t="array" ref="AD42">IF($P42&lt;=n, _xlfn.SWITCH($P42, 0, 100000, 1, AD41*(1-X41*(1-AD$4/12)), AD41*(1-X41)), "")</f>
        <v/>
      </c>
      <c r="AE42" s="17" t="str" cm="1">
        <f t="array" ref="AE42">IF($P42&lt;=n, _xlfn.SWITCH($P42, 0, 100000, 1, AE41*(1-Y41*(1-AE$4/12)), AE41*(1-Y41)), "")</f>
        <v/>
      </c>
      <c r="AF42" s="17" t="str">
        <f t="shared" si="19"/>
        <v/>
      </c>
      <c r="AG42" s="17" t="str">
        <f t="shared" si="12"/>
        <v/>
      </c>
      <c r="AH42" s="17" t="str">
        <f t="shared" si="13"/>
        <v/>
      </c>
      <c r="AI42" s="17" t="str">
        <f t="shared" si="14"/>
        <v/>
      </c>
      <c r="AJ42" s="17" t="str">
        <f>IF($P42&lt;=n, SUM(AF42:AF$119), "")</f>
        <v/>
      </c>
      <c r="AK42" s="17" t="str">
        <f>IF($P42&lt;=n, SUM(AG42:AG$119), "")</f>
        <v/>
      </c>
      <c r="AL42" s="17" t="str">
        <f>IF($P42&lt;=n, SUM(AH42:AH$119), "")</f>
        <v/>
      </c>
      <c r="AM42" s="17" t="str">
        <f>IF($P42&lt;=n, SUM(AI42:AI$119), "")</f>
        <v/>
      </c>
      <c r="AN42" s="17" t="str">
        <f t="shared" ca="1" si="15"/>
        <v/>
      </c>
      <c r="AO42" s="17" t="str">
        <f t="shared" ca="1" si="16"/>
        <v/>
      </c>
      <c r="AP42" s="17" t="str">
        <f t="shared" si="17"/>
        <v/>
      </c>
    </row>
    <row r="43" spans="6:47">
      <c r="F43" s="18">
        <v>34</v>
      </c>
      <c r="G43" s="18"/>
      <c r="H43" s="18"/>
      <c r="I43" s="18"/>
      <c r="J43" s="18"/>
      <c r="K43" s="18"/>
      <c r="L43" s="18"/>
      <c r="M43" s="18"/>
      <c r="N43" s="18"/>
      <c r="P43" s="17" t="str">
        <f t="shared" si="18"/>
        <v/>
      </c>
      <c r="Q43" s="17" t="str">
        <f t="shared" si="11"/>
        <v/>
      </c>
      <c r="R43" s="17" t="str" cm="1">
        <f t="array" ref="R43">IF($P43&lt;=n, INDEX(TAB_Qx, $Q43+1, R$1+sex), "")</f>
        <v/>
      </c>
      <c r="S43" s="17" t="str" cm="1">
        <f t="array" ref="S43">IF($P43&lt;=n, INDEX(TAB_Qx, $Q43+1, S$1+sex), "")</f>
        <v/>
      </c>
      <c r="T43" s="17" t="str" cm="1">
        <f t="array" ref="T43">IF($P43&lt;=n, INDEX(TAB_Qx, $Q43+1, T$1+sex), "")</f>
        <v/>
      </c>
      <c r="U43" s="17" t="str" cm="1">
        <f t="array" ref="U43">IF($P43&lt;=n, INDEX(TAB_Qx, $Q43+1, U$1+sex), "")</f>
        <v/>
      </c>
      <c r="V43" s="17"/>
      <c r="W43" s="17"/>
      <c r="X43" s="17"/>
      <c r="Y43" s="17"/>
      <c r="Z43" s="17" t="str">
        <f t="shared" si="8"/>
        <v/>
      </c>
      <c r="AA43" s="17" t="str">
        <f t="shared" si="9"/>
        <v/>
      </c>
      <c r="AB43" s="17" t="str" cm="1">
        <f t="array" ref="AB43">IF($P43&lt;=n, _xlfn.SWITCH($P43, 0, 100000, 1, AB42*(1-V42*(1-AB$4/12)), AB42*(1-V42)), "")</f>
        <v/>
      </c>
      <c r="AC43" s="17" t="str" cm="1">
        <f t="array" ref="AC43">IF($P43&lt;=n, _xlfn.SWITCH($P43, 0, 100000, 1, AC42*(1-W42*(1-AC$4/12)), AC42*(1-W42)), "")</f>
        <v/>
      </c>
      <c r="AD43" s="17" t="str" cm="1">
        <f t="array" ref="AD43">IF($P43&lt;=n, _xlfn.SWITCH($P43, 0, 100000, 1, AD42*(1-X42*(1-AD$4/12)), AD42*(1-X42)), "")</f>
        <v/>
      </c>
      <c r="AE43" s="17" t="str" cm="1">
        <f t="array" ref="AE43">IF($P43&lt;=n, _xlfn.SWITCH($P43, 0, 100000, 1, AE42*(1-Y42*(1-AE$4/12)), AE42*(1-Y42)), "")</f>
        <v/>
      </c>
      <c r="AF43" s="17" t="str">
        <f t="shared" si="19"/>
        <v/>
      </c>
      <c r="AG43" s="17" t="str">
        <f t="shared" si="12"/>
        <v/>
      </c>
      <c r="AH43" s="17" t="str">
        <f t="shared" si="13"/>
        <v/>
      </c>
      <c r="AI43" s="17" t="str">
        <f t="shared" si="14"/>
        <v/>
      </c>
      <c r="AJ43" s="17" t="str">
        <f>IF($P43&lt;=n, SUM(AF43:AF$119), "")</f>
        <v/>
      </c>
      <c r="AK43" s="17" t="str">
        <f>IF($P43&lt;=n, SUM(AG43:AG$119), "")</f>
        <v/>
      </c>
      <c r="AL43" s="17" t="str">
        <f>IF($P43&lt;=n, SUM(AH43:AH$119), "")</f>
        <v/>
      </c>
      <c r="AM43" s="17" t="str">
        <f>IF($P43&lt;=n, SUM(AI43:AI$119), "")</f>
        <v/>
      </c>
      <c r="AN43" s="17" t="str">
        <f t="shared" ca="1" si="15"/>
        <v/>
      </c>
      <c r="AO43" s="17" t="str">
        <f t="shared" ca="1" si="16"/>
        <v/>
      </c>
      <c r="AP43" s="17" t="str">
        <f t="shared" si="17"/>
        <v/>
      </c>
    </row>
    <row r="44" spans="6:47">
      <c r="F44" s="18">
        <v>35</v>
      </c>
      <c r="G44" s="18"/>
      <c r="H44" s="18"/>
      <c r="I44" s="18"/>
      <c r="J44" s="18"/>
      <c r="K44" s="18"/>
      <c r="L44" s="18"/>
      <c r="M44" s="18"/>
      <c r="N44" s="18"/>
      <c r="P44" s="17" t="str">
        <f t="shared" si="18"/>
        <v/>
      </c>
      <c r="Q44" s="17" t="str">
        <f t="shared" si="11"/>
        <v/>
      </c>
      <c r="R44" s="17" t="str" cm="1">
        <f t="array" ref="R44">IF($P44&lt;=n, INDEX(TAB_Qx, $Q44+1, R$1+sex), "")</f>
        <v/>
      </c>
      <c r="S44" s="17" t="str" cm="1">
        <f t="array" ref="S44">IF($P44&lt;=n, INDEX(TAB_Qx, $Q44+1, S$1+sex), "")</f>
        <v/>
      </c>
      <c r="T44" s="17" t="str" cm="1">
        <f t="array" ref="T44">IF($P44&lt;=n, INDEX(TAB_Qx, $Q44+1, T$1+sex), "")</f>
        <v/>
      </c>
      <c r="U44" s="17" t="str" cm="1">
        <f t="array" ref="U44">IF($P44&lt;=n, INDEX(TAB_Qx, $Q44+1, U$1+sex), "")</f>
        <v/>
      </c>
      <c r="V44" s="17"/>
      <c r="W44" s="17"/>
      <c r="X44" s="17"/>
      <c r="Y44" s="17"/>
      <c r="Z44" s="17" t="str">
        <f t="shared" si="8"/>
        <v/>
      </c>
      <c r="AA44" s="17" t="str">
        <f t="shared" si="9"/>
        <v/>
      </c>
      <c r="AB44" s="17" t="str" cm="1">
        <f t="array" ref="AB44">IF($P44&lt;=n, _xlfn.SWITCH($P44, 0, 100000, 1, AB43*(1-V43*(1-AB$4/12)), AB43*(1-V43)), "")</f>
        <v/>
      </c>
      <c r="AC44" s="17" t="str" cm="1">
        <f t="array" ref="AC44">IF($P44&lt;=n, _xlfn.SWITCH($P44, 0, 100000, 1, AC43*(1-W43*(1-AC$4/12)), AC43*(1-W43)), "")</f>
        <v/>
      </c>
      <c r="AD44" s="17" t="str" cm="1">
        <f t="array" ref="AD44">IF($P44&lt;=n, _xlfn.SWITCH($P44, 0, 100000, 1, AD43*(1-X43*(1-AD$4/12)), AD43*(1-X43)), "")</f>
        <v/>
      </c>
      <c r="AE44" s="17" t="str" cm="1">
        <f t="array" ref="AE44">IF($P44&lt;=n, _xlfn.SWITCH($P44, 0, 100000, 1, AE43*(1-Y43*(1-AE$4/12)), AE43*(1-Y43)), "")</f>
        <v/>
      </c>
      <c r="AF44" s="17" t="str">
        <f t="shared" si="19"/>
        <v/>
      </c>
      <c r="AG44" s="17" t="str">
        <f t="shared" si="12"/>
        <v/>
      </c>
      <c r="AH44" s="17" t="str">
        <f t="shared" si="13"/>
        <v/>
      </c>
      <c r="AI44" s="17" t="str">
        <f t="shared" si="14"/>
        <v/>
      </c>
      <c r="AJ44" s="17" t="str">
        <f>IF($P44&lt;=n, SUM(AF44:AF$119), "")</f>
        <v/>
      </c>
      <c r="AK44" s="17" t="str">
        <f>IF($P44&lt;=n, SUM(AG44:AG$119), "")</f>
        <v/>
      </c>
      <c r="AL44" s="17" t="str">
        <f>IF($P44&lt;=n, SUM(AH44:AH$119), "")</f>
        <v/>
      </c>
      <c r="AM44" s="17" t="str">
        <f>IF($P44&lt;=n, SUM(AI44:AI$119), "")</f>
        <v/>
      </c>
      <c r="AN44" s="17" t="str">
        <f t="shared" ca="1" si="15"/>
        <v/>
      </c>
      <c r="AO44" s="17" t="str">
        <f t="shared" ca="1" si="16"/>
        <v/>
      </c>
      <c r="AP44" s="17" t="str">
        <f t="shared" si="17"/>
        <v/>
      </c>
    </row>
    <row r="45" spans="6:47">
      <c r="F45" s="18">
        <v>36</v>
      </c>
      <c r="G45" s="18"/>
      <c r="H45" s="18"/>
      <c r="I45" s="18"/>
      <c r="J45" s="18"/>
      <c r="K45" s="18"/>
      <c r="L45" s="18"/>
      <c r="M45" s="18"/>
      <c r="N45" s="18"/>
      <c r="P45" s="17" t="str">
        <f t="shared" si="18"/>
        <v/>
      </c>
      <c r="Q45" s="17" t="str">
        <f t="shared" si="11"/>
        <v/>
      </c>
      <c r="R45" s="17" t="str" cm="1">
        <f t="array" ref="R45">IF($P45&lt;=n, INDEX(TAB_Qx, $Q45+1, R$1+sex), "")</f>
        <v/>
      </c>
      <c r="S45" s="17" t="str" cm="1">
        <f t="array" ref="S45">IF($P45&lt;=n, INDEX(TAB_Qx, $Q45+1, S$1+sex), "")</f>
        <v/>
      </c>
      <c r="T45" s="17" t="str" cm="1">
        <f t="array" ref="T45">IF($P45&lt;=n, INDEX(TAB_Qx, $Q45+1, T$1+sex), "")</f>
        <v/>
      </c>
      <c r="U45" s="17" t="str" cm="1">
        <f t="array" ref="U45">IF($P45&lt;=n, INDEX(TAB_Qx, $Q45+1, U$1+sex), "")</f>
        <v/>
      </c>
      <c r="V45" s="17"/>
      <c r="W45" s="17"/>
      <c r="X45" s="17"/>
      <c r="Y45" s="17"/>
      <c r="Z45" s="17" t="str">
        <f t="shared" si="8"/>
        <v/>
      </c>
      <c r="AA45" s="17" t="str">
        <f t="shared" si="9"/>
        <v/>
      </c>
      <c r="AB45" s="17" t="str" cm="1">
        <f t="array" ref="AB45">IF($P45&lt;=n, _xlfn.SWITCH($P45, 0, 100000, 1, AB44*(1-V44*(1-AB$4/12)), AB44*(1-V44)), "")</f>
        <v/>
      </c>
      <c r="AC45" s="17" t="str" cm="1">
        <f t="array" ref="AC45">IF($P45&lt;=n, _xlfn.SWITCH($P45, 0, 100000, 1, AC44*(1-W44*(1-AC$4/12)), AC44*(1-W44)), "")</f>
        <v/>
      </c>
      <c r="AD45" s="17" t="str" cm="1">
        <f t="array" ref="AD45">IF($P45&lt;=n, _xlfn.SWITCH($P45, 0, 100000, 1, AD44*(1-X44*(1-AD$4/12)), AD44*(1-X44)), "")</f>
        <v/>
      </c>
      <c r="AE45" s="17" t="str" cm="1">
        <f t="array" ref="AE45">IF($P45&lt;=n, _xlfn.SWITCH($P45, 0, 100000, 1, AE44*(1-Y44*(1-AE$4/12)), AE44*(1-Y44)), "")</f>
        <v/>
      </c>
      <c r="AF45" s="17" t="str">
        <f t="shared" si="19"/>
        <v/>
      </c>
      <c r="AG45" s="17" t="str">
        <f t="shared" si="12"/>
        <v/>
      </c>
      <c r="AH45" s="17" t="str">
        <f t="shared" si="13"/>
        <v/>
      </c>
      <c r="AI45" s="17" t="str">
        <f t="shared" si="14"/>
        <v/>
      </c>
      <c r="AJ45" s="17" t="str">
        <f>IF($P45&lt;=n, SUM(AF45:AF$119), "")</f>
        <v/>
      </c>
      <c r="AK45" s="17" t="str">
        <f>IF($P45&lt;=n, SUM(AG45:AG$119), "")</f>
        <v/>
      </c>
      <c r="AL45" s="17" t="str">
        <f>IF($P45&lt;=n, SUM(AH45:AH$119), "")</f>
        <v/>
      </c>
      <c r="AM45" s="17" t="str">
        <f>IF($P45&lt;=n, SUM(AI45:AI$119), "")</f>
        <v/>
      </c>
      <c r="AN45" s="17" t="str">
        <f t="shared" ca="1" si="15"/>
        <v/>
      </c>
      <c r="AO45" s="17" t="str">
        <f t="shared" ca="1" si="16"/>
        <v/>
      </c>
      <c r="AP45" s="17" t="str">
        <f t="shared" si="17"/>
        <v/>
      </c>
    </row>
    <row r="46" spans="6:47">
      <c r="F46" s="18">
        <v>37</v>
      </c>
      <c r="G46" s="18"/>
      <c r="H46" s="18"/>
      <c r="I46" s="18"/>
      <c r="J46" s="18"/>
      <c r="K46" s="18"/>
      <c r="L46" s="18"/>
      <c r="M46" s="18"/>
      <c r="N46" s="18"/>
      <c r="P46" s="17" t="str">
        <f t="shared" si="18"/>
        <v/>
      </c>
      <c r="Q46" s="17" t="str">
        <f t="shared" si="11"/>
        <v/>
      </c>
      <c r="R46" s="17" t="str" cm="1">
        <f t="array" ref="R46">IF($P46&lt;=n, INDEX(TAB_Qx, $Q46+1, R$1+sex), "")</f>
        <v/>
      </c>
      <c r="S46" s="17" t="str" cm="1">
        <f t="array" ref="S46">IF($P46&lt;=n, INDEX(TAB_Qx, $Q46+1, S$1+sex), "")</f>
        <v/>
      </c>
      <c r="T46" s="17" t="str" cm="1">
        <f t="array" ref="T46">IF($P46&lt;=n, INDEX(TAB_Qx, $Q46+1, T$1+sex), "")</f>
        <v/>
      </c>
      <c r="U46" s="17" t="str" cm="1">
        <f t="array" ref="U46">IF($P46&lt;=n, INDEX(TAB_Qx, $Q46+1, U$1+sex), "")</f>
        <v/>
      </c>
      <c r="V46" s="17"/>
      <c r="W46" s="17"/>
      <c r="X46" s="17"/>
      <c r="Y46" s="17"/>
      <c r="Z46" s="17" t="str">
        <f t="shared" si="8"/>
        <v/>
      </c>
      <c r="AA46" s="17" t="str">
        <f t="shared" si="9"/>
        <v/>
      </c>
      <c r="AB46" s="17" t="str" cm="1">
        <f t="array" ref="AB46">IF($P46&lt;=n, _xlfn.SWITCH($P46, 0, 100000, 1, AB45*(1-V45*(1-AB$4/12)), AB45*(1-V45)), "")</f>
        <v/>
      </c>
      <c r="AC46" s="17" t="str" cm="1">
        <f t="array" ref="AC46">IF($P46&lt;=n, _xlfn.SWITCH($P46, 0, 100000, 1, AC45*(1-W45*(1-AC$4/12)), AC45*(1-W45)), "")</f>
        <v/>
      </c>
      <c r="AD46" s="17" t="str" cm="1">
        <f t="array" ref="AD46">IF($P46&lt;=n, _xlfn.SWITCH($P46, 0, 100000, 1, AD45*(1-X45*(1-AD$4/12)), AD45*(1-X45)), "")</f>
        <v/>
      </c>
      <c r="AE46" s="17" t="str" cm="1">
        <f t="array" ref="AE46">IF($P46&lt;=n, _xlfn.SWITCH($P46, 0, 100000, 1, AE45*(1-Y45*(1-AE$4/12)), AE45*(1-Y45)), "")</f>
        <v/>
      </c>
      <c r="AF46" s="17" t="str">
        <f t="shared" si="19"/>
        <v/>
      </c>
      <c r="AG46" s="17" t="str">
        <f t="shared" si="12"/>
        <v/>
      </c>
      <c r="AH46" s="17" t="str">
        <f t="shared" si="13"/>
        <v/>
      </c>
      <c r="AI46" s="17" t="str">
        <f t="shared" si="14"/>
        <v/>
      </c>
      <c r="AJ46" s="17" t="str">
        <f>IF($P46&lt;=n, SUM(AF46:AF$119), "")</f>
        <v/>
      </c>
      <c r="AK46" s="17" t="str">
        <f>IF($P46&lt;=n, SUM(AG46:AG$119), "")</f>
        <v/>
      </c>
      <c r="AL46" s="17" t="str">
        <f>IF($P46&lt;=n, SUM(AH46:AH$119), "")</f>
        <v/>
      </c>
      <c r="AM46" s="17" t="str">
        <f>IF($P46&lt;=n, SUM(AI46:AI$119), "")</f>
        <v/>
      </c>
      <c r="AN46" s="17" t="str">
        <f t="shared" ca="1" si="15"/>
        <v/>
      </c>
      <c r="AO46" s="17" t="str">
        <f t="shared" ca="1" si="16"/>
        <v/>
      </c>
      <c r="AP46" s="17" t="str">
        <f t="shared" si="17"/>
        <v/>
      </c>
    </row>
    <row r="47" spans="6:47">
      <c r="F47" s="18">
        <v>38</v>
      </c>
      <c r="G47" s="18"/>
      <c r="H47" s="18"/>
      <c r="I47" s="18"/>
      <c r="J47" s="18"/>
      <c r="K47" s="18"/>
      <c r="L47" s="18"/>
      <c r="M47" s="18"/>
      <c r="N47" s="18"/>
      <c r="P47" s="17" t="str">
        <f t="shared" si="18"/>
        <v/>
      </c>
      <c r="Q47" s="17" t="str">
        <f t="shared" si="11"/>
        <v/>
      </c>
      <c r="R47" s="17" t="str" cm="1">
        <f t="array" ref="R47">IF($P47&lt;=n, INDEX(TAB_Qx, $Q47+1, R$1+sex), "")</f>
        <v/>
      </c>
      <c r="S47" s="17" t="str" cm="1">
        <f t="array" ref="S47">IF($P47&lt;=n, INDEX(TAB_Qx, $Q47+1, S$1+sex), "")</f>
        <v/>
      </c>
      <c r="T47" s="17" t="str" cm="1">
        <f t="array" ref="T47">IF($P47&lt;=n, INDEX(TAB_Qx, $Q47+1, T$1+sex), "")</f>
        <v/>
      </c>
      <c r="U47" s="17" t="str" cm="1">
        <f t="array" ref="U47">IF($P47&lt;=n, INDEX(TAB_Qx, $Q47+1, U$1+sex), "")</f>
        <v/>
      </c>
      <c r="V47" s="17"/>
      <c r="W47" s="17"/>
      <c r="X47" s="17"/>
      <c r="Y47" s="17"/>
      <c r="Z47" s="17" t="str">
        <f t="shared" si="8"/>
        <v/>
      </c>
      <c r="AA47" s="17" t="str">
        <f t="shared" si="9"/>
        <v/>
      </c>
      <c r="AB47" s="17" t="str" cm="1">
        <f t="array" ref="AB47">IF($P47&lt;=n, _xlfn.SWITCH($P47, 0, 100000, 1, AB46*(1-V46*(1-AB$4/12)), AB46*(1-V46)), "")</f>
        <v/>
      </c>
      <c r="AC47" s="17" t="str" cm="1">
        <f t="array" ref="AC47">IF($P47&lt;=n, _xlfn.SWITCH($P47, 0, 100000, 1, AC46*(1-W46*(1-AC$4/12)), AC46*(1-W46)), "")</f>
        <v/>
      </c>
      <c r="AD47" s="17" t="str" cm="1">
        <f t="array" ref="AD47">IF($P47&lt;=n, _xlfn.SWITCH($P47, 0, 100000, 1, AD46*(1-X46*(1-AD$4/12)), AD46*(1-X46)), "")</f>
        <v/>
      </c>
      <c r="AE47" s="17" t="str" cm="1">
        <f t="array" ref="AE47">IF($P47&lt;=n, _xlfn.SWITCH($P47, 0, 100000, 1, AE46*(1-Y46*(1-AE$4/12)), AE46*(1-Y46)), "")</f>
        <v/>
      </c>
      <c r="AF47" s="17" t="str">
        <f t="shared" si="19"/>
        <v/>
      </c>
      <c r="AG47" s="17" t="str">
        <f t="shared" si="12"/>
        <v/>
      </c>
      <c r="AH47" s="17" t="str">
        <f t="shared" si="13"/>
        <v/>
      </c>
      <c r="AI47" s="17" t="str">
        <f t="shared" si="14"/>
        <v/>
      </c>
      <c r="AJ47" s="17" t="str">
        <f>IF($P47&lt;=n, SUM(AF47:AF$119), "")</f>
        <v/>
      </c>
      <c r="AK47" s="17" t="str">
        <f>IF($P47&lt;=n, SUM(AG47:AG$119), "")</f>
        <v/>
      </c>
      <c r="AL47" s="17" t="str">
        <f>IF($P47&lt;=n, SUM(AH47:AH$119), "")</f>
        <v/>
      </c>
      <c r="AM47" s="17" t="str">
        <f>IF($P47&lt;=n, SUM(AI47:AI$119), "")</f>
        <v/>
      </c>
      <c r="AN47" s="17" t="str">
        <f t="shared" ca="1" si="15"/>
        <v/>
      </c>
      <c r="AO47" s="17" t="str">
        <f t="shared" ca="1" si="16"/>
        <v/>
      </c>
      <c r="AP47" s="17" t="str">
        <f t="shared" si="17"/>
        <v/>
      </c>
    </row>
    <row r="48" spans="6:47">
      <c r="F48" s="18">
        <v>39</v>
      </c>
      <c r="G48" s="18"/>
      <c r="H48" s="18"/>
      <c r="I48" s="18"/>
      <c r="J48" s="18"/>
      <c r="K48" s="18"/>
      <c r="L48" s="18"/>
      <c r="M48" s="18"/>
      <c r="N48" s="18"/>
      <c r="P48" s="17" t="str">
        <f t="shared" si="18"/>
        <v/>
      </c>
      <c r="Q48" s="17" t="str">
        <f t="shared" si="11"/>
        <v/>
      </c>
      <c r="R48" s="17" t="str" cm="1">
        <f t="array" ref="R48">IF($P48&lt;=n, INDEX(TAB_Qx, $Q48+1, R$1+sex), "")</f>
        <v/>
      </c>
      <c r="S48" s="17" t="str" cm="1">
        <f t="array" ref="S48">IF($P48&lt;=n, INDEX(TAB_Qx, $Q48+1, S$1+sex), "")</f>
        <v/>
      </c>
      <c r="T48" s="17" t="str" cm="1">
        <f t="array" ref="T48">IF($P48&lt;=n, INDEX(TAB_Qx, $Q48+1, T$1+sex), "")</f>
        <v/>
      </c>
      <c r="U48" s="17" t="str" cm="1">
        <f t="array" ref="U48">IF($P48&lt;=n, INDEX(TAB_Qx, $Q48+1, U$1+sex), "")</f>
        <v/>
      </c>
      <c r="V48" s="17"/>
      <c r="W48" s="17"/>
      <c r="X48" s="17"/>
      <c r="Y48" s="17"/>
      <c r="Z48" s="17" t="str">
        <f t="shared" si="8"/>
        <v/>
      </c>
      <c r="AA48" s="17" t="str">
        <f t="shared" si="9"/>
        <v/>
      </c>
      <c r="AB48" s="17" t="str" cm="1">
        <f t="array" ref="AB48">IF($P48&lt;=n, _xlfn.SWITCH($P48, 0, 100000, 1, AB47*(1-V47*(1-AB$4/12)), AB47*(1-V47)), "")</f>
        <v/>
      </c>
      <c r="AC48" s="17" t="str" cm="1">
        <f t="array" ref="AC48">IF($P48&lt;=n, _xlfn.SWITCH($P48, 0, 100000, 1, AC47*(1-W47*(1-AC$4/12)), AC47*(1-W47)), "")</f>
        <v/>
      </c>
      <c r="AD48" s="17" t="str" cm="1">
        <f t="array" ref="AD48">IF($P48&lt;=n, _xlfn.SWITCH($P48, 0, 100000, 1, AD47*(1-X47*(1-AD$4/12)), AD47*(1-X47)), "")</f>
        <v/>
      </c>
      <c r="AE48" s="17" t="str" cm="1">
        <f t="array" ref="AE48">IF($P48&lt;=n, _xlfn.SWITCH($P48, 0, 100000, 1, AE47*(1-Y47*(1-AE$4/12)), AE47*(1-Y47)), "")</f>
        <v/>
      </c>
      <c r="AF48" s="17" t="str">
        <f t="shared" si="19"/>
        <v/>
      </c>
      <c r="AG48" s="17" t="str">
        <f t="shared" si="12"/>
        <v/>
      </c>
      <c r="AH48" s="17" t="str">
        <f t="shared" si="13"/>
        <v/>
      </c>
      <c r="AI48" s="17" t="str">
        <f t="shared" si="14"/>
        <v/>
      </c>
      <c r="AJ48" s="17" t="str">
        <f>IF($P48&lt;=n, SUM(AF48:AF$119), "")</f>
        <v/>
      </c>
      <c r="AK48" s="17" t="str">
        <f>IF($P48&lt;=n, SUM(AG48:AG$119), "")</f>
        <v/>
      </c>
      <c r="AL48" s="17" t="str">
        <f>IF($P48&lt;=n, SUM(AH48:AH$119), "")</f>
        <v/>
      </c>
      <c r="AM48" s="17" t="str">
        <f>IF($P48&lt;=n, SUM(AI48:AI$119), "")</f>
        <v/>
      </c>
      <c r="AN48" s="17" t="str">
        <f t="shared" ca="1" si="15"/>
        <v/>
      </c>
      <c r="AO48" s="17" t="str">
        <f t="shared" ca="1" si="16"/>
        <v/>
      </c>
      <c r="AP48" s="17" t="str">
        <f t="shared" si="17"/>
        <v/>
      </c>
    </row>
    <row r="49" spans="6:42">
      <c r="F49" s="18">
        <v>40</v>
      </c>
      <c r="G49" s="18"/>
      <c r="H49" s="18"/>
      <c r="I49" s="18"/>
      <c r="J49" s="18"/>
      <c r="K49" s="18"/>
      <c r="L49" s="18"/>
      <c r="M49" s="18"/>
      <c r="N49" s="18"/>
      <c r="P49" s="17" t="str">
        <f t="shared" si="18"/>
        <v/>
      </c>
      <c r="Q49" s="17" t="str">
        <f t="shared" si="11"/>
        <v/>
      </c>
      <c r="R49" s="17" t="str" cm="1">
        <f t="array" ref="R49">IF($P49&lt;=n, INDEX(TAB_Qx, $Q49+1, R$1+sex), "")</f>
        <v/>
      </c>
      <c r="S49" s="17" t="str" cm="1">
        <f t="array" ref="S49">IF($P49&lt;=n, INDEX(TAB_Qx, $Q49+1, S$1+sex), "")</f>
        <v/>
      </c>
      <c r="T49" s="17" t="str" cm="1">
        <f t="array" ref="T49">IF($P49&lt;=n, INDEX(TAB_Qx, $Q49+1, T$1+sex), "")</f>
        <v/>
      </c>
      <c r="U49" s="17" t="str" cm="1">
        <f t="array" ref="U49">IF($P49&lt;=n, INDEX(TAB_Qx, $Q49+1, U$1+sex), "")</f>
        <v/>
      </c>
      <c r="V49" s="17"/>
      <c r="W49" s="17"/>
      <c r="X49" s="17"/>
      <c r="Y49" s="17"/>
      <c r="Z49" s="17" t="str">
        <f t="shared" si="8"/>
        <v/>
      </c>
      <c r="AA49" s="17" t="str">
        <f t="shared" si="9"/>
        <v/>
      </c>
      <c r="AB49" s="17" t="str" cm="1">
        <f t="array" ref="AB49">IF($P49&lt;=n, _xlfn.SWITCH($P49, 0, 100000, 1, AB48*(1-V48*(1-AB$4/12)), AB48*(1-V48)), "")</f>
        <v/>
      </c>
      <c r="AC49" s="17" t="str" cm="1">
        <f t="array" ref="AC49">IF($P49&lt;=n, _xlfn.SWITCH($P49, 0, 100000, 1, AC48*(1-W48*(1-AC$4/12)), AC48*(1-W48)), "")</f>
        <v/>
      </c>
      <c r="AD49" s="17" t="str" cm="1">
        <f t="array" ref="AD49">IF($P49&lt;=n, _xlfn.SWITCH($P49, 0, 100000, 1, AD48*(1-X48*(1-AD$4/12)), AD48*(1-X48)), "")</f>
        <v/>
      </c>
      <c r="AE49" s="17" t="str" cm="1">
        <f t="array" ref="AE49">IF($P49&lt;=n, _xlfn.SWITCH($P49, 0, 100000, 1, AE48*(1-Y48*(1-AE$4/12)), AE48*(1-Y48)), "")</f>
        <v/>
      </c>
      <c r="AF49" s="17" t="str">
        <f t="shared" si="19"/>
        <v/>
      </c>
      <c r="AG49" s="17" t="str">
        <f t="shared" si="12"/>
        <v/>
      </c>
      <c r="AH49" s="17" t="str">
        <f t="shared" si="13"/>
        <v/>
      </c>
      <c r="AI49" s="17" t="str">
        <f t="shared" si="14"/>
        <v/>
      </c>
      <c r="AJ49" s="17" t="str">
        <f>IF($P49&lt;=n, SUM(AF49:AF$119), "")</f>
        <v/>
      </c>
      <c r="AK49" s="17" t="str">
        <f>IF($P49&lt;=n, SUM(AG49:AG$119), "")</f>
        <v/>
      </c>
      <c r="AL49" s="17" t="str">
        <f>IF($P49&lt;=n, SUM(AH49:AH$119), "")</f>
        <v/>
      </c>
      <c r="AM49" s="17" t="str">
        <f>IF($P49&lt;=n, SUM(AI49:AI$119), "")</f>
        <v/>
      </c>
      <c r="AN49" s="17" t="str">
        <f t="shared" ca="1" si="15"/>
        <v/>
      </c>
      <c r="AO49" s="17" t="str">
        <f t="shared" ca="1" si="16"/>
        <v/>
      </c>
      <c r="AP49" s="17" t="str">
        <f t="shared" si="17"/>
        <v/>
      </c>
    </row>
    <row r="50" spans="6:42">
      <c r="F50" s="18">
        <v>41</v>
      </c>
      <c r="G50" s="18"/>
      <c r="H50" s="18"/>
      <c r="I50" s="18"/>
      <c r="J50" s="18"/>
      <c r="K50" s="18"/>
      <c r="L50" s="18"/>
      <c r="M50" s="18"/>
      <c r="N50" s="18"/>
      <c r="P50" s="17" t="str">
        <f t="shared" si="18"/>
        <v/>
      </c>
      <c r="Q50" s="17" t="str">
        <f t="shared" si="11"/>
        <v/>
      </c>
      <c r="R50" s="17" t="str" cm="1">
        <f t="array" ref="R50">IF($P50&lt;=n, INDEX(TAB_Qx, $Q50+1, R$1+sex), "")</f>
        <v/>
      </c>
      <c r="S50" s="17" t="str" cm="1">
        <f t="array" ref="S50">IF($P50&lt;=n, INDEX(TAB_Qx, $Q50+1, S$1+sex), "")</f>
        <v/>
      </c>
      <c r="T50" s="17" t="str" cm="1">
        <f t="array" ref="T50">IF($P50&lt;=n, INDEX(TAB_Qx, $Q50+1, T$1+sex), "")</f>
        <v/>
      </c>
      <c r="U50" s="17" t="str" cm="1">
        <f t="array" ref="U50">IF($P50&lt;=n, INDEX(TAB_Qx, $Q50+1, U$1+sex), "")</f>
        <v/>
      </c>
      <c r="V50" s="17"/>
      <c r="W50" s="17"/>
      <c r="X50" s="17"/>
      <c r="Y50" s="17"/>
      <c r="Z50" s="17" t="str">
        <f t="shared" si="8"/>
        <v/>
      </c>
      <c r="AA50" s="17" t="str">
        <f t="shared" si="9"/>
        <v/>
      </c>
      <c r="AB50" s="17" t="str" cm="1">
        <f t="array" ref="AB50">IF($P50&lt;=n, _xlfn.SWITCH($P50, 0, 100000, 1, AB49*(1-V49*(1-AB$4/12)), AB49*(1-V49)), "")</f>
        <v/>
      </c>
      <c r="AC50" s="17" t="str" cm="1">
        <f t="array" ref="AC50">IF($P50&lt;=n, _xlfn.SWITCH($P50, 0, 100000, 1, AC49*(1-W49*(1-AC$4/12)), AC49*(1-W49)), "")</f>
        <v/>
      </c>
      <c r="AD50" s="17" t="str" cm="1">
        <f t="array" ref="AD50">IF($P50&lt;=n, _xlfn.SWITCH($P50, 0, 100000, 1, AD49*(1-X49*(1-AD$4/12)), AD49*(1-X49)), "")</f>
        <v/>
      </c>
      <c r="AE50" s="17" t="str" cm="1">
        <f t="array" ref="AE50">IF($P50&lt;=n, _xlfn.SWITCH($P50, 0, 100000, 1, AE49*(1-Y49*(1-AE$4/12)), AE49*(1-Y49)), "")</f>
        <v/>
      </c>
      <c r="AF50" s="17" t="str">
        <f t="shared" si="19"/>
        <v/>
      </c>
      <c r="AG50" s="17" t="str">
        <f t="shared" si="12"/>
        <v/>
      </c>
      <c r="AH50" s="17" t="str">
        <f t="shared" si="13"/>
        <v/>
      </c>
      <c r="AI50" s="17" t="str">
        <f t="shared" si="14"/>
        <v/>
      </c>
      <c r="AJ50" s="17" t="str">
        <f>IF($P50&lt;=n, SUM(AF50:AF$119), "")</f>
        <v/>
      </c>
      <c r="AK50" s="17" t="str">
        <f>IF($P50&lt;=n, SUM(AG50:AG$119), "")</f>
        <v/>
      </c>
      <c r="AL50" s="17" t="str">
        <f>IF($P50&lt;=n, SUM(AH50:AH$119), "")</f>
        <v/>
      </c>
      <c r="AM50" s="17" t="str">
        <f>IF($P50&lt;=n, SUM(AI50:AI$119), "")</f>
        <v/>
      </c>
      <c r="AN50" s="17" t="str">
        <f t="shared" ca="1" si="15"/>
        <v/>
      </c>
      <c r="AO50" s="17" t="str">
        <f t="shared" ca="1" si="16"/>
        <v/>
      </c>
      <c r="AP50" s="17" t="str">
        <f t="shared" si="17"/>
        <v/>
      </c>
    </row>
    <row r="51" spans="6:42">
      <c r="F51" s="18">
        <v>42</v>
      </c>
      <c r="G51" s="18"/>
      <c r="H51" s="18"/>
      <c r="I51" s="18"/>
      <c r="J51" s="18"/>
      <c r="K51" s="18"/>
      <c r="L51" s="18"/>
      <c r="M51" s="18"/>
      <c r="N51" s="18"/>
      <c r="P51" s="17" t="str">
        <f t="shared" si="18"/>
        <v/>
      </c>
      <c r="Q51" s="17" t="str">
        <f t="shared" si="11"/>
        <v/>
      </c>
      <c r="R51" s="17" t="str" cm="1">
        <f t="array" ref="R51">IF($P51&lt;=n, INDEX(TAB_Qx, $Q51+1, R$1+sex), "")</f>
        <v/>
      </c>
      <c r="S51" s="17" t="str" cm="1">
        <f t="array" ref="S51">IF($P51&lt;=n, INDEX(TAB_Qx, $Q51+1, S$1+sex), "")</f>
        <v/>
      </c>
      <c r="T51" s="17" t="str" cm="1">
        <f t="array" ref="T51">IF($P51&lt;=n, INDEX(TAB_Qx, $Q51+1, T$1+sex), "")</f>
        <v/>
      </c>
      <c r="U51" s="17" t="str" cm="1">
        <f t="array" ref="U51">IF($P51&lt;=n, INDEX(TAB_Qx, $Q51+1, U$1+sex), "")</f>
        <v/>
      </c>
      <c r="V51" s="17"/>
      <c r="W51" s="17"/>
      <c r="X51" s="17"/>
      <c r="Y51" s="17"/>
      <c r="Z51" s="17" t="str">
        <f t="shared" si="8"/>
        <v/>
      </c>
      <c r="AA51" s="17" t="str">
        <f t="shared" si="9"/>
        <v/>
      </c>
      <c r="AB51" s="17" t="str" cm="1">
        <f t="array" ref="AB51">IF($P51&lt;=n, _xlfn.SWITCH($P51, 0, 100000, 1, AB50*(1-V50*(1-AB$4/12)), AB50*(1-V50)), "")</f>
        <v/>
      </c>
      <c r="AC51" s="17" t="str" cm="1">
        <f t="array" ref="AC51">IF($P51&lt;=n, _xlfn.SWITCH($P51, 0, 100000, 1, AC50*(1-W50*(1-AC$4/12)), AC50*(1-W50)), "")</f>
        <v/>
      </c>
      <c r="AD51" s="17" t="str" cm="1">
        <f t="array" ref="AD51">IF($P51&lt;=n, _xlfn.SWITCH($P51, 0, 100000, 1, AD50*(1-X50*(1-AD$4/12)), AD50*(1-X50)), "")</f>
        <v/>
      </c>
      <c r="AE51" s="17" t="str" cm="1">
        <f t="array" ref="AE51">IF($P51&lt;=n, _xlfn.SWITCH($P51, 0, 100000, 1, AE50*(1-Y50*(1-AE$4/12)), AE50*(1-Y50)), "")</f>
        <v/>
      </c>
      <c r="AF51" s="17" t="str">
        <f t="shared" si="19"/>
        <v/>
      </c>
      <c r="AG51" s="17" t="str">
        <f t="shared" si="12"/>
        <v/>
      </c>
      <c r="AH51" s="17" t="str">
        <f t="shared" si="13"/>
        <v/>
      </c>
      <c r="AI51" s="17" t="str">
        <f t="shared" si="14"/>
        <v/>
      </c>
      <c r="AJ51" s="17" t="str">
        <f>IF($P51&lt;=n, SUM(AF51:AF$119), "")</f>
        <v/>
      </c>
      <c r="AK51" s="17" t="str">
        <f>IF($P51&lt;=n, SUM(AG51:AG$119), "")</f>
        <v/>
      </c>
      <c r="AL51" s="17" t="str">
        <f>IF($P51&lt;=n, SUM(AH51:AH$119), "")</f>
        <v/>
      </c>
      <c r="AM51" s="17" t="str">
        <f>IF($P51&lt;=n, SUM(AI51:AI$119), "")</f>
        <v/>
      </c>
      <c r="AN51" s="17" t="str">
        <f t="shared" ca="1" si="15"/>
        <v/>
      </c>
      <c r="AO51" s="17" t="str">
        <f t="shared" ca="1" si="16"/>
        <v/>
      </c>
      <c r="AP51" s="17" t="str">
        <f t="shared" si="17"/>
        <v/>
      </c>
    </row>
    <row r="52" spans="6:42">
      <c r="F52" s="18">
        <v>43</v>
      </c>
      <c r="G52" s="18"/>
      <c r="H52" s="18"/>
      <c r="I52" s="18"/>
      <c r="J52" s="18"/>
      <c r="K52" s="18"/>
      <c r="L52" s="18"/>
      <c r="M52" s="18"/>
      <c r="N52" s="18"/>
      <c r="P52" s="17" t="str">
        <f t="shared" si="18"/>
        <v/>
      </c>
      <c r="Q52" s="17" t="str">
        <f t="shared" si="11"/>
        <v/>
      </c>
      <c r="R52" s="17" t="str" cm="1">
        <f t="array" ref="R52">IF($P52&lt;=n, INDEX(TAB_Qx, $Q52+1, R$1+sex), "")</f>
        <v/>
      </c>
      <c r="S52" s="17" t="str" cm="1">
        <f t="array" ref="S52">IF($P52&lt;=n, INDEX(TAB_Qx, $Q52+1, S$1+sex), "")</f>
        <v/>
      </c>
      <c r="T52" s="17" t="str" cm="1">
        <f t="array" ref="T52">IF($P52&lt;=n, INDEX(TAB_Qx, $Q52+1, T$1+sex), "")</f>
        <v/>
      </c>
      <c r="U52" s="17" t="str" cm="1">
        <f t="array" ref="U52">IF($P52&lt;=n, INDEX(TAB_Qx, $Q52+1, U$1+sex), "")</f>
        <v/>
      </c>
      <c r="V52" s="17"/>
      <c r="W52" s="17"/>
      <c r="X52" s="17"/>
      <c r="Y52" s="17"/>
      <c r="Z52" s="17" t="str">
        <f t="shared" si="8"/>
        <v/>
      </c>
      <c r="AA52" s="17" t="str">
        <f t="shared" si="9"/>
        <v/>
      </c>
      <c r="AB52" s="17" t="str" cm="1">
        <f t="array" ref="AB52">IF($P52&lt;=n, _xlfn.SWITCH($P52, 0, 100000, 1, AB51*(1-V51*(1-AB$4/12)), AB51*(1-V51)), "")</f>
        <v/>
      </c>
      <c r="AC52" s="17" t="str" cm="1">
        <f t="array" ref="AC52">IF($P52&lt;=n, _xlfn.SWITCH($P52, 0, 100000, 1, AC51*(1-W51*(1-AC$4/12)), AC51*(1-W51)), "")</f>
        <v/>
      </c>
      <c r="AD52" s="17" t="str" cm="1">
        <f t="array" ref="AD52">IF($P52&lt;=n, _xlfn.SWITCH($P52, 0, 100000, 1, AD51*(1-X51*(1-AD$4/12)), AD51*(1-X51)), "")</f>
        <v/>
      </c>
      <c r="AE52" s="17" t="str" cm="1">
        <f t="array" ref="AE52">IF($P52&lt;=n, _xlfn.SWITCH($P52, 0, 100000, 1, AE51*(1-Y51*(1-AE$4/12)), AE51*(1-Y51)), "")</f>
        <v/>
      </c>
      <c r="AF52" s="17" t="str">
        <f t="shared" si="19"/>
        <v/>
      </c>
      <c r="AG52" s="17" t="str">
        <f t="shared" si="12"/>
        <v/>
      </c>
      <c r="AH52" s="17" t="str">
        <f t="shared" si="13"/>
        <v/>
      </c>
      <c r="AI52" s="17" t="str">
        <f t="shared" si="14"/>
        <v/>
      </c>
      <c r="AJ52" s="17" t="str">
        <f>IF($P52&lt;=n, SUM(AF52:AF$119), "")</f>
        <v/>
      </c>
      <c r="AK52" s="17" t="str">
        <f>IF($P52&lt;=n, SUM(AG52:AG$119), "")</f>
        <v/>
      </c>
      <c r="AL52" s="17" t="str">
        <f>IF($P52&lt;=n, SUM(AH52:AH$119), "")</f>
        <v/>
      </c>
      <c r="AM52" s="17" t="str">
        <f>IF($P52&lt;=n, SUM(AI52:AI$119), "")</f>
        <v/>
      </c>
      <c r="AN52" s="17" t="str">
        <f t="shared" ca="1" si="15"/>
        <v/>
      </c>
      <c r="AO52" s="17" t="str">
        <f t="shared" ca="1" si="16"/>
        <v/>
      </c>
      <c r="AP52" s="17" t="str">
        <f t="shared" si="17"/>
        <v/>
      </c>
    </row>
    <row r="53" spans="6:42">
      <c r="F53" s="18">
        <v>44</v>
      </c>
      <c r="G53" s="18"/>
      <c r="H53" s="18"/>
      <c r="I53" s="18"/>
      <c r="J53" s="18"/>
      <c r="K53" s="18"/>
      <c r="L53" s="18"/>
      <c r="M53" s="18"/>
      <c r="N53" s="18"/>
      <c r="P53" s="17" t="str">
        <f t="shared" si="18"/>
        <v/>
      </c>
      <c r="Q53" s="17" t="str">
        <f t="shared" si="11"/>
        <v/>
      </c>
      <c r="R53" s="17" t="str" cm="1">
        <f t="array" ref="R53">IF($P53&lt;=n, INDEX(TAB_Qx, $Q53+1, R$1+sex), "")</f>
        <v/>
      </c>
      <c r="S53" s="17" t="str" cm="1">
        <f t="array" ref="S53">IF($P53&lt;=n, INDEX(TAB_Qx, $Q53+1, S$1+sex), "")</f>
        <v/>
      </c>
      <c r="T53" s="17" t="str" cm="1">
        <f t="array" ref="T53">IF($P53&lt;=n, INDEX(TAB_Qx, $Q53+1, T$1+sex), "")</f>
        <v/>
      </c>
      <c r="U53" s="17" t="str" cm="1">
        <f t="array" ref="U53">IF($P53&lt;=n, INDEX(TAB_Qx, $Q53+1, U$1+sex), "")</f>
        <v/>
      </c>
      <c r="V53" s="17"/>
      <c r="W53" s="17"/>
      <c r="X53" s="17"/>
      <c r="Y53" s="17"/>
      <c r="Z53" s="17" t="str">
        <f t="shared" si="8"/>
        <v/>
      </c>
      <c r="AA53" s="17" t="str">
        <f t="shared" si="9"/>
        <v/>
      </c>
      <c r="AB53" s="17" t="str" cm="1">
        <f t="array" ref="AB53">IF($P53&lt;=n, _xlfn.SWITCH($P53, 0, 100000, 1, AB52*(1-V52*(1-AB$4/12)), AB52*(1-V52)), "")</f>
        <v/>
      </c>
      <c r="AC53" s="17" t="str" cm="1">
        <f t="array" ref="AC53">IF($P53&lt;=n, _xlfn.SWITCH($P53, 0, 100000, 1, AC52*(1-W52*(1-AC$4/12)), AC52*(1-W52)), "")</f>
        <v/>
      </c>
      <c r="AD53" s="17" t="str" cm="1">
        <f t="array" ref="AD53">IF($P53&lt;=n, _xlfn.SWITCH($P53, 0, 100000, 1, AD52*(1-X52*(1-AD$4/12)), AD52*(1-X52)), "")</f>
        <v/>
      </c>
      <c r="AE53" s="17" t="str" cm="1">
        <f t="array" ref="AE53">IF($P53&lt;=n, _xlfn.SWITCH($P53, 0, 100000, 1, AE52*(1-Y52*(1-AE$4/12)), AE52*(1-Y52)), "")</f>
        <v/>
      </c>
      <c r="AF53" s="17" t="str">
        <f t="shared" si="19"/>
        <v/>
      </c>
      <c r="AG53" s="17" t="str">
        <f t="shared" si="12"/>
        <v/>
      </c>
      <c r="AH53" s="17" t="str">
        <f t="shared" si="13"/>
        <v/>
      </c>
      <c r="AI53" s="17" t="str">
        <f t="shared" si="14"/>
        <v/>
      </c>
      <c r="AJ53" s="17" t="str">
        <f>IF($P53&lt;=n, SUM(AF53:AF$119), "")</f>
        <v/>
      </c>
      <c r="AK53" s="17" t="str">
        <f>IF($P53&lt;=n, SUM(AG53:AG$119), "")</f>
        <v/>
      </c>
      <c r="AL53" s="17" t="str">
        <f>IF($P53&lt;=n, SUM(AH53:AH$119), "")</f>
        <v/>
      </c>
      <c r="AM53" s="17" t="str">
        <f>IF($P53&lt;=n, SUM(AI53:AI$119), "")</f>
        <v/>
      </c>
      <c r="AN53" s="17" t="str">
        <f t="shared" ca="1" si="15"/>
        <v/>
      </c>
      <c r="AO53" s="17" t="str">
        <f t="shared" ca="1" si="16"/>
        <v/>
      </c>
      <c r="AP53" s="17" t="str">
        <f t="shared" si="17"/>
        <v/>
      </c>
    </row>
    <row r="54" spans="6:42">
      <c r="F54" s="18">
        <v>45</v>
      </c>
      <c r="G54" s="18"/>
      <c r="H54" s="18"/>
      <c r="I54" s="18"/>
      <c r="J54" s="18"/>
      <c r="K54" s="18"/>
      <c r="L54" s="18"/>
      <c r="M54" s="18"/>
      <c r="N54" s="18"/>
      <c r="P54" s="17" t="str">
        <f t="shared" si="18"/>
        <v/>
      </c>
      <c r="Q54" s="17" t="str">
        <f t="shared" si="11"/>
        <v/>
      </c>
      <c r="R54" s="17" t="str" cm="1">
        <f t="array" ref="R54">IF($P54&lt;=n, INDEX(TAB_Qx, $Q54+1, R$1+sex), "")</f>
        <v/>
      </c>
      <c r="S54" s="17" t="str" cm="1">
        <f t="array" ref="S54">IF($P54&lt;=n, INDEX(TAB_Qx, $Q54+1, S$1+sex), "")</f>
        <v/>
      </c>
      <c r="T54" s="17" t="str" cm="1">
        <f t="array" ref="T54">IF($P54&lt;=n, INDEX(TAB_Qx, $Q54+1, T$1+sex), "")</f>
        <v/>
      </c>
      <c r="U54" s="17" t="str" cm="1">
        <f t="array" ref="U54">IF($P54&lt;=n, INDEX(TAB_Qx, $Q54+1, U$1+sex), "")</f>
        <v/>
      </c>
      <c r="V54" s="17"/>
      <c r="W54" s="17"/>
      <c r="X54" s="17"/>
      <c r="Y54" s="17"/>
      <c r="Z54" s="17" t="str">
        <f t="shared" si="8"/>
        <v/>
      </c>
      <c r="AA54" s="17" t="str">
        <f t="shared" si="9"/>
        <v/>
      </c>
      <c r="AB54" s="17" t="str" cm="1">
        <f t="array" ref="AB54">IF($P54&lt;=n, _xlfn.SWITCH($P54, 0, 100000, 1, AB53*(1-V53*(1-AB$4/12)), AB53*(1-V53)), "")</f>
        <v/>
      </c>
      <c r="AC54" s="17" t="str" cm="1">
        <f t="array" ref="AC54">IF($P54&lt;=n, _xlfn.SWITCH($P54, 0, 100000, 1, AC53*(1-W53*(1-AC$4/12)), AC53*(1-W53)), "")</f>
        <v/>
      </c>
      <c r="AD54" s="17" t="str" cm="1">
        <f t="array" ref="AD54">IF($P54&lt;=n, _xlfn.SWITCH($P54, 0, 100000, 1, AD53*(1-X53*(1-AD$4/12)), AD53*(1-X53)), "")</f>
        <v/>
      </c>
      <c r="AE54" s="17" t="str" cm="1">
        <f t="array" ref="AE54">IF($P54&lt;=n, _xlfn.SWITCH($P54, 0, 100000, 1, AE53*(1-Y53*(1-AE$4/12)), AE53*(1-Y53)), "")</f>
        <v/>
      </c>
      <c r="AF54" s="17" t="str">
        <f t="shared" si="19"/>
        <v/>
      </c>
      <c r="AG54" s="17" t="str">
        <f t="shared" si="12"/>
        <v/>
      </c>
      <c r="AH54" s="17" t="str">
        <f t="shared" si="13"/>
        <v/>
      </c>
      <c r="AI54" s="17" t="str">
        <f t="shared" si="14"/>
        <v/>
      </c>
      <c r="AJ54" s="17" t="str">
        <f>IF($P54&lt;=n, SUM(AF54:AF$119), "")</f>
        <v/>
      </c>
      <c r="AK54" s="17" t="str">
        <f>IF($P54&lt;=n, SUM(AG54:AG$119), "")</f>
        <v/>
      </c>
      <c r="AL54" s="17" t="str">
        <f>IF($P54&lt;=n, SUM(AH54:AH$119), "")</f>
        <v/>
      </c>
      <c r="AM54" s="17" t="str">
        <f>IF($P54&lt;=n, SUM(AI54:AI$119), "")</f>
        <v/>
      </c>
      <c r="AN54" s="17" t="str">
        <f t="shared" ca="1" si="15"/>
        <v/>
      </c>
      <c r="AO54" s="17" t="str">
        <f t="shared" ca="1" si="16"/>
        <v/>
      </c>
      <c r="AP54" s="17" t="str">
        <f t="shared" si="17"/>
        <v/>
      </c>
    </row>
    <row r="55" spans="6:42">
      <c r="F55" s="18">
        <v>46</v>
      </c>
      <c r="G55" s="18"/>
      <c r="H55" s="18"/>
      <c r="I55" s="18"/>
      <c r="J55" s="18"/>
      <c r="K55" s="18"/>
      <c r="L55" s="18"/>
      <c r="M55" s="18"/>
      <c r="N55" s="18"/>
      <c r="P55" s="17" t="str">
        <f t="shared" si="18"/>
        <v/>
      </c>
      <c r="Q55" s="17" t="str">
        <f t="shared" si="11"/>
        <v/>
      </c>
      <c r="R55" s="17" t="str" cm="1">
        <f t="array" ref="R55">IF($P55&lt;=n, INDEX(TAB_Qx, $Q55+1, R$1+sex), "")</f>
        <v/>
      </c>
      <c r="S55" s="17" t="str" cm="1">
        <f t="array" ref="S55">IF($P55&lt;=n, INDEX(TAB_Qx, $Q55+1, S$1+sex), "")</f>
        <v/>
      </c>
      <c r="T55" s="17" t="str" cm="1">
        <f t="array" ref="T55">IF($P55&lt;=n, INDEX(TAB_Qx, $Q55+1, T$1+sex), "")</f>
        <v/>
      </c>
      <c r="U55" s="17" t="str" cm="1">
        <f t="array" ref="U55">IF($P55&lt;=n, INDEX(TAB_Qx, $Q55+1, U$1+sex), "")</f>
        <v/>
      </c>
      <c r="V55" s="17"/>
      <c r="W55" s="17"/>
      <c r="X55" s="17"/>
      <c r="Y55" s="17"/>
      <c r="Z55" s="17" t="str">
        <f t="shared" si="8"/>
        <v/>
      </c>
      <c r="AA55" s="17" t="str">
        <f t="shared" si="9"/>
        <v/>
      </c>
      <c r="AB55" s="17" t="str" cm="1">
        <f t="array" ref="AB55">IF($P55&lt;=n, _xlfn.SWITCH($P55, 0, 100000, 1, AB54*(1-V54*(1-AB$4/12)), AB54*(1-V54)), "")</f>
        <v/>
      </c>
      <c r="AC55" s="17" t="str" cm="1">
        <f t="array" ref="AC55">IF($P55&lt;=n, _xlfn.SWITCH($P55, 0, 100000, 1, AC54*(1-W54*(1-AC$4/12)), AC54*(1-W54)), "")</f>
        <v/>
      </c>
      <c r="AD55" s="17" t="str" cm="1">
        <f t="array" ref="AD55">IF($P55&lt;=n, _xlfn.SWITCH($P55, 0, 100000, 1, AD54*(1-X54*(1-AD$4/12)), AD54*(1-X54)), "")</f>
        <v/>
      </c>
      <c r="AE55" s="17" t="str" cm="1">
        <f t="array" ref="AE55">IF($P55&lt;=n, _xlfn.SWITCH($P55, 0, 100000, 1, AE54*(1-Y54*(1-AE$4/12)), AE54*(1-Y54)), "")</f>
        <v/>
      </c>
      <c r="AF55" s="17" t="str">
        <f t="shared" si="19"/>
        <v/>
      </c>
      <c r="AG55" s="17" t="str">
        <f t="shared" si="12"/>
        <v/>
      </c>
      <c r="AH55" s="17" t="str">
        <f t="shared" si="13"/>
        <v/>
      </c>
      <c r="AI55" s="17" t="str">
        <f t="shared" si="14"/>
        <v/>
      </c>
      <c r="AJ55" s="17" t="str">
        <f>IF($P55&lt;=n, SUM(AF55:AF$119), "")</f>
        <v/>
      </c>
      <c r="AK55" s="17" t="str">
        <f>IF($P55&lt;=n, SUM(AG55:AG$119), "")</f>
        <v/>
      </c>
      <c r="AL55" s="17" t="str">
        <f>IF($P55&lt;=n, SUM(AH55:AH$119), "")</f>
        <v/>
      </c>
      <c r="AM55" s="17" t="str">
        <f>IF($P55&lt;=n, SUM(AI55:AI$119), "")</f>
        <v/>
      </c>
      <c r="AN55" s="17" t="str">
        <f t="shared" ca="1" si="15"/>
        <v/>
      </c>
      <c r="AO55" s="17" t="str">
        <f t="shared" ca="1" si="16"/>
        <v/>
      </c>
      <c r="AP55" s="17" t="str">
        <f t="shared" si="17"/>
        <v/>
      </c>
    </row>
    <row r="56" spans="6:42">
      <c r="F56" s="18">
        <v>47</v>
      </c>
      <c r="G56" s="18"/>
      <c r="H56" s="18"/>
      <c r="I56" s="18"/>
      <c r="J56" s="18"/>
      <c r="K56" s="18"/>
      <c r="L56" s="18"/>
      <c r="M56" s="18"/>
      <c r="N56" s="18"/>
      <c r="P56" s="17" t="str">
        <f t="shared" si="18"/>
        <v/>
      </c>
      <c r="Q56" s="17" t="str">
        <f t="shared" si="11"/>
        <v/>
      </c>
      <c r="R56" s="17" t="str" cm="1">
        <f t="array" ref="R56">IF($P56&lt;=n, INDEX(TAB_Qx, $Q56+1, R$1+sex), "")</f>
        <v/>
      </c>
      <c r="S56" s="17" t="str" cm="1">
        <f t="array" ref="S56">IF($P56&lt;=n, INDEX(TAB_Qx, $Q56+1, S$1+sex), "")</f>
        <v/>
      </c>
      <c r="T56" s="17" t="str" cm="1">
        <f t="array" ref="T56">IF($P56&lt;=n, INDEX(TAB_Qx, $Q56+1, T$1+sex), "")</f>
        <v/>
      </c>
      <c r="U56" s="17" t="str" cm="1">
        <f t="array" ref="U56">IF($P56&lt;=n, INDEX(TAB_Qx, $Q56+1, U$1+sex), "")</f>
        <v/>
      </c>
      <c r="V56" s="17"/>
      <c r="W56" s="17"/>
      <c r="X56" s="17"/>
      <c r="Y56" s="17"/>
      <c r="Z56" s="17" t="str">
        <f t="shared" si="8"/>
        <v/>
      </c>
      <c r="AA56" s="17" t="str">
        <f t="shared" si="9"/>
        <v/>
      </c>
      <c r="AB56" s="17" t="str" cm="1">
        <f t="array" ref="AB56">IF($P56&lt;=n, _xlfn.SWITCH($P56, 0, 100000, 1, AB55*(1-V55*(1-AB$4/12)), AB55*(1-V55)), "")</f>
        <v/>
      </c>
      <c r="AC56" s="17" t="str" cm="1">
        <f t="array" ref="AC56">IF($P56&lt;=n, _xlfn.SWITCH($P56, 0, 100000, 1, AC55*(1-W55*(1-AC$4/12)), AC55*(1-W55)), "")</f>
        <v/>
      </c>
      <c r="AD56" s="17" t="str" cm="1">
        <f t="array" ref="AD56">IF($P56&lt;=n, _xlfn.SWITCH($P56, 0, 100000, 1, AD55*(1-X55*(1-AD$4/12)), AD55*(1-X55)), "")</f>
        <v/>
      </c>
      <c r="AE56" s="17" t="str" cm="1">
        <f t="array" ref="AE56">IF($P56&lt;=n, _xlfn.SWITCH($P56, 0, 100000, 1, AE55*(1-Y55*(1-AE$4/12)), AE55*(1-Y55)), "")</f>
        <v/>
      </c>
      <c r="AF56" s="17" t="str">
        <f t="shared" si="19"/>
        <v/>
      </c>
      <c r="AG56" s="17" t="str">
        <f t="shared" si="12"/>
        <v/>
      </c>
      <c r="AH56" s="17" t="str">
        <f t="shared" si="13"/>
        <v/>
      </c>
      <c r="AI56" s="17" t="str">
        <f t="shared" si="14"/>
        <v/>
      </c>
      <c r="AJ56" s="17" t="str">
        <f>IF($P56&lt;=n, SUM(AF56:AF$119), "")</f>
        <v/>
      </c>
      <c r="AK56" s="17" t="str">
        <f>IF($P56&lt;=n, SUM(AG56:AG$119), "")</f>
        <v/>
      </c>
      <c r="AL56" s="17" t="str">
        <f>IF($P56&lt;=n, SUM(AH56:AH$119), "")</f>
        <v/>
      </c>
      <c r="AM56" s="17" t="str">
        <f>IF($P56&lt;=n, SUM(AI56:AI$119), "")</f>
        <v/>
      </c>
      <c r="AN56" s="17" t="str">
        <f t="shared" ca="1" si="15"/>
        <v/>
      </c>
      <c r="AO56" s="17" t="str">
        <f t="shared" ca="1" si="16"/>
        <v/>
      </c>
      <c r="AP56" s="17" t="str">
        <f t="shared" si="17"/>
        <v/>
      </c>
    </row>
    <row r="57" spans="6:42">
      <c r="F57" s="18">
        <v>48</v>
      </c>
      <c r="G57" s="18"/>
      <c r="H57" s="18"/>
      <c r="I57" s="18"/>
      <c r="J57" s="18"/>
      <c r="K57" s="18"/>
      <c r="L57" s="18"/>
      <c r="M57" s="18"/>
      <c r="N57" s="18"/>
      <c r="P57" s="17" t="str">
        <f t="shared" si="18"/>
        <v/>
      </c>
      <c r="Q57" s="17" t="str">
        <f t="shared" si="11"/>
        <v/>
      </c>
      <c r="R57" s="17" t="str" cm="1">
        <f t="array" ref="R57">IF($P57&lt;=n, INDEX(TAB_Qx, $Q57+1, R$1+sex), "")</f>
        <v/>
      </c>
      <c r="S57" s="17" t="str" cm="1">
        <f t="array" ref="S57">IF($P57&lt;=n, INDEX(TAB_Qx, $Q57+1, S$1+sex), "")</f>
        <v/>
      </c>
      <c r="T57" s="17" t="str" cm="1">
        <f t="array" ref="T57">IF($P57&lt;=n, INDEX(TAB_Qx, $Q57+1, T$1+sex), "")</f>
        <v/>
      </c>
      <c r="U57" s="17" t="str" cm="1">
        <f t="array" ref="U57">IF($P57&lt;=n, INDEX(TAB_Qx, $Q57+1, U$1+sex), "")</f>
        <v/>
      </c>
      <c r="V57" s="17"/>
      <c r="W57" s="17"/>
      <c r="X57" s="17"/>
      <c r="Y57" s="17"/>
      <c r="Z57" s="17" t="str">
        <f t="shared" si="8"/>
        <v/>
      </c>
      <c r="AA57" s="17" t="str">
        <f t="shared" si="9"/>
        <v/>
      </c>
      <c r="AB57" s="17" t="str" cm="1">
        <f t="array" ref="AB57">IF($P57&lt;=n, _xlfn.SWITCH($P57, 0, 100000, 1, AB56*(1-V56*(1-AB$4/12)), AB56*(1-V56)), "")</f>
        <v/>
      </c>
      <c r="AC57" s="17" t="str" cm="1">
        <f t="array" ref="AC57">IF($P57&lt;=n, _xlfn.SWITCH($P57, 0, 100000, 1, AC56*(1-W56*(1-AC$4/12)), AC56*(1-W56)), "")</f>
        <v/>
      </c>
      <c r="AD57" s="17" t="str" cm="1">
        <f t="array" ref="AD57">IF($P57&lt;=n, _xlfn.SWITCH($P57, 0, 100000, 1, AD56*(1-X56*(1-AD$4/12)), AD56*(1-X56)), "")</f>
        <v/>
      </c>
      <c r="AE57" s="17" t="str" cm="1">
        <f t="array" ref="AE57">IF($P57&lt;=n, _xlfn.SWITCH($P57, 0, 100000, 1, AE56*(1-Y56*(1-AE$4/12)), AE56*(1-Y56)), "")</f>
        <v/>
      </c>
      <c r="AF57" s="17" t="str">
        <f t="shared" si="19"/>
        <v/>
      </c>
      <c r="AG57" s="17" t="str">
        <f t="shared" si="12"/>
        <v/>
      </c>
      <c r="AH57" s="17" t="str">
        <f t="shared" si="13"/>
        <v/>
      </c>
      <c r="AI57" s="17" t="str">
        <f t="shared" si="14"/>
        <v/>
      </c>
      <c r="AJ57" s="17" t="str">
        <f>IF($P57&lt;=n, SUM(AF57:AF$119), "")</f>
        <v/>
      </c>
      <c r="AK57" s="17" t="str">
        <f>IF($P57&lt;=n, SUM(AG57:AG$119), "")</f>
        <v/>
      </c>
      <c r="AL57" s="17" t="str">
        <f>IF($P57&lt;=n, SUM(AH57:AH$119), "")</f>
        <v/>
      </c>
      <c r="AM57" s="17" t="str">
        <f>IF($P57&lt;=n, SUM(AI57:AI$119), "")</f>
        <v/>
      </c>
      <c r="AN57" s="17" t="str">
        <f t="shared" ca="1" si="15"/>
        <v/>
      </c>
      <c r="AO57" s="17" t="str">
        <f t="shared" ca="1" si="16"/>
        <v/>
      </c>
      <c r="AP57" s="17" t="str">
        <f t="shared" si="17"/>
        <v/>
      </c>
    </row>
    <row r="58" spans="6:42">
      <c r="F58" s="18">
        <v>49</v>
      </c>
      <c r="G58" s="18"/>
      <c r="H58" s="18"/>
      <c r="I58" s="18"/>
      <c r="J58" s="18"/>
      <c r="K58" s="18"/>
      <c r="L58" s="18"/>
      <c r="M58" s="18"/>
      <c r="N58" s="18"/>
      <c r="P58" s="17" t="str">
        <f t="shared" si="18"/>
        <v/>
      </c>
      <c r="Q58" s="17" t="str">
        <f t="shared" si="11"/>
        <v/>
      </c>
      <c r="R58" s="17" t="str" cm="1">
        <f t="array" ref="R58">IF($P58&lt;=n, INDEX(TAB_Qx, $Q58+1, R$1+sex), "")</f>
        <v/>
      </c>
      <c r="S58" s="17" t="str" cm="1">
        <f t="array" ref="S58">IF($P58&lt;=n, INDEX(TAB_Qx, $Q58+1, S$1+sex), "")</f>
        <v/>
      </c>
      <c r="T58" s="17" t="str" cm="1">
        <f t="array" ref="T58">IF($P58&lt;=n, INDEX(TAB_Qx, $Q58+1, T$1+sex), "")</f>
        <v/>
      </c>
      <c r="U58" s="17" t="str" cm="1">
        <f t="array" ref="U58">IF($P58&lt;=n, INDEX(TAB_Qx, $Q58+1, U$1+sex), "")</f>
        <v/>
      </c>
      <c r="V58" s="17"/>
      <c r="W58" s="17"/>
      <c r="X58" s="17"/>
      <c r="Y58" s="17"/>
      <c r="Z58" s="17" t="str">
        <f t="shared" si="8"/>
        <v/>
      </c>
      <c r="AA58" s="17" t="str">
        <f t="shared" si="9"/>
        <v/>
      </c>
      <c r="AB58" s="17" t="str" cm="1">
        <f t="array" ref="AB58">IF($P58&lt;=n, _xlfn.SWITCH($P58, 0, 100000, 1, AB57*(1-V57*(1-AB$4/12)), AB57*(1-V57)), "")</f>
        <v/>
      </c>
      <c r="AC58" s="17" t="str" cm="1">
        <f t="array" ref="AC58">IF($P58&lt;=n, _xlfn.SWITCH($P58, 0, 100000, 1, AC57*(1-W57*(1-AC$4/12)), AC57*(1-W57)), "")</f>
        <v/>
      </c>
      <c r="AD58" s="17" t="str" cm="1">
        <f t="array" ref="AD58">IF($P58&lt;=n, _xlfn.SWITCH($P58, 0, 100000, 1, AD57*(1-X57*(1-AD$4/12)), AD57*(1-X57)), "")</f>
        <v/>
      </c>
      <c r="AE58" s="17" t="str" cm="1">
        <f t="array" ref="AE58">IF($P58&lt;=n, _xlfn.SWITCH($P58, 0, 100000, 1, AE57*(1-Y57*(1-AE$4/12)), AE57*(1-Y57)), "")</f>
        <v/>
      </c>
      <c r="AF58" s="17" t="str">
        <f t="shared" si="19"/>
        <v/>
      </c>
      <c r="AG58" s="17" t="str">
        <f t="shared" si="12"/>
        <v/>
      </c>
      <c r="AH58" s="17" t="str">
        <f t="shared" si="13"/>
        <v/>
      </c>
      <c r="AI58" s="17" t="str">
        <f t="shared" si="14"/>
        <v/>
      </c>
      <c r="AJ58" s="17" t="str">
        <f>IF($P58&lt;=n, SUM(AF58:AF$119), "")</f>
        <v/>
      </c>
      <c r="AK58" s="17" t="str">
        <f>IF($P58&lt;=n, SUM(AG58:AG$119), "")</f>
        <v/>
      </c>
      <c r="AL58" s="17" t="str">
        <f>IF($P58&lt;=n, SUM(AH58:AH$119), "")</f>
        <v/>
      </c>
      <c r="AM58" s="17" t="str">
        <f>IF($P58&lt;=n, SUM(AI58:AI$119), "")</f>
        <v/>
      </c>
      <c r="AN58" s="17" t="str">
        <f t="shared" ca="1" si="15"/>
        <v/>
      </c>
      <c r="AO58" s="17" t="str">
        <f t="shared" ca="1" si="16"/>
        <v/>
      </c>
      <c r="AP58" s="17" t="str">
        <f t="shared" si="17"/>
        <v/>
      </c>
    </row>
    <row r="59" spans="6:42">
      <c r="F59" s="18">
        <v>50</v>
      </c>
      <c r="G59" s="18"/>
      <c r="H59" s="18"/>
      <c r="I59" s="18"/>
      <c r="J59" s="18"/>
      <c r="K59" s="18"/>
      <c r="L59" s="18"/>
      <c r="M59" s="18"/>
      <c r="N59" s="18"/>
      <c r="P59" s="17" t="str">
        <f t="shared" si="18"/>
        <v/>
      </c>
      <c r="Q59" s="17" t="str">
        <f t="shared" si="11"/>
        <v/>
      </c>
      <c r="R59" s="17" t="str" cm="1">
        <f t="array" ref="R59">IF($P59&lt;=n, INDEX(TAB_Qx, $Q59+1, R$1+sex), "")</f>
        <v/>
      </c>
      <c r="S59" s="17" t="str" cm="1">
        <f t="array" ref="S59">IF($P59&lt;=n, INDEX(TAB_Qx, $Q59+1, S$1+sex), "")</f>
        <v/>
      </c>
      <c r="T59" s="17" t="str" cm="1">
        <f t="array" ref="T59">IF($P59&lt;=n, INDEX(TAB_Qx, $Q59+1, T$1+sex), "")</f>
        <v/>
      </c>
      <c r="U59" s="17" t="str" cm="1">
        <f t="array" ref="U59">IF($P59&lt;=n, INDEX(TAB_Qx, $Q59+1, U$1+sex), "")</f>
        <v/>
      </c>
      <c r="V59" s="17"/>
      <c r="W59" s="17"/>
      <c r="X59" s="17"/>
      <c r="Y59" s="17"/>
      <c r="Z59" s="17" t="str">
        <f t="shared" si="8"/>
        <v/>
      </c>
      <c r="AA59" s="17" t="str">
        <f t="shared" si="9"/>
        <v/>
      </c>
      <c r="AB59" s="17" t="str" cm="1">
        <f t="array" ref="AB59">IF($P59&lt;=n, _xlfn.SWITCH($P59, 0, 100000, 1, AB58*(1-V58*(1-AB$4/12)), AB58*(1-V58)), "")</f>
        <v/>
      </c>
      <c r="AC59" s="17" t="str" cm="1">
        <f t="array" ref="AC59">IF($P59&lt;=n, _xlfn.SWITCH($P59, 0, 100000, 1, AC58*(1-W58*(1-AC$4/12)), AC58*(1-W58)), "")</f>
        <v/>
      </c>
      <c r="AD59" s="17" t="str" cm="1">
        <f t="array" ref="AD59">IF($P59&lt;=n, _xlfn.SWITCH($P59, 0, 100000, 1, AD58*(1-X58*(1-AD$4/12)), AD58*(1-X58)), "")</f>
        <v/>
      </c>
      <c r="AE59" s="17" t="str" cm="1">
        <f t="array" ref="AE59">IF($P59&lt;=n, _xlfn.SWITCH($P59, 0, 100000, 1, AE58*(1-Y58*(1-AE$4/12)), AE58*(1-Y58)), "")</f>
        <v/>
      </c>
      <c r="AF59" s="17" t="str">
        <f t="shared" si="19"/>
        <v/>
      </c>
      <c r="AG59" s="17" t="str">
        <f t="shared" si="12"/>
        <v/>
      </c>
      <c r="AH59" s="17" t="str">
        <f t="shared" si="13"/>
        <v/>
      </c>
      <c r="AI59" s="17" t="str">
        <f t="shared" si="14"/>
        <v/>
      </c>
      <c r="AJ59" s="17" t="str">
        <f>IF($P59&lt;=n, SUM(AF59:AF$119), "")</f>
        <v/>
      </c>
      <c r="AK59" s="17" t="str">
        <f>IF($P59&lt;=n, SUM(AG59:AG$119), "")</f>
        <v/>
      </c>
      <c r="AL59" s="17" t="str">
        <f>IF($P59&lt;=n, SUM(AH59:AH$119), "")</f>
        <v/>
      </c>
      <c r="AM59" s="17" t="str">
        <f>IF($P59&lt;=n, SUM(AI59:AI$119), "")</f>
        <v/>
      </c>
      <c r="AN59" s="17" t="str">
        <f t="shared" ca="1" si="15"/>
        <v/>
      </c>
      <c r="AO59" s="17" t="str">
        <f t="shared" ca="1" si="16"/>
        <v/>
      </c>
      <c r="AP59" s="17" t="str">
        <f t="shared" si="17"/>
        <v/>
      </c>
    </row>
    <row r="60" spans="6:42">
      <c r="F60" s="18">
        <v>51</v>
      </c>
      <c r="G60" s="18"/>
      <c r="H60" s="18"/>
      <c r="I60" s="18"/>
      <c r="J60" s="18"/>
      <c r="K60" s="18"/>
      <c r="L60" s="18"/>
      <c r="M60" s="18"/>
      <c r="N60" s="18"/>
      <c r="P60" s="17" t="str">
        <f t="shared" si="18"/>
        <v/>
      </c>
      <c r="Q60" s="17" t="str">
        <f t="shared" si="11"/>
        <v/>
      </c>
      <c r="R60" s="17" t="str" cm="1">
        <f t="array" ref="R60">IF($P60&lt;=n, INDEX(TAB_Qx, $Q60+1, R$1+sex), "")</f>
        <v/>
      </c>
      <c r="S60" s="17" t="str" cm="1">
        <f t="array" ref="S60">IF($P60&lt;=n, INDEX(TAB_Qx, $Q60+1, S$1+sex), "")</f>
        <v/>
      </c>
      <c r="T60" s="17" t="str" cm="1">
        <f t="array" ref="T60">IF($P60&lt;=n, INDEX(TAB_Qx, $Q60+1, T$1+sex), "")</f>
        <v/>
      </c>
      <c r="U60" s="17" t="str" cm="1">
        <f t="array" ref="U60">IF($P60&lt;=n, INDEX(TAB_Qx, $Q60+1, U$1+sex), "")</f>
        <v/>
      </c>
      <c r="V60" s="17"/>
      <c r="W60" s="17"/>
      <c r="X60" s="17"/>
      <c r="Y60" s="17"/>
      <c r="Z60" s="17" t="str">
        <f t="shared" si="8"/>
        <v/>
      </c>
      <c r="AA60" s="17" t="str">
        <f t="shared" si="9"/>
        <v/>
      </c>
      <c r="AB60" s="17" t="str" cm="1">
        <f t="array" ref="AB60">IF($P60&lt;=n, _xlfn.SWITCH($P60, 0, 100000, 1, AB59*(1-V59*(1-AB$4/12)), AB59*(1-V59)), "")</f>
        <v/>
      </c>
      <c r="AC60" s="17" t="str" cm="1">
        <f t="array" ref="AC60">IF($P60&lt;=n, _xlfn.SWITCH($P60, 0, 100000, 1, AC59*(1-W59*(1-AC$4/12)), AC59*(1-W59)), "")</f>
        <v/>
      </c>
      <c r="AD60" s="17" t="str" cm="1">
        <f t="array" ref="AD60">IF($P60&lt;=n, _xlfn.SWITCH($P60, 0, 100000, 1, AD59*(1-X59*(1-AD$4/12)), AD59*(1-X59)), "")</f>
        <v/>
      </c>
      <c r="AE60" s="17" t="str" cm="1">
        <f t="array" ref="AE60">IF($P60&lt;=n, _xlfn.SWITCH($P60, 0, 100000, 1, AE59*(1-Y59*(1-AE$4/12)), AE59*(1-Y59)), "")</f>
        <v/>
      </c>
      <c r="AF60" s="17" t="str">
        <f t="shared" si="19"/>
        <v/>
      </c>
      <c r="AG60" s="17" t="str">
        <f t="shared" si="12"/>
        <v/>
      </c>
      <c r="AH60" s="17" t="str">
        <f t="shared" si="13"/>
        <v/>
      </c>
      <c r="AI60" s="17" t="str">
        <f t="shared" si="14"/>
        <v/>
      </c>
      <c r="AJ60" s="17" t="str">
        <f>IF($P60&lt;=n, SUM(AF60:AF$119), "")</f>
        <v/>
      </c>
      <c r="AK60" s="17" t="str">
        <f>IF($P60&lt;=n, SUM(AG60:AG$119), "")</f>
        <v/>
      </c>
      <c r="AL60" s="17" t="str">
        <f>IF($P60&lt;=n, SUM(AH60:AH$119), "")</f>
        <v/>
      </c>
      <c r="AM60" s="17" t="str">
        <f>IF($P60&lt;=n, SUM(AI60:AI$119), "")</f>
        <v/>
      </c>
      <c r="AN60" s="17" t="str">
        <f t="shared" ca="1" si="15"/>
        <v/>
      </c>
      <c r="AO60" s="17" t="str">
        <f t="shared" ca="1" si="16"/>
        <v/>
      </c>
      <c r="AP60" s="17" t="str">
        <f t="shared" si="17"/>
        <v/>
      </c>
    </row>
    <row r="61" spans="6:42">
      <c r="F61" s="18">
        <v>52</v>
      </c>
      <c r="G61" s="18"/>
      <c r="H61" s="18"/>
      <c r="I61" s="18"/>
      <c r="J61" s="18"/>
      <c r="K61" s="18"/>
      <c r="L61" s="18"/>
      <c r="M61" s="18"/>
      <c r="N61" s="18"/>
      <c r="P61" s="17" t="str">
        <f t="shared" si="18"/>
        <v/>
      </c>
      <c r="Q61" s="17" t="str">
        <f t="shared" si="11"/>
        <v/>
      </c>
      <c r="R61" s="17" t="str" cm="1">
        <f t="array" ref="R61">IF($P61&lt;=n, INDEX(TAB_Qx, $Q61+1, R$1+sex), "")</f>
        <v/>
      </c>
      <c r="S61" s="17" t="str" cm="1">
        <f t="array" ref="S61">IF($P61&lt;=n, INDEX(TAB_Qx, $Q61+1, S$1+sex), "")</f>
        <v/>
      </c>
      <c r="T61" s="17" t="str" cm="1">
        <f t="array" ref="T61">IF($P61&lt;=n, INDEX(TAB_Qx, $Q61+1, T$1+sex), "")</f>
        <v/>
      </c>
      <c r="U61" s="17" t="str" cm="1">
        <f t="array" ref="U61">IF($P61&lt;=n, INDEX(TAB_Qx, $Q61+1, U$1+sex), "")</f>
        <v/>
      </c>
      <c r="V61" s="17"/>
      <c r="W61" s="17"/>
      <c r="X61" s="17"/>
      <c r="Y61" s="17"/>
      <c r="Z61" s="17" t="str">
        <f t="shared" si="8"/>
        <v/>
      </c>
      <c r="AA61" s="17" t="str">
        <f t="shared" si="9"/>
        <v/>
      </c>
      <c r="AB61" s="17" t="str" cm="1">
        <f t="array" ref="AB61">IF($P61&lt;=n, _xlfn.SWITCH($P61, 0, 100000, 1, AB60*(1-V60*(1-AB$4/12)), AB60*(1-V60)), "")</f>
        <v/>
      </c>
      <c r="AC61" s="17" t="str" cm="1">
        <f t="array" ref="AC61">IF($P61&lt;=n, _xlfn.SWITCH($P61, 0, 100000, 1, AC60*(1-W60*(1-AC$4/12)), AC60*(1-W60)), "")</f>
        <v/>
      </c>
      <c r="AD61" s="17" t="str" cm="1">
        <f t="array" ref="AD61">IF($P61&lt;=n, _xlfn.SWITCH($P61, 0, 100000, 1, AD60*(1-X60*(1-AD$4/12)), AD60*(1-X60)), "")</f>
        <v/>
      </c>
      <c r="AE61" s="17" t="str" cm="1">
        <f t="array" ref="AE61">IF($P61&lt;=n, _xlfn.SWITCH($P61, 0, 100000, 1, AE60*(1-Y60*(1-AE$4/12)), AE60*(1-Y60)), "")</f>
        <v/>
      </c>
      <c r="AF61" s="17" t="str">
        <f t="shared" si="19"/>
        <v/>
      </c>
      <c r="AG61" s="17" t="str">
        <f t="shared" si="12"/>
        <v/>
      </c>
      <c r="AH61" s="17" t="str">
        <f t="shared" si="13"/>
        <v/>
      </c>
      <c r="AI61" s="17" t="str">
        <f t="shared" si="14"/>
        <v/>
      </c>
      <c r="AJ61" s="17" t="str">
        <f>IF($P61&lt;=n, SUM(AF61:AF$119), "")</f>
        <v/>
      </c>
      <c r="AK61" s="17" t="str">
        <f>IF($P61&lt;=n, SUM(AG61:AG$119), "")</f>
        <v/>
      </c>
      <c r="AL61" s="17" t="str">
        <f>IF($P61&lt;=n, SUM(AH61:AH$119), "")</f>
        <v/>
      </c>
      <c r="AM61" s="17" t="str">
        <f>IF($P61&lt;=n, SUM(AI61:AI$119), "")</f>
        <v/>
      </c>
      <c r="AN61" s="17" t="str">
        <f t="shared" ca="1" si="15"/>
        <v/>
      </c>
      <c r="AO61" s="17" t="str">
        <f t="shared" ca="1" si="16"/>
        <v/>
      </c>
      <c r="AP61" s="17" t="str">
        <f t="shared" si="17"/>
        <v/>
      </c>
    </row>
    <row r="62" spans="6:42">
      <c r="F62" s="18">
        <v>53</v>
      </c>
      <c r="G62" s="18"/>
      <c r="H62" s="18"/>
      <c r="I62" s="18"/>
      <c r="J62" s="18"/>
      <c r="K62" s="18"/>
      <c r="L62" s="18"/>
      <c r="M62" s="18"/>
      <c r="N62" s="18"/>
      <c r="P62" s="17" t="str">
        <f t="shared" si="18"/>
        <v/>
      </c>
      <c r="Q62" s="17" t="str">
        <f t="shared" si="11"/>
        <v/>
      </c>
      <c r="R62" s="17" t="str" cm="1">
        <f t="array" ref="R62">IF($P62&lt;=n, INDEX(TAB_Qx, $Q62+1, R$1+sex), "")</f>
        <v/>
      </c>
      <c r="S62" s="17" t="str" cm="1">
        <f t="array" ref="S62">IF($P62&lt;=n, INDEX(TAB_Qx, $Q62+1, S$1+sex), "")</f>
        <v/>
      </c>
      <c r="T62" s="17" t="str" cm="1">
        <f t="array" ref="T62">IF($P62&lt;=n, INDEX(TAB_Qx, $Q62+1, T$1+sex), "")</f>
        <v/>
      </c>
      <c r="U62" s="17" t="str" cm="1">
        <f t="array" ref="U62">IF($P62&lt;=n, INDEX(TAB_Qx, $Q62+1, U$1+sex), "")</f>
        <v/>
      </c>
      <c r="V62" s="17"/>
      <c r="W62" s="17"/>
      <c r="X62" s="17"/>
      <c r="Y62" s="17"/>
      <c r="Z62" s="17" t="str">
        <f t="shared" si="8"/>
        <v/>
      </c>
      <c r="AA62" s="17" t="str">
        <f t="shared" si="9"/>
        <v/>
      </c>
      <c r="AB62" s="17" t="str" cm="1">
        <f t="array" ref="AB62">IF($P62&lt;=n, _xlfn.SWITCH($P62, 0, 100000, 1, AB61*(1-V61*(1-AB$4/12)), AB61*(1-V61)), "")</f>
        <v/>
      </c>
      <c r="AC62" s="17" t="str" cm="1">
        <f t="array" ref="AC62">IF($P62&lt;=n, _xlfn.SWITCH($P62, 0, 100000, 1, AC61*(1-W61*(1-AC$4/12)), AC61*(1-W61)), "")</f>
        <v/>
      </c>
      <c r="AD62" s="17" t="str" cm="1">
        <f t="array" ref="AD62">IF($P62&lt;=n, _xlfn.SWITCH($P62, 0, 100000, 1, AD61*(1-X61*(1-AD$4/12)), AD61*(1-X61)), "")</f>
        <v/>
      </c>
      <c r="AE62" s="17" t="str" cm="1">
        <f t="array" ref="AE62">IF($P62&lt;=n, _xlfn.SWITCH($P62, 0, 100000, 1, AE61*(1-Y61*(1-AE$4/12)), AE61*(1-Y61)), "")</f>
        <v/>
      </c>
      <c r="AF62" s="17" t="str">
        <f t="shared" si="19"/>
        <v/>
      </c>
      <c r="AG62" s="17" t="str">
        <f t="shared" si="12"/>
        <v/>
      </c>
      <c r="AH62" s="17" t="str">
        <f t="shared" si="13"/>
        <v/>
      </c>
      <c r="AI62" s="17" t="str">
        <f t="shared" si="14"/>
        <v/>
      </c>
      <c r="AJ62" s="17" t="str">
        <f>IF($P62&lt;=n, SUM(AF62:AF$119), "")</f>
        <v/>
      </c>
      <c r="AK62" s="17" t="str">
        <f>IF($P62&lt;=n, SUM(AG62:AG$119), "")</f>
        <v/>
      </c>
      <c r="AL62" s="17" t="str">
        <f>IF($P62&lt;=n, SUM(AH62:AH$119), "")</f>
        <v/>
      </c>
      <c r="AM62" s="17" t="str">
        <f>IF($P62&lt;=n, SUM(AI62:AI$119), "")</f>
        <v/>
      </c>
      <c r="AN62" s="17" t="str">
        <f t="shared" ca="1" si="15"/>
        <v/>
      </c>
      <c r="AO62" s="17" t="str">
        <f t="shared" ca="1" si="16"/>
        <v/>
      </c>
      <c r="AP62" s="17" t="str">
        <f t="shared" si="17"/>
        <v/>
      </c>
    </row>
    <row r="63" spans="6:42">
      <c r="F63" s="18">
        <v>54</v>
      </c>
      <c r="G63" s="18"/>
      <c r="H63" s="18"/>
      <c r="I63" s="18"/>
      <c r="J63" s="18"/>
      <c r="K63" s="18"/>
      <c r="L63" s="18"/>
      <c r="M63" s="18"/>
      <c r="N63" s="18"/>
      <c r="P63" s="17" t="str">
        <f t="shared" si="18"/>
        <v/>
      </c>
      <c r="Q63" s="17" t="str">
        <f t="shared" si="11"/>
        <v/>
      </c>
      <c r="R63" s="17" t="str" cm="1">
        <f t="array" ref="R63">IF($P63&lt;=n, INDEX(TAB_Qx, $Q63+1, R$1+sex), "")</f>
        <v/>
      </c>
      <c r="S63" s="17" t="str" cm="1">
        <f t="array" ref="S63">IF($P63&lt;=n, INDEX(TAB_Qx, $Q63+1, S$1+sex), "")</f>
        <v/>
      </c>
      <c r="T63" s="17" t="str" cm="1">
        <f t="array" ref="T63">IF($P63&lt;=n, INDEX(TAB_Qx, $Q63+1, T$1+sex), "")</f>
        <v/>
      </c>
      <c r="U63" s="17" t="str" cm="1">
        <f t="array" ref="U63">IF($P63&lt;=n, INDEX(TAB_Qx, $Q63+1, U$1+sex), "")</f>
        <v/>
      </c>
      <c r="V63" s="17"/>
      <c r="W63" s="17"/>
      <c r="X63" s="17"/>
      <c r="Y63" s="17"/>
      <c r="Z63" s="17" t="str">
        <f t="shared" si="8"/>
        <v/>
      </c>
      <c r="AA63" s="17" t="str">
        <f t="shared" si="9"/>
        <v/>
      </c>
      <c r="AB63" s="17" t="str" cm="1">
        <f t="array" ref="AB63">IF($P63&lt;=n, _xlfn.SWITCH($P63, 0, 100000, 1, AB62*(1-V62*(1-AB$4/12)), AB62*(1-V62)), "")</f>
        <v/>
      </c>
      <c r="AC63" s="17" t="str" cm="1">
        <f t="array" ref="AC63">IF($P63&lt;=n, _xlfn.SWITCH($P63, 0, 100000, 1, AC62*(1-W62*(1-AC$4/12)), AC62*(1-W62)), "")</f>
        <v/>
      </c>
      <c r="AD63" s="17" t="str" cm="1">
        <f t="array" ref="AD63">IF($P63&lt;=n, _xlfn.SWITCH($P63, 0, 100000, 1, AD62*(1-X62*(1-AD$4/12)), AD62*(1-X62)), "")</f>
        <v/>
      </c>
      <c r="AE63" s="17" t="str" cm="1">
        <f t="array" ref="AE63">IF($P63&lt;=n, _xlfn.SWITCH($P63, 0, 100000, 1, AE62*(1-Y62*(1-AE$4/12)), AE62*(1-Y62)), "")</f>
        <v/>
      </c>
      <c r="AF63" s="17" t="str">
        <f t="shared" si="19"/>
        <v/>
      </c>
      <c r="AG63" s="17" t="str">
        <f t="shared" si="12"/>
        <v/>
      </c>
      <c r="AH63" s="17" t="str">
        <f t="shared" si="13"/>
        <v/>
      </c>
      <c r="AI63" s="17" t="str">
        <f t="shared" si="14"/>
        <v/>
      </c>
      <c r="AJ63" s="17" t="str">
        <f>IF($P63&lt;=n, SUM(AF63:AF$119), "")</f>
        <v/>
      </c>
      <c r="AK63" s="17" t="str">
        <f>IF($P63&lt;=n, SUM(AG63:AG$119), "")</f>
        <v/>
      </c>
      <c r="AL63" s="17" t="str">
        <f>IF($P63&lt;=n, SUM(AH63:AH$119), "")</f>
        <v/>
      </c>
      <c r="AM63" s="17" t="str">
        <f>IF($P63&lt;=n, SUM(AI63:AI$119), "")</f>
        <v/>
      </c>
      <c r="AN63" s="17" t="str">
        <f t="shared" ca="1" si="15"/>
        <v/>
      </c>
      <c r="AO63" s="17" t="str">
        <f t="shared" ca="1" si="16"/>
        <v/>
      </c>
      <c r="AP63" s="17" t="str">
        <f t="shared" si="17"/>
        <v/>
      </c>
    </row>
    <row r="64" spans="6:42">
      <c r="F64" s="18">
        <v>55</v>
      </c>
      <c r="G64" s="18"/>
      <c r="H64" s="18"/>
      <c r="I64" s="18"/>
      <c r="J64" s="18"/>
      <c r="K64" s="18"/>
      <c r="L64" s="18"/>
      <c r="M64" s="18"/>
      <c r="N64" s="18"/>
      <c r="P64" s="17" t="str">
        <f t="shared" si="18"/>
        <v/>
      </c>
      <c r="Q64" s="17" t="str">
        <f t="shared" si="11"/>
        <v/>
      </c>
      <c r="R64" s="17" t="str" cm="1">
        <f t="array" ref="R64">IF($P64&lt;=n, INDEX(TAB_Qx, $Q64+1, R$1+sex), "")</f>
        <v/>
      </c>
      <c r="S64" s="17" t="str" cm="1">
        <f t="array" ref="S64">IF($P64&lt;=n, INDEX(TAB_Qx, $Q64+1, S$1+sex), "")</f>
        <v/>
      </c>
      <c r="T64" s="17" t="str" cm="1">
        <f t="array" ref="T64">IF($P64&lt;=n, INDEX(TAB_Qx, $Q64+1, T$1+sex), "")</f>
        <v/>
      </c>
      <c r="U64" s="17" t="str" cm="1">
        <f t="array" ref="U64">IF($P64&lt;=n, INDEX(TAB_Qx, $Q64+1, U$1+sex), "")</f>
        <v/>
      </c>
      <c r="V64" s="17"/>
      <c r="W64" s="17"/>
      <c r="X64" s="17"/>
      <c r="Y64" s="17"/>
      <c r="Z64" s="17" t="str">
        <f t="shared" si="8"/>
        <v/>
      </c>
      <c r="AA64" s="17" t="str">
        <f t="shared" si="9"/>
        <v/>
      </c>
      <c r="AB64" s="17" t="str" cm="1">
        <f t="array" ref="AB64">IF($P64&lt;=n, _xlfn.SWITCH($P64, 0, 100000, 1, AB63*(1-V63*(1-AB$4/12)), AB63*(1-V63)), "")</f>
        <v/>
      </c>
      <c r="AC64" s="17" t="str" cm="1">
        <f t="array" ref="AC64">IF($P64&lt;=n, _xlfn.SWITCH($P64, 0, 100000, 1, AC63*(1-W63*(1-AC$4/12)), AC63*(1-W63)), "")</f>
        <v/>
      </c>
      <c r="AD64" s="17" t="str" cm="1">
        <f t="array" ref="AD64">IF($P64&lt;=n, _xlfn.SWITCH($P64, 0, 100000, 1, AD63*(1-X63*(1-AD$4/12)), AD63*(1-X63)), "")</f>
        <v/>
      </c>
      <c r="AE64" s="17" t="str" cm="1">
        <f t="array" ref="AE64">IF($P64&lt;=n, _xlfn.SWITCH($P64, 0, 100000, 1, AE63*(1-Y63*(1-AE$4/12)), AE63*(1-Y63)), "")</f>
        <v/>
      </c>
      <c r="AF64" s="17" t="str">
        <f t="shared" si="19"/>
        <v/>
      </c>
      <c r="AG64" s="17" t="str">
        <f t="shared" si="12"/>
        <v/>
      </c>
      <c r="AH64" s="17" t="str">
        <f t="shared" si="13"/>
        <v/>
      </c>
      <c r="AI64" s="17" t="str">
        <f t="shared" si="14"/>
        <v/>
      </c>
      <c r="AJ64" s="17" t="str">
        <f>IF($P64&lt;=n, SUM(AF64:AF$119), "")</f>
        <v/>
      </c>
      <c r="AK64" s="17" t="str">
        <f>IF($P64&lt;=n, SUM(AG64:AG$119), "")</f>
        <v/>
      </c>
      <c r="AL64" s="17" t="str">
        <f>IF($P64&lt;=n, SUM(AH64:AH$119), "")</f>
        <v/>
      </c>
      <c r="AM64" s="17" t="str">
        <f>IF($P64&lt;=n, SUM(AI64:AI$119), "")</f>
        <v/>
      </c>
      <c r="AN64" s="17" t="str">
        <f t="shared" ca="1" si="15"/>
        <v/>
      </c>
      <c r="AO64" s="17" t="str">
        <f t="shared" ca="1" si="16"/>
        <v/>
      </c>
      <c r="AP64" s="17" t="str">
        <f t="shared" si="17"/>
        <v/>
      </c>
    </row>
    <row r="65" spans="6:42">
      <c r="F65" s="18">
        <v>56</v>
      </c>
      <c r="G65" s="18"/>
      <c r="H65" s="18"/>
      <c r="I65" s="18"/>
      <c r="J65" s="18"/>
      <c r="K65" s="18"/>
      <c r="L65" s="18"/>
      <c r="M65" s="18"/>
      <c r="N65" s="18"/>
      <c r="P65" s="17" t="str">
        <f t="shared" si="18"/>
        <v/>
      </c>
      <c r="Q65" s="17" t="str">
        <f t="shared" si="11"/>
        <v/>
      </c>
      <c r="R65" s="17" t="str" cm="1">
        <f t="array" ref="R65">IF($P65&lt;=n, INDEX(TAB_Qx, $Q65+1, R$1+sex), "")</f>
        <v/>
      </c>
      <c r="S65" s="17" t="str" cm="1">
        <f t="array" ref="S65">IF($P65&lt;=n, INDEX(TAB_Qx, $Q65+1, S$1+sex), "")</f>
        <v/>
      </c>
      <c r="T65" s="17" t="str" cm="1">
        <f t="array" ref="T65">IF($P65&lt;=n, INDEX(TAB_Qx, $Q65+1, T$1+sex), "")</f>
        <v/>
      </c>
      <c r="U65" s="17" t="str" cm="1">
        <f t="array" ref="U65">IF($P65&lt;=n, INDEX(TAB_Qx, $Q65+1, U$1+sex), "")</f>
        <v/>
      </c>
      <c r="V65" s="17"/>
      <c r="W65" s="17"/>
      <c r="X65" s="17"/>
      <c r="Y65" s="17"/>
      <c r="Z65" s="17" t="str">
        <f t="shared" si="8"/>
        <v/>
      </c>
      <c r="AA65" s="17" t="str">
        <f t="shared" si="9"/>
        <v/>
      </c>
      <c r="AB65" s="17" t="str" cm="1">
        <f t="array" ref="AB65">IF($P65&lt;=n, _xlfn.SWITCH($P65, 0, 100000, 1, AB64*(1-V64*(1-AB$4/12)), AB64*(1-V64)), "")</f>
        <v/>
      </c>
      <c r="AC65" s="17" t="str" cm="1">
        <f t="array" ref="AC65">IF($P65&lt;=n, _xlfn.SWITCH($P65, 0, 100000, 1, AC64*(1-W64*(1-AC$4/12)), AC64*(1-W64)), "")</f>
        <v/>
      </c>
      <c r="AD65" s="17" t="str" cm="1">
        <f t="array" ref="AD65">IF($P65&lt;=n, _xlfn.SWITCH($P65, 0, 100000, 1, AD64*(1-X64*(1-AD$4/12)), AD64*(1-X64)), "")</f>
        <v/>
      </c>
      <c r="AE65" s="17" t="str" cm="1">
        <f t="array" ref="AE65">IF($P65&lt;=n, _xlfn.SWITCH($P65, 0, 100000, 1, AE64*(1-Y64*(1-AE$4/12)), AE64*(1-Y64)), "")</f>
        <v/>
      </c>
      <c r="AF65" s="17" t="str">
        <f t="shared" si="19"/>
        <v/>
      </c>
      <c r="AG65" s="17" t="str">
        <f t="shared" si="12"/>
        <v/>
      </c>
      <c r="AH65" s="17" t="str">
        <f t="shared" si="13"/>
        <v/>
      </c>
      <c r="AI65" s="17" t="str">
        <f t="shared" si="14"/>
        <v/>
      </c>
      <c r="AJ65" s="17" t="str">
        <f>IF($P65&lt;=n, SUM(AF65:AF$119), "")</f>
        <v/>
      </c>
      <c r="AK65" s="17" t="str">
        <f>IF($P65&lt;=n, SUM(AG65:AG$119), "")</f>
        <v/>
      </c>
      <c r="AL65" s="17" t="str">
        <f>IF($P65&lt;=n, SUM(AH65:AH$119), "")</f>
        <v/>
      </c>
      <c r="AM65" s="17" t="str">
        <f>IF($P65&lt;=n, SUM(AI65:AI$119), "")</f>
        <v/>
      </c>
      <c r="AN65" s="17" t="str">
        <f t="shared" ca="1" si="15"/>
        <v/>
      </c>
      <c r="AO65" s="17" t="str">
        <f t="shared" ca="1" si="16"/>
        <v/>
      </c>
      <c r="AP65" s="17" t="str">
        <f t="shared" si="17"/>
        <v/>
      </c>
    </row>
    <row r="66" spans="6:42">
      <c r="F66" s="18">
        <v>57</v>
      </c>
      <c r="G66" s="18"/>
      <c r="H66" s="18"/>
      <c r="I66" s="18"/>
      <c r="J66" s="18"/>
      <c r="K66" s="18"/>
      <c r="L66" s="18"/>
      <c r="M66" s="18"/>
      <c r="N66" s="18"/>
      <c r="P66" s="17" t="str">
        <f t="shared" si="18"/>
        <v/>
      </c>
      <c r="Q66" s="17" t="str">
        <f t="shared" si="11"/>
        <v/>
      </c>
      <c r="R66" s="17" t="str" cm="1">
        <f t="array" ref="R66">IF($P66&lt;=n, INDEX(TAB_Qx, $Q66+1, R$1+sex), "")</f>
        <v/>
      </c>
      <c r="S66" s="17" t="str" cm="1">
        <f t="array" ref="S66">IF($P66&lt;=n, INDEX(TAB_Qx, $Q66+1, S$1+sex), "")</f>
        <v/>
      </c>
      <c r="T66" s="17" t="str" cm="1">
        <f t="array" ref="T66">IF($P66&lt;=n, INDEX(TAB_Qx, $Q66+1, T$1+sex), "")</f>
        <v/>
      </c>
      <c r="U66" s="17" t="str" cm="1">
        <f t="array" ref="U66">IF($P66&lt;=n, INDEX(TAB_Qx, $Q66+1, U$1+sex), "")</f>
        <v/>
      </c>
      <c r="V66" s="17"/>
      <c r="W66" s="17"/>
      <c r="X66" s="17"/>
      <c r="Y66" s="17"/>
      <c r="Z66" s="17" t="str">
        <f t="shared" si="8"/>
        <v/>
      </c>
      <c r="AA66" s="17" t="str">
        <f t="shared" si="9"/>
        <v/>
      </c>
      <c r="AB66" s="17" t="str" cm="1">
        <f t="array" ref="AB66">IF($P66&lt;=n, _xlfn.SWITCH($P66, 0, 100000, 1, AB65*(1-V65*(1-AB$4/12)), AB65*(1-V65)), "")</f>
        <v/>
      </c>
      <c r="AC66" s="17" t="str" cm="1">
        <f t="array" ref="AC66">IF($P66&lt;=n, _xlfn.SWITCH($P66, 0, 100000, 1, AC65*(1-W65*(1-AC$4/12)), AC65*(1-W65)), "")</f>
        <v/>
      </c>
      <c r="AD66" s="17" t="str" cm="1">
        <f t="array" ref="AD66">IF($P66&lt;=n, _xlfn.SWITCH($P66, 0, 100000, 1, AD65*(1-X65*(1-AD$4/12)), AD65*(1-X65)), "")</f>
        <v/>
      </c>
      <c r="AE66" s="17" t="str" cm="1">
        <f t="array" ref="AE66">IF($P66&lt;=n, _xlfn.SWITCH($P66, 0, 100000, 1, AE65*(1-Y65*(1-AE$4/12)), AE65*(1-Y65)), "")</f>
        <v/>
      </c>
      <c r="AF66" s="17" t="str">
        <f t="shared" si="19"/>
        <v/>
      </c>
      <c r="AG66" s="17" t="str">
        <f t="shared" si="12"/>
        <v/>
      </c>
      <c r="AH66" s="17" t="str">
        <f t="shared" si="13"/>
        <v/>
      </c>
      <c r="AI66" s="17" t="str">
        <f t="shared" si="14"/>
        <v/>
      </c>
      <c r="AJ66" s="17" t="str">
        <f>IF($P66&lt;=n, SUM(AF66:AF$119), "")</f>
        <v/>
      </c>
      <c r="AK66" s="17" t="str">
        <f>IF($P66&lt;=n, SUM(AG66:AG$119), "")</f>
        <v/>
      </c>
      <c r="AL66" s="17" t="str">
        <f>IF($P66&lt;=n, SUM(AH66:AH$119), "")</f>
        <v/>
      </c>
      <c r="AM66" s="17" t="str">
        <f>IF($P66&lt;=n, SUM(AI66:AI$119), "")</f>
        <v/>
      </c>
      <c r="AN66" s="17" t="str">
        <f t="shared" ca="1" si="15"/>
        <v/>
      </c>
      <c r="AO66" s="17" t="str">
        <f t="shared" ca="1" si="16"/>
        <v/>
      </c>
      <c r="AP66" s="17" t="str">
        <f t="shared" si="17"/>
        <v/>
      </c>
    </row>
    <row r="67" spans="6:42">
      <c r="F67" s="18">
        <v>58</v>
      </c>
      <c r="G67" s="18"/>
      <c r="H67" s="18"/>
      <c r="I67" s="18"/>
      <c r="J67" s="18"/>
      <c r="K67" s="18"/>
      <c r="L67" s="18"/>
      <c r="M67" s="18"/>
      <c r="N67" s="18"/>
      <c r="P67" s="17" t="str">
        <f t="shared" si="18"/>
        <v/>
      </c>
      <c r="Q67" s="17" t="str">
        <f t="shared" si="11"/>
        <v/>
      </c>
      <c r="R67" s="17" t="str" cm="1">
        <f t="array" ref="R67">IF($P67&lt;=n, INDEX(TAB_Qx, $Q67+1, R$1+sex), "")</f>
        <v/>
      </c>
      <c r="S67" s="17" t="str" cm="1">
        <f t="array" ref="S67">IF($P67&lt;=n, INDEX(TAB_Qx, $Q67+1, S$1+sex), "")</f>
        <v/>
      </c>
      <c r="T67" s="17" t="str" cm="1">
        <f t="array" ref="T67">IF($P67&lt;=n, INDEX(TAB_Qx, $Q67+1, T$1+sex), "")</f>
        <v/>
      </c>
      <c r="U67" s="17" t="str" cm="1">
        <f t="array" ref="U67">IF($P67&lt;=n, INDEX(TAB_Qx, $Q67+1, U$1+sex), "")</f>
        <v/>
      </c>
      <c r="V67" s="17"/>
      <c r="W67" s="17"/>
      <c r="X67" s="17"/>
      <c r="Y67" s="17"/>
      <c r="Z67" s="17" t="str">
        <f t="shared" si="8"/>
        <v/>
      </c>
      <c r="AA67" s="17" t="str">
        <f t="shared" si="9"/>
        <v/>
      </c>
      <c r="AB67" s="17" t="str" cm="1">
        <f t="array" ref="AB67">IF($P67&lt;=n, _xlfn.SWITCH($P67, 0, 100000, 1, AB66*(1-V66*(1-AB$4/12)), AB66*(1-V66)), "")</f>
        <v/>
      </c>
      <c r="AC67" s="17" t="str" cm="1">
        <f t="array" ref="AC67">IF($P67&lt;=n, _xlfn.SWITCH($P67, 0, 100000, 1, AC66*(1-W66*(1-AC$4/12)), AC66*(1-W66)), "")</f>
        <v/>
      </c>
      <c r="AD67" s="17" t="str" cm="1">
        <f t="array" ref="AD67">IF($P67&lt;=n, _xlfn.SWITCH($P67, 0, 100000, 1, AD66*(1-X66*(1-AD$4/12)), AD66*(1-X66)), "")</f>
        <v/>
      </c>
      <c r="AE67" s="17" t="str" cm="1">
        <f t="array" ref="AE67">IF($P67&lt;=n, _xlfn.SWITCH($P67, 0, 100000, 1, AE66*(1-Y66*(1-AE$4/12)), AE66*(1-Y66)), "")</f>
        <v/>
      </c>
      <c r="AF67" s="17" t="str">
        <f t="shared" si="19"/>
        <v/>
      </c>
      <c r="AG67" s="17" t="str">
        <f t="shared" si="12"/>
        <v/>
      </c>
      <c r="AH67" s="17" t="str">
        <f t="shared" si="13"/>
        <v/>
      </c>
      <c r="AI67" s="17" t="str">
        <f t="shared" si="14"/>
        <v/>
      </c>
      <c r="AJ67" s="17" t="str">
        <f>IF($P67&lt;=n, SUM(AF67:AF$119), "")</f>
        <v/>
      </c>
      <c r="AK67" s="17" t="str">
        <f>IF($P67&lt;=n, SUM(AG67:AG$119), "")</f>
        <v/>
      </c>
      <c r="AL67" s="17" t="str">
        <f>IF($P67&lt;=n, SUM(AH67:AH$119), "")</f>
        <v/>
      </c>
      <c r="AM67" s="17" t="str">
        <f>IF($P67&lt;=n, SUM(AI67:AI$119), "")</f>
        <v/>
      </c>
      <c r="AN67" s="17" t="str">
        <f t="shared" ca="1" si="15"/>
        <v/>
      </c>
      <c r="AO67" s="17" t="str">
        <f t="shared" ca="1" si="16"/>
        <v/>
      </c>
      <c r="AP67" s="17" t="str">
        <f t="shared" si="17"/>
        <v/>
      </c>
    </row>
    <row r="68" spans="6:42">
      <c r="F68" s="18">
        <v>59</v>
      </c>
      <c r="G68" s="18"/>
      <c r="H68" s="18"/>
      <c r="I68" s="18"/>
      <c r="J68" s="18"/>
      <c r="K68" s="18"/>
      <c r="L68" s="18"/>
      <c r="M68" s="18"/>
      <c r="N68" s="18"/>
      <c r="P68" s="17" t="str">
        <f t="shared" si="18"/>
        <v/>
      </c>
      <c r="Q68" s="17" t="str">
        <f t="shared" si="11"/>
        <v/>
      </c>
      <c r="R68" s="17" t="str" cm="1">
        <f t="array" ref="R68">IF($P68&lt;=n, INDEX(TAB_Qx, $Q68+1, R$1+sex), "")</f>
        <v/>
      </c>
      <c r="S68" s="17" t="str" cm="1">
        <f t="array" ref="S68">IF($P68&lt;=n, INDEX(TAB_Qx, $Q68+1, S$1+sex), "")</f>
        <v/>
      </c>
      <c r="T68" s="17" t="str" cm="1">
        <f t="array" ref="T68">IF($P68&lt;=n, INDEX(TAB_Qx, $Q68+1, T$1+sex), "")</f>
        <v/>
      </c>
      <c r="U68" s="17" t="str" cm="1">
        <f t="array" ref="U68">IF($P68&lt;=n, INDEX(TAB_Qx, $Q68+1, U$1+sex), "")</f>
        <v/>
      </c>
      <c r="V68" s="17"/>
      <c r="W68" s="17"/>
      <c r="X68" s="17"/>
      <c r="Y68" s="17"/>
      <c r="Z68" s="17" t="str">
        <f t="shared" si="8"/>
        <v/>
      </c>
      <c r="AA68" s="17" t="str">
        <f t="shared" si="9"/>
        <v/>
      </c>
      <c r="AB68" s="17" t="str" cm="1">
        <f t="array" ref="AB68">IF($P68&lt;=n, _xlfn.SWITCH($P68, 0, 100000, 1, AB67*(1-V67*(1-AB$4/12)), AB67*(1-V67)), "")</f>
        <v/>
      </c>
      <c r="AC68" s="17" t="str" cm="1">
        <f t="array" ref="AC68">IF($P68&lt;=n, _xlfn.SWITCH($P68, 0, 100000, 1, AC67*(1-W67*(1-AC$4/12)), AC67*(1-W67)), "")</f>
        <v/>
      </c>
      <c r="AD68" s="17" t="str" cm="1">
        <f t="array" ref="AD68">IF($P68&lt;=n, _xlfn.SWITCH($P68, 0, 100000, 1, AD67*(1-X67*(1-AD$4/12)), AD67*(1-X67)), "")</f>
        <v/>
      </c>
      <c r="AE68" s="17" t="str" cm="1">
        <f t="array" ref="AE68">IF($P68&lt;=n, _xlfn.SWITCH($P68, 0, 100000, 1, AE67*(1-Y67*(1-AE$4/12)), AE67*(1-Y67)), "")</f>
        <v/>
      </c>
      <c r="AF68" s="17" t="str">
        <f t="shared" si="19"/>
        <v/>
      </c>
      <c r="AG68" s="17" t="str">
        <f t="shared" si="12"/>
        <v/>
      </c>
      <c r="AH68" s="17" t="str">
        <f t="shared" si="13"/>
        <v/>
      </c>
      <c r="AI68" s="17" t="str">
        <f t="shared" si="14"/>
        <v/>
      </c>
      <c r="AJ68" s="17" t="str">
        <f>IF($P68&lt;=n, SUM(AF68:AF$119), "")</f>
        <v/>
      </c>
      <c r="AK68" s="17" t="str">
        <f>IF($P68&lt;=n, SUM(AG68:AG$119), "")</f>
        <v/>
      </c>
      <c r="AL68" s="17" t="str">
        <f>IF($P68&lt;=n, SUM(AH68:AH$119), "")</f>
        <v/>
      </c>
      <c r="AM68" s="17" t="str">
        <f>IF($P68&lt;=n, SUM(AI68:AI$119), "")</f>
        <v/>
      </c>
      <c r="AN68" s="17" t="str">
        <f t="shared" ca="1" si="15"/>
        <v/>
      </c>
      <c r="AO68" s="17" t="str">
        <f t="shared" ca="1" si="16"/>
        <v/>
      </c>
      <c r="AP68" s="17" t="str">
        <f t="shared" si="17"/>
        <v/>
      </c>
    </row>
    <row r="69" spans="6:42">
      <c r="F69" s="18">
        <v>60</v>
      </c>
      <c r="G69" s="18"/>
      <c r="H69" s="18"/>
      <c r="I69" s="18"/>
      <c r="J69" s="18"/>
      <c r="K69" s="18"/>
      <c r="L69" s="18"/>
      <c r="M69" s="18"/>
      <c r="N69" s="18"/>
      <c r="P69" s="17" t="str">
        <f t="shared" si="18"/>
        <v/>
      </c>
      <c r="Q69" s="17" t="str">
        <f t="shared" si="11"/>
        <v/>
      </c>
      <c r="R69" s="17" t="str" cm="1">
        <f t="array" ref="R69">IF($P69&lt;=n, INDEX(TAB_Qx, $Q69+1, R$1+sex), "")</f>
        <v/>
      </c>
      <c r="S69" s="17" t="str" cm="1">
        <f t="array" ref="S69">IF($P69&lt;=n, INDEX(TAB_Qx, $Q69+1, S$1+sex), "")</f>
        <v/>
      </c>
      <c r="T69" s="17" t="str" cm="1">
        <f t="array" ref="T69">IF($P69&lt;=n, INDEX(TAB_Qx, $Q69+1, T$1+sex), "")</f>
        <v/>
      </c>
      <c r="U69" s="17" t="str" cm="1">
        <f t="array" ref="U69">IF($P69&lt;=n, INDEX(TAB_Qx, $Q69+1, U$1+sex), "")</f>
        <v/>
      </c>
      <c r="V69" s="17"/>
      <c r="W69" s="17"/>
      <c r="X69" s="17"/>
      <c r="Y69" s="17"/>
      <c r="Z69" s="17" t="str">
        <f t="shared" si="8"/>
        <v/>
      </c>
      <c r="AA69" s="17" t="str">
        <f t="shared" si="9"/>
        <v/>
      </c>
      <c r="AB69" s="17" t="str" cm="1">
        <f t="array" ref="AB69">IF($P69&lt;=n, _xlfn.SWITCH($P69, 0, 100000, 1, AB68*(1-V68*(1-AB$4/12)), AB68*(1-V68)), "")</f>
        <v/>
      </c>
      <c r="AC69" s="17" t="str" cm="1">
        <f t="array" ref="AC69">IF($P69&lt;=n, _xlfn.SWITCH($P69, 0, 100000, 1, AC68*(1-W68*(1-AC$4/12)), AC68*(1-W68)), "")</f>
        <v/>
      </c>
      <c r="AD69" s="17" t="str" cm="1">
        <f t="array" ref="AD69">IF($P69&lt;=n, _xlfn.SWITCH($P69, 0, 100000, 1, AD68*(1-X68*(1-AD$4/12)), AD68*(1-X68)), "")</f>
        <v/>
      </c>
      <c r="AE69" s="17" t="str" cm="1">
        <f t="array" ref="AE69">IF($P69&lt;=n, _xlfn.SWITCH($P69, 0, 100000, 1, AE68*(1-Y68*(1-AE$4/12)), AE68*(1-Y68)), "")</f>
        <v/>
      </c>
      <c r="AF69" s="17" t="str">
        <f t="shared" si="19"/>
        <v/>
      </c>
      <c r="AG69" s="17" t="str">
        <f t="shared" si="12"/>
        <v/>
      </c>
      <c r="AH69" s="17" t="str">
        <f t="shared" si="13"/>
        <v/>
      </c>
      <c r="AI69" s="17" t="str">
        <f t="shared" si="14"/>
        <v/>
      </c>
      <c r="AJ69" s="17" t="str">
        <f>IF($P69&lt;=n, SUM(AF69:AF$119), "")</f>
        <v/>
      </c>
      <c r="AK69" s="17" t="str">
        <f>IF($P69&lt;=n, SUM(AG69:AG$119), "")</f>
        <v/>
      </c>
      <c r="AL69" s="17" t="str">
        <f>IF($P69&lt;=n, SUM(AH69:AH$119), "")</f>
        <v/>
      </c>
      <c r="AM69" s="17" t="str">
        <f>IF($P69&lt;=n, SUM(AI69:AI$119), "")</f>
        <v/>
      </c>
      <c r="AN69" s="17" t="str">
        <f t="shared" ca="1" si="15"/>
        <v/>
      </c>
      <c r="AO69" s="17" t="str">
        <f t="shared" ca="1" si="16"/>
        <v/>
      </c>
      <c r="AP69" s="17" t="str">
        <f t="shared" si="17"/>
        <v/>
      </c>
    </row>
    <row r="70" spans="6:42">
      <c r="F70" s="18">
        <v>61</v>
      </c>
      <c r="G70" s="18"/>
      <c r="H70" s="18"/>
      <c r="I70" s="18"/>
      <c r="J70" s="18"/>
      <c r="K70" s="18"/>
      <c r="L70" s="18"/>
      <c r="M70" s="18"/>
      <c r="N70" s="18"/>
      <c r="P70" s="17" t="str">
        <f t="shared" si="18"/>
        <v/>
      </c>
      <c r="Q70" s="17" t="str">
        <f t="shared" si="11"/>
        <v/>
      </c>
      <c r="R70" s="17" t="str" cm="1">
        <f t="array" ref="R70">IF($P70&lt;=n, INDEX(TAB_Qx, $Q70+1, R$1+sex), "")</f>
        <v/>
      </c>
      <c r="S70" s="17" t="str" cm="1">
        <f t="array" ref="S70">IF($P70&lt;=n, INDEX(TAB_Qx, $Q70+1, S$1+sex), "")</f>
        <v/>
      </c>
      <c r="T70" s="17" t="str" cm="1">
        <f t="array" ref="T70">IF($P70&lt;=n, INDEX(TAB_Qx, $Q70+1, T$1+sex), "")</f>
        <v/>
      </c>
      <c r="U70" s="17" t="str" cm="1">
        <f t="array" ref="U70">IF($P70&lt;=n, INDEX(TAB_Qx, $Q70+1, U$1+sex), "")</f>
        <v/>
      </c>
      <c r="V70" s="17"/>
      <c r="W70" s="17"/>
      <c r="X70" s="17"/>
      <c r="Y70" s="17"/>
      <c r="Z70" s="17" t="str">
        <f t="shared" si="8"/>
        <v/>
      </c>
      <c r="AA70" s="17" t="str">
        <f t="shared" si="9"/>
        <v/>
      </c>
      <c r="AB70" s="17" t="str" cm="1">
        <f t="array" ref="AB70">IF($P70&lt;=n, _xlfn.SWITCH($P70, 0, 100000, 1, AB69*(1-V69*(1-AB$4/12)), AB69*(1-V69)), "")</f>
        <v/>
      </c>
      <c r="AC70" s="17" t="str" cm="1">
        <f t="array" ref="AC70">IF($P70&lt;=n, _xlfn.SWITCH($P70, 0, 100000, 1, AC69*(1-W69*(1-AC$4/12)), AC69*(1-W69)), "")</f>
        <v/>
      </c>
      <c r="AD70" s="17" t="str" cm="1">
        <f t="array" ref="AD70">IF($P70&lt;=n, _xlfn.SWITCH($P70, 0, 100000, 1, AD69*(1-X69*(1-AD$4/12)), AD69*(1-X69)), "")</f>
        <v/>
      </c>
      <c r="AE70" s="17" t="str" cm="1">
        <f t="array" ref="AE70">IF($P70&lt;=n, _xlfn.SWITCH($P70, 0, 100000, 1, AE69*(1-Y69*(1-AE$4/12)), AE69*(1-Y69)), "")</f>
        <v/>
      </c>
      <c r="AF70" s="17" t="str">
        <f t="shared" si="19"/>
        <v/>
      </c>
      <c r="AG70" s="17" t="str">
        <f t="shared" si="12"/>
        <v/>
      </c>
      <c r="AH70" s="17" t="str">
        <f t="shared" si="13"/>
        <v/>
      </c>
      <c r="AI70" s="17" t="str">
        <f t="shared" si="14"/>
        <v/>
      </c>
      <c r="AJ70" s="17" t="str">
        <f>IF($P70&lt;=n, SUM(AF70:AF$119), "")</f>
        <v/>
      </c>
      <c r="AK70" s="17" t="str">
        <f>IF($P70&lt;=n, SUM(AG70:AG$119), "")</f>
        <v/>
      </c>
      <c r="AL70" s="17" t="str">
        <f>IF($P70&lt;=n, SUM(AH70:AH$119), "")</f>
        <v/>
      </c>
      <c r="AM70" s="17" t="str">
        <f>IF($P70&lt;=n, SUM(AI70:AI$119), "")</f>
        <v/>
      </c>
      <c r="AN70" s="17" t="str">
        <f t="shared" ca="1" si="15"/>
        <v/>
      </c>
      <c r="AO70" s="17" t="str">
        <f t="shared" ca="1" si="16"/>
        <v/>
      </c>
      <c r="AP70" s="17" t="str">
        <f t="shared" si="17"/>
        <v/>
      </c>
    </row>
    <row r="71" spans="6:42">
      <c r="F71" s="18">
        <v>62</v>
      </c>
      <c r="G71" s="18"/>
      <c r="H71" s="18"/>
      <c r="I71" s="18"/>
      <c r="J71" s="18"/>
      <c r="K71" s="18"/>
      <c r="L71" s="18"/>
      <c r="M71" s="18"/>
      <c r="N71" s="18"/>
      <c r="P71" s="17" t="str">
        <f t="shared" si="18"/>
        <v/>
      </c>
      <c r="Q71" s="17" t="str">
        <f t="shared" si="11"/>
        <v/>
      </c>
      <c r="R71" s="17" t="str" cm="1">
        <f t="array" ref="R71">IF($P71&lt;=n, INDEX(TAB_Qx, $Q71+1, R$1+sex), "")</f>
        <v/>
      </c>
      <c r="S71" s="17" t="str" cm="1">
        <f t="array" ref="S71">IF($P71&lt;=n, INDEX(TAB_Qx, $Q71+1, S$1+sex), "")</f>
        <v/>
      </c>
      <c r="T71" s="17" t="str" cm="1">
        <f t="array" ref="T71">IF($P71&lt;=n, INDEX(TAB_Qx, $Q71+1, T$1+sex), "")</f>
        <v/>
      </c>
      <c r="U71" s="17" t="str" cm="1">
        <f t="array" ref="U71">IF($P71&lt;=n, INDEX(TAB_Qx, $Q71+1, U$1+sex), "")</f>
        <v/>
      </c>
      <c r="V71" s="17"/>
      <c r="W71" s="17"/>
      <c r="X71" s="17"/>
      <c r="Y71" s="17"/>
      <c r="Z71" s="17" t="str">
        <f t="shared" si="8"/>
        <v/>
      </c>
      <c r="AA71" s="17" t="str">
        <f t="shared" si="9"/>
        <v/>
      </c>
      <c r="AB71" s="17" t="str" cm="1">
        <f t="array" ref="AB71">IF($P71&lt;=n, _xlfn.SWITCH($P71, 0, 100000, 1, AB70*(1-V70*(1-AB$4/12)), AB70*(1-V70)), "")</f>
        <v/>
      </c>
      <c r="AC71" s="17" t="str" cm="1">
        <f t="array" ref="AC71">IF($P71&lt;=n, _xlfn.SWITCH($P71, 0, 100000, 1, AC70*(1-W70*(1-AC$4/12)), AC70*(1-W70)), "")</f>
        <v/>
      </c>
      <c r="AD71" s="17" t="str" cm="1">
        <f t="array" ref="AD71">IF($P71&lt;=n, _xlfn.SWITCH($P71, 0, 100000, 1, AD70*(1-X70*(1-AD$4/12)), AD70*(1-X70)), "")</f>
        <v/>
      </c>
      <c r="AE71" s="17" t="str" cm="1">
        <f t="array" ref="AE71">IF($P71&lt;=n, _xlfn.SWITCH($P71, 0, 100000, 1, AE70*(1-Y70*(1-AE$4/12)), AE70*(1-Y70)), "")</f>
        <v/>
      </c>
      <c r="AF71" s="17" t="str">
        <f t="shared" si="19"/>
        <v/>
      </c>
      <c r="AG71" s="17" t="str">
        <f t="shared" si="12"/>
        <v/>
      </c>
      <c r="AH71" s="17" t="str">
        <f t="shared" si="13"/>
        <v/>
      </c>
      <c r="AI71" s="17" t="str">
        <f t="shared" si="14"/>
        <v/>
      </c>
      <c r="AJ71" s="17" t="str">
        <f>IF($P71&lt;=n, SUM(AF71:AF$119), "")</f>
        <v/>
      </c>
      <c r="AK71" s="17" t="str">
        <f>IF($P71&lt;=n, SUM(AG71:AG$119), "")</f>
        <v/>
      </c>
      <c r="AL71" s="17" t="str">
        <f>IF($P71&lt;=n, SUM(AH71:AH$119), "")</f>
        <v/>
      </c>
      <c r="AM71" s="17" t="str">
        <f>IF($P71&lt;=n, SUM(AI71:AI$119), "")</f>
        <v/>
      </c>
      <c r="AN71" s="17" t="str">
        <f t="shared" ca="1" si="15"/>
        <v/>
      </c>
      <c r="AO71" s="17" t="str">
        <f t="shared" ca="1" si="16"/>
        <v/>
      </c>
      <c r="AP71" s="17" t="str">
        <f t="shared" si="17"/>
        <v/>
      </c>
    </row>
    <row r="72" spans="6:42">
      <c r="F72" s="18">
        <v>63</v>
      </c>
      <c r="G72" s="18"/>
      <c r="H72" s="18"/>
      <c r="I72" s="18"/>
      <c r="J72" s="18"/>
      <c r="K72" s="18"/>
      <c r="L72" s="18"/>
      <c r="M72" s="18"/>
      <c r="N72" s="18"/>
      <c r="P72" s="17" t="str">
        <f t="shared" si="18"/>
        <v/>
      </c>
      <c r="Q72" s="17" t="str">
        <f t="shared" ref="Q72:Q103" si="20">IF(P72&lt;=n, x+P72, "")</f>
        <v/>
      </c>
      <c r="R72" s="17" t="str" cm="1">
        <f t="array" ref="R72">IF($P72&lt;=n, INDEX(TAB_Qx, $Q72+1, R$1+sex), "")</f>
        <v/>
      </c>
      <c r="S72" s="17" t="str" cm="1">
        <f t="array" ref="S72">IF($P72&lt;=n, INDEX(TAB_Qx, $Q72+1, S$1+sex), "")</f>
        <v/>
      </c>
      <c r="T72" s="17" t="str" cm="1">
        <f t="array" ref="T72">IF($P72&lt;=n, INDEX(TAB_Qx, $Q72+1, T$1+sex), "")</f>
        <v/>
      </c>
      <c r="U72" s="17" t="str" cm="1">
        <f t="array" ref="U72">IF($P72&lt;=n, INDEX(TAB_Qx, $Q72+1, U$1+sex), "")</f>
        <v/>
      </c>
      <c r="V72" s="17"/>
      <c r="W72" s="17"/>
      <c r="X72" s="17"/>
      <c r="Y72" s="17"/>
      <c r="Z72" s="17" t="str">
        <f t="shared" si="8"/>
        <v/>
      </c>
      <c r="AA72" s="17" t="str">
        <f t="shared" si="9"/>
        <v/>
      </c>
      <c r="AB72" s="17" t="str" cm="1">
        <f t="array" ref="AB72">IF($P72&lt;=n, _xlfn.SWITCH($P72, 0, 100000, 1, AB71*(1-V71*(1-AB$4/12)), AB71*(1-V71)), "")</f>
        <v/>
      </c>
      <c r="AC72" s="17" t="str" cm="1">
        <f t="array" ref="AC72">IF($P72&lt;=n, _xlfn.SWITCH($P72, 0, 100000, 1, AC71*(1-W71*(1-AC$4/12)), AC71*(1-W71)), "")</f>
        <v/>
      </c>
      <c r="AD72" s="17" t="str" cm="1">
        <f t="array" ref="AD72">IF($P72&lt;=n, _xlfn.SWITCH($P72, 0, 100000, 1, AD71*(1-X71*(1-AD$4/12)), AD71*(1-X71)), "")</f>
        <v/>
      </c>
      <c r="AE72" s="17" t="str" cm="1">
        <f t="array" ref="AE72">IF($P72&lt;=n, _xlfn.SWITCH($P72, 0, 100000, 1, AE71*(1-Y71*(1-AE$4/12)), AE71*(1-Y71)), "")</f>
        <v/>
      </c>
      <c r="AF72" s="17" t="str">
        <f t="shared" si="19"/>
        <v/>
      </c>
      <c r="AG72" s="17" t="str">
        <f t="shared" ref="AG72:AG103" si="21">IF($P72&lt;=n, AE72*v^$P72, "")</f>
        <v/>
      </c>
      <c r="AH72" s="17" t="str">
        <f t="shared" ref="AH72:AH103" si="22">IF($P72&lt;=n, AC72*Z72*v^($P72+0.5), "")</f>
        <v/>
      </c>
      <c r="AI72" s="17" t="str">
        <f t="shared" ref="AI72:AI103" si="23">IF($P72&lt;=n, AD72*AA72*v^($P72+0.5), "")</f>
        <v/>
      </c>
      <c r="AJ72" s="17" t="str">
        <f>IF($P72&lt;=n, SUM(AF72:AF$119), "")</f>
        <v/>
      </c>
      <c r="AK72" s="17" t="str">
        <f>IF($P72&lt;=n, SUM(AG72:AG$119), "")</f>
        <v/>
      </c>
      <c r="AL72" s="17" t="str">
        <f>IF($P72&lt;=n, SUM(AH72:AH$119), "")</f>
        <v/>
      </c>
      <c r="AM72" s="17" t="str">
        <f>IF($P72&lt;=n, SUM(AI72:AI$119), "")</f>
        <v/>
      </c>
      <c r="AN72" s="17" t="str">
        <f t="shared" ref="AN72:AN103" ca="1" si="24">IF($P72&lt;=n, IF($P72&lt;AN$3, (1-AN$4)*(AL72 - OFFSET(AL$8, AN$3, 0)) + (OFFSET(AL$8, AN$3, 0) - OFFSET(AL$8, n, 0)), AL72 - OFFSET(AL$8, n, 0)), "")</f>
        <v/>
      </c>
      <c r="AO72" s="17" t="str">
        <f t="shared" ref="AO72:AO103" ca="1" si="25">IF($P72&lt;=n, IF($P72&lt;AO$3, (1-AO$4)*(AM72 - OFFSET(AM$8, AO$3, 0)) + (OFFSET(AM$8, AO$3, 0) - OFFSET(AM$8, n, 0)), AM72 - OFFSET(AM$8, n, 0)), "")</f>
        <v/>
      </c>
      <c r="AP72" s="17" t="str">
        <f t="shared" ref="AP72:AP103" si="26">IF($P72&lt;=n, AN72+AO72, "")</f>
        <v/>
      </c>
    </row>
    <row r="73" spans="6:42">
      <c r="F73" s="18">
        <v>64</v>
      </c>
      <c r="G73" s="18"/>
      <c r="H73" s="18"/>
      <c r="I73" s="18"/>
      <c r="J73" s="18"/>
      <c r="K73" s="18"/>
      <c r="L73" s="18"/>
      <c r="M73" s="18"/>
      <c r="N73" s="18"/>
      <c r="P73" s="17" t="str">
        <f t="shared" ref="P73:P104" si="27">IF(P72&lt;n, P72+1, "")</f>
        <v/>
      </c>
      <c r="Q73" s="17" t="str">
        <f t="shared" si="20"/>
        <v/>
      </c>
      <c r="R73" s="17" t="str" cm="1">
        <f t="array" ref="R73">IF($P73&lt;=n, INDEX(TAB_Qx, $Q73+1, R$1+sex), "")</f>
        <v/>
      </c>
      <c r="S73" s="17" t="str" cm="1">
        <f t="array" ref="S73">IF($P73&lt;=n, INDEX(TAB_Qx, $Q73+1, S$1+sex), "")</f>
        <v/>
      </c>
      <c r="T73" s="17" t="str" cm="1">
        <f t="array" ref="T73">IF($P73&lt;=n, INDEX(TAB_Qx, $Q73+1, T$1+sex), "")</f>
        <v/>
      </c>
      <c r="U73" s="17" t="str" cm="1">
        <f t="array" ref="U73">IF($P73&lt;=n, INDEX(TAB_Qx, $Q73+1, U$1+sex), "")</f>
        <v/>
      </c>
      <c r="V73" s="17"/>
      <c r="W73" s="17"/>
      <c r="X73" s="17"/>
      <c r="Y73" s="17"/>
      <c r="Z73" s="17" t="str">
        <f t="shared" ref="Z73:Z119" si="28">R73</f>
        <v/>
      </c>
      <c r="AA73" s="17" t="str">
        <f t="shared" ref="AA73:AA119" si="29">S73</f>
        <v/>
      </c>
      <c r="AB73" s="17" t="str" cm="1">
        <f t="array" ref="AB73">IF($P73&lt;=n, _xlfn.SWITCH($P73, 0, 100000, 1, AB72*(1-V72*(1-AB$4/12)), AB72*(1-V72)), "")</f>
        <v/>
      </c>
      <c r="AC73" s="17" t="str" cm="1">
        <f t="array" ref="AC73">IF($P73&lt;=n, _xlfn.SWITCH($P73, 0, 100000, 1, AC72*(1-W72*(1-AC$4/12)), AC72*(1-W72)), "")</f>
        <v/>
      </c>
      <c r="AD73" s="17" t="str" cm="1">
        <f t="array" ref="AD73">IF($P73&lt;=n, _xlfn.SWITCH($P73, 0, 100000, 1, AD72*(1-X72*(1-AD$4/12)), AD72*(1-X72)), "")</f>
        <v/>
      </c>
      <c r="AE73" s="17" t="str" cm="1">
        <f t="array" ref="AE73">IF($P73&lt;=n, _xlfn.SWITCH($P73, 0, 100000, 1, AE72*(1-Y72*(1-AE$4/12)), AE72*(1-Y72)), "")</f>
        <v/>
      </c>
      <c r="AF73" s="17" t="str">
        <f t="shared" ref="AF73:AF104" si="30">IF(P73&lt;=n, AB73*v^P73, "")</f>
        <v/>
      </c>
      <c r="AG73" s="17" t="str">
        <f t="shared" si="21"/>
        <v/>
      </c>
      <c r="AH73" s="17" t="str">
        <f t="shared" si="22"/>
        <v/>
      </c>
      <c r="AI73" s="17" t="str">
        <f t="shared" si="23"/>
        <v/>
      </c>
      <c r="AJ73" s="17" t="str">
        <f>IF($P73&lt;=n, SUM(AF73:AF$119), "")</f>
        <v/>
      </c>
      <c r="AK73" s="17" t="str">
        <f>IF($P73&lt;=n, SUM(AG73:AG$119), "")</f>
        <v/>
      </c>
      <c r="AL73" s="17" t="str">
        <f>IF($P73&lt;=n, SUM(AH73:AH$119), "")</f>
        <v/>
      </c>
      <c r="AM73" s="17" t="str">
        <f>IF($P73&lt;=n, SUM(AI73:AI$119), "")</f>
        <v/>
      </c>
      <c r="AN73" s="17" t="str">
        <f t="shared" ca="1" si="24"/>
        <v/>
      </c>
      <c r="AO73" s="17" t="str">
        <f t="shared" ca="1" si="25"/>
        <v/>
      </c>
      <c r="AP73" s="17" t="str">
        <f t="shared" si="26"/>
        <v/>
      </c>
    </row>
    <row r="74" spans="6:42">
      <c r="F74" s="18">
        <v>65</v>
      </c>
      <c r="G74" s="18"/>
      <c r="H74" s="18"/>
      <c r="I74" s="18"/>
      <c r="J74" s="18"/>
      <c r="K74" s="18"/>
      <c r="L74" s="18"/>
      <c r="M74" s="18"/>
      <c r="N74" s="18"/>
      <c r="P74" s="17" t="str">
        <f t="shared" si="27"/>
        <v/>
      </c>
      <c r="Q74" s="17" t="str">
        <f t="shared" si="20"/>
        <v/>
      </c>
      <c r="R74" s="17" t="str" cm="1">
        <f t="array" ref="R74">IF($P74&lt;=n, INDEX(TAB_Qx, $Q74+1, R$1+sex), "")</f>
        <v/>
      </c>
      <c r="S74" s="17" t="str" cm="1">
        <f t="array" ref="S74">IF($P74&lt;=n, INDEX(TAB_Qx, $Q74+1, S$1+sex), "")</f>
        <v/>
      </c>
      <c r="T74" s="17" t="str" cm="1">
        <f t="array" ref="T74">IF($P74&lt;=n, INDEX(TAB_Qx, $Q74+1, T$1+sex), "")</f>
        <v/>
      </c>
      <c r="U74" s="17" t="str" cm="1">
        <f t="array" ref="U74">IF($P74&lt;=n, INDEX(TAB_Qx, $Q74+1, U$1+sex), "")</f>
        <v/>
      </c>
      <c r="V74" s="17"/>
      <c r="W74" s="17"/>
      <c r="X74" s="17"/>
      <c r="Y74" s="17"/>
      <c r="Z74" s="17" t="str">
        <f t="shared" si="28"/>
        <v/>
      </c>
      <c r="AA74" s="17" t="str">
        <f t="shared" si="29"/>
        <v/>
      </c>
      <c r="AB74" s="17" t="str" cm="1">
        <f t="array" ref="AB74">IF($P74&lt;=n, _xlfn.SWITCH($P74, 0, 100000, 1, AB73*(1-V73*(1-AB$4/12)), AB73*(1-V73)), "")</f>
        <v/>
      </c>
      <c r="AC74" s="17" t="str" cm="1">
        <f t="array" ref="AC74">IF($P74&lt;=n, _xlfn.SWITCH($P74, 0, 100000, 1, AC73*(1-W73*(1-AC$4/12)), AC73*(1-W73)), "")</f>
        <v/>
      </c>
      <c r="AD74" s="17" t="str" cm="1">
        <f t="array" ref="AD74">IF($P74&lt;=n, _xlfn.SWITCH($P74, 0, 100000, 1, AD73*(1-X73*(1-AD$4/12)), AD73*(1-X73)), "")</f>
        <v/>
      </c>
      <c r="AE74" s="17" t="str" cm="1">
        <f t="array" ref="AE74">IF($P74&lt;=n, _xlfn.SWITCH($P74, 0, 100000, 1, AE73*(1-Y73*(1-AE$4/12)), AE73*(1-Y73)), "")</f>
        <v/>
      </c>
      <c r="AF74" s="17" t="str">
        <f t="shared" si="30"/>
        <v/>
      </c>
      <c r="AG74" s="17" t="str">
        <f t="shared" si="21"/>
        <v/>
      </c>
      <c r="AH74" s="17" t="str">
        <f t="shared" si="22"/>
        <v/>
      </c>
      <c r="AI74" s="17" t="str">
        <f t="shared" si="23"/>
        <v/>
      </c>
      <c r="AJ74" s="17" t="str">
        <f>IF($P74&lt;=n, SUM(AF74:AF$119), "")</f>
        <v/>
      </c>
      <c r="AK74" s="17" t="str">
        <f>IF($P74&lt;=n, SUM(AG74:AG$119), "")</f>
        <v/>
      </c>
      <c r="AL74" s="17" t="str">
        <f>IF($P74&lt;=n, SUM(AH74:AH$119), "")</f>
        <v/>
      </c>
      <c r="AM74" s="17" t="str">
        <f>IF($P74&lt;=n, SUM(AI74:AI$119), "")</f>
        <v/>
      </c>
      <c r="AN74" s="17" t="str">
        <f t="shared" ca="1" si="24"/>
        <v/>
      </c>
      <c r="AO74" s="17" t="str">
        <f t="shared" ca="1" si="25"/>
        <v/>
      </c>
      <c r="AP74" s="17" t="str">
        <f t="shared" si="26"/>
        <v/>
      </c>
    </row>
    <row r="75" spans="6:42">
      <c r="F75" s="18">
        <v>66</v>
      </c>
      <c r="G75" s="18"/>
      <c r="H75" s="18"/>
      <c r="I75" s="18"/>
      <c r="J75" s="18"/>
      <c r="K75" s="18"/>
      <c r="L75" s="18"/>
      <c r="M75" s="18"/>
      <c r="N75" s="18"/>
      <c r="P75" s="17" t="str">
        <f t="shared" si="27"/>
        <v/>
      </c>
      <c r="Q75" s="17" t="str">
        <f t="shared" si="20"/>
        <v/>
      </c>
      <c r="R75" s="17" t="str" cm="1">
        <f t="array" ref="R75">IF($P75&lt;=n, INDEX(TAB_Qx, $Q75+1, R$1+sex), "")</f>
        <v/>
      </c>
      <c r="S75" s="17" t="str" cm="1">
        <f t="array" ref="S75">IF($P75&lt;=n, INDEX(TAB_Qx, $Q75+1, S$1+sex), "")</f>
        <v/>
      </c>
      <c r="T75" s="17" t="str" cm="1">
        <f t="array" ref="T75">IF($P75&lt;=n, INDEX(TAB_Qx, $Q75+1, T$1+sex), "")</f>
        <v/>
      </c>
      <c r="U75" s="17" t="str" cm="1">
        <f t="array" ref="U75">IF($P75&lt;=n, INDEX(TAB_Qx, $Q75+1, U$1+sex), "")</f>
        <v/>
      </c>
      <c r="V75" s="17"/>
      <c r="W75" s="17"/>
      <c r="X75" s="17"/>
      <c r="Y75" s="17"/>
      <c r="Z75" s="17" t="str">
        <f t="shared" si="28"/>
        <v/>
      </c>
      <c r="AA75" s="17" t="str">
        <f t="shared" si="29"/>
        <v/>
      </c>
      <c r="AB75" s="17" t="str" cm="1">
        <f t="array" ref="AB75">IF($P75&lt;=n, _xlfn.SWITCH($P75, 0, 100000, 1, AB74*(1-V74*(1-AB$4/12)), AB74*(1-V74)), "")</f>
        <v/>
      </c>
      <c r="AC75" s="17" t="str" cm="1">
        <f t="array" ref="AC75">IF($P75&lt;=n, _xlfn.SWITCH($P75, 0, 100000, 1, AC74*(1-W74*(1-AC$4/12)), AC74*(1-W74)), "")</f>
        <v/>
      </c>
      <c r="AD75" s="17" t="str" cm="1">
        <f t="array" ref="AD75">IF($P75&lt;=n, _xlfn.SWITCH($P75, 0, 100000, 1, AD74*(1-X74*(1-AD$4/12)), AD74*(1-X74)), "")</f>
        <v/>
      </c>
      <c r="AE75" s="17" t="str" cm="1">
        <f t="array" ref="AE75">IF($P75&lt;=n, _xlfn.SWITCH($P75, 0, 100000, 1, AE74*(1-Y74*(1-AE$4/12)), AE74*(1-Y74)), "")</f>
        <v/>
      </c>
      <c r="AF75" s="17" t="str">
        <f t="shared" si="30"/>
        <v/>
      </c>
      <c r="AG75" s="17" t="str">
        <f t="shared" si="21"/>
        <v/>
      </c>
      <c r="AH75" s="17" t="str">
        <f t="shared" si="22"/>
        <v/>
      </c>
      <c r="AI75" s="17" t="str">
        <f t="shared" si="23"/>
        <v/>
      </c>
      <c r="AJ75" s="17" t="str">
        <f>IF($P75&lt;=n, SUM(AF75:AF$119), "")</f>
        <v/>
      </c>
      <c r="AK75" s="17" t="str">
        <f>IF($P75&lt;=n, SUM(AG75:AG$119), "")</f>
        <v/>
      </c>
      <c r="AL75" s="17" t="str">
        <f>IF($P75&lt;=n, SUM(AH75:AH$119), "")</f>
        <v/>
      </c>
      <c r="AM75" s="17" t="str">
        <f>IF($P75&lt;=n, SUM(AI75:AI$119), "")</f>
        <v/>
      </c>
      <c r="AN75" s="17" t="str">
        <f t="shared" ca="1" si="24"/>
        <v/>
      </c>
      <c r="AO75" s="17" t="str">
        <f t="shared" ca="1" si="25"/>
        <v/>
      </c>
      <c r="AP75" s="17" t="str">
        <f t="shared" si="26"/>
        <v/>
      </c>
    </row>
    <row r="76" spans="6:42">
      <c r="F76" s="18">
        <v>67</v>
      </c>
      <c r="G76" s="18"/>
      <c r="H76" s="18"/>
      <c r="I76" s="18"/>
      <c r="J76" s="18"/>
      <c r="K76" s="18"/>
      <c r="L76" s="18"/>
      <c r="M76" s="18"/>
      <c r="N76" s="18"/>
      <c r="P76" s="17" t="str">
        <f t="shared" si="27"/>
        <v/>
      </c>
      <c r="Q76" s="17" t="str">
        <f t="shared" si="20"/>
        <v/>
      </c>
      <c r="R76" s="17" t="str" cm="1">
        <f t="array" ref="R76">IF($P76&lt;=n, INDEX(TAB_Qx, $Q76+1, R$1+sex), "")</f>
        <v/>
      </c>
      <c r="S76" s="17" t="str" cm="1">
        <f t="array" ref="S76">IF($P76&lt;=n, INDEX(TAB_Qx, $Q76+1, S$1+sex), "")</f>
        <v/>
      </c>
      <c r="T76" s="17" t="str" cm="1">
        <f t="array" ref="T76">IF($P76&lt;=n, INDEX(TAB_Qx, $Q76+1, T$1+sex), "")</f>
        <v/>
      </c>
      <c r="U76" s="17" t="str" cm="1">
        <f t="array" ref="U76">IF($P76&lt;=n, INDEX(TAB_Qx, $Q76+1, U$1+sex), "")</f>
        <v/>
      </c>
      <c r="V76" s="17"/>
      <c r="W76" s="17"/>
      <c r="X76" s="17"/>
      <c r="Y76" s="17"/>
      <c r="Z76" s="17" t="str">
        <f t="shared" si="28"/>
        <v/>
      </c>
      <c r="AA76" s="17" t="str">
        <f t="shared" si="29"/>
        <v/>
      </c>
      <c r="AB76" s="17" t="str" cm="1">
        <f t="array" ref="AB76">IF($P76&lt;=n, _xlfn.SWITCH($P76, 0, 100000, 1, AB75*(1-V75*(1-AB$4/12)), AB75*(1-V75)), "")</f>
        <v/>
      </c>
      <c r="AC76" s="17" t="str" cm="1">
        <f t="array" ref="AC76">IF($P76&lt;=n, _xlfn.SWITCH($P76, 0, 100000, 1, AC75*(1-W75*(1-AC$4/12)), AC75*(1-W75)), "")</f>
        <v/>
      </c>
      <c r="AD76" s="17" t="str" cm="1">
        <f t="array" ref="AD76">IF($P76&lt;=n, _xlfn.SWITCH($P76, 0, 100000, 1, AD75*(1-X75*(1-AD$4/12)), AD75*(1-X75)), "")</f>
        <v/>
      </c>
      <c r="AE76" s="17" t="str" cm="1">
        <f t="array" ref="AE76">IF($P76&lt;=n, _xlfn.SWITCH($P76, 0, 100000, 1, AE75*(1-Y75*(1-AE$4/12)), AE75*(1-Y75)), "")</f>
        <v/>
      </c>
      <c r="AF76" s="17" t="str">
        <f t="shared" si="30"/>
        <v/>
      </c>
      <c r="AG76" s="17" t="str">
        <f t="shared" si="21"/>
        <v/>
      </c>
      <c r="AH76" s="17" t="str">
        <f t="shared" si="22"/>
        <v/>
      </c>
      <c r="AI76" s="17" t="str">
        <f t="shared" si="23"/>
        <v/>
      </c>
      <c r="AJ76" s="17" t="str">
        <f>IF($P76&lt;=n, SUM(AF76:AF$119), "")</f>
        <v/>
      </c>
      <c r="AK76" s="17" t="str">
        <f>IF($P76&lt;=n, SUM(AG76:AG$119), "")</f>
        <v/>
      </c>
      <c r="AL76" s="17" t="str">
        <f>IF($P76&lt;=n, SUM(AH76:AH$119), "")</f>
        <v/>
      </c>
      <c r="AM76" s="17" t="str">
        <f>IF($P76&lt;=n, SUM(AI76:AI$119), "")</f>
        <v/>
      </c>
      <c r="AN76" s="17" t="str">
        <f t="shared" ca="1" si="24"/>
        <v/>
      </c>
      <c r="AO76" s="17" t="str">
        <f t="shared" ca="1" si="25"/>
        <v/>
      </c>
      <c r="AP76" s="17" t="str">
        <f t="shared" si="26"/>
        <v/>
      </c>
    </row>
    <row r="77" spans="6:42">
      <c r="F77" s="18">
        <v>68</v>
      </c>
      <c r="G77" s="18"/>
      <c r="H77" s="18"/>
      <c r="I77" s="18"/>
      <c r="J77" s="18"/>
      <c r="K77" s="18"/>
      <c r="L77" s="18"/>
      <c r="M77" s="18"/>
      <c r="N77" s="18"/>
      <c r="P77" s="17" t="str">
        <f t="shared" si="27"/>
        <v/>
      </c>
      <c r="Q77" s="17" t="str">
        <f t="shared" si="20"/>
        <v/>
      </c>
      <c r="R77" s="17" t="str" cm="1">
        <f t="array" ref="R77">IF($P77&lt;=n, INDEX(TAB_Qx, $Q77+1, R$1+sex), "")</f>
        <v/>
      </c>
      <c r="S77" s="17" t="str" cm="1">
        <f t="array" ref="S77">IF($P77&lt;=n, INDEX(TAB_Qx, $Q77+1, S$1+sex), "")</f>
        <v/>
      </c>
      <c r="T77" s="17" t="str" cm="1">
        <f t="array" ref="T77">IF($P77&lt;=n, INDEX(TAB_Qx, $Q77+1, T$1+sex), "")</f>
        <v/>
      </c>
      <c r="U77" s="17" t="str" cm="1">
        <f t="array" ref="U77">IF($P77&lt;=n, INDEX(TAB_Qx, $Q77+1, U$1+sex), "")</f>
        <v/>
      </c>
      <c r="V77" s="17"/>
      <c r="W77" s="17"/>
      <c r="X77" s="17"/>
      <c r="Y77" s="17"/>
      <c r="Z77" s="17" t="str">
        <f t="shared" si="28"/>
        <v/>
      </c>
      <c r="AA77" s="17" t="str">
        <f t="shared" si="29"/>
        <v/>
      </c>
      <c r="AB77" s="17" t="str" cm="1">
        <f t="array" ref="AB77">IF($P77&lt;=n, _xlfn.SWITCH($P77, 0, 100000, 1, AB76*(1-V76*(1-AB$4/12)), AB76*(1-V76)), "")</f>
        <v/>
      </c>
      <c r="AC77" s="17" t="str" cm="1">
        <f t="array" ref="AC77">IF($P77&lt;=n, _xlfn.SWITCH($P77, 0, 100000, 1, AC76*(1-W76*(1-AC$4/12)), AC76*(1-W76)), "")</f>
        <v/>
      </c>
      <c r="AD77" s="17" t="str" cm="1">
        <f t="array" ref="AD77">IF($P77&lt;=n, _xlfn.SWITCH($P77, 0, 100000, 1, AD76*(1-X76*(1-AD$4/12)), AD76*(1-X76)), "")</f>
        <v/>
      </c>
      <c r="AE77" s="17" t="str" cm="1">
        <f t="array" ref="AE77">IF($P77&lt;=n, _xlfn.SWITCH($P77, 0, 100000, 1, AE76*(1-Y76*(1-AE$4/12)), AE76*(1-Y76)), "")</f>
        <v/>
      </c>
      <c r="AF77" s="17" t="str">
        <f t="shared" si="30"/>
        <v/>
      </c>
      <c r="AG77" s="17" t="str">
        <f t="shared" si="21"/>
        <v/>
      </c>
      <c r="AH77" s="17" t="str">
        <f t="shared" si="22"/>
        <v/>
      </c>
      <c r="AI77" s="17" t="str">
        <f t="shared" si="23"/>
        <v/>
      </c>
      <c r="AJ77" s="17" t="str">
        <f>IF($P77&lt;=n, SUM(AF77:AF$119), "")</f>
        <v/>
      </c>
      <c r="AK77" s="17" t="str">
        <f>IF($P77&lt;=n, SUM(AG77:AG$119), "")</f>
        <v/>
      </c>
      <c r="AL77" s="17" t="str">
        <f>IF($P77&lt;=n, SUM(AH77:AH$119), "")</f>
        <v/>
      </c>
      <c r="AM77" s="17" t="str">
        <f>IF($P77&lt;=n, SUM(AI77:AI$119), "")</f>
        <v/>
      </c>
      <c r="AN77" s="17" t="str">
        <f t="shared" ca="1" si="24"/>
        <v/>
      </c>
      <c r="AO77" s="17" t="str">
        <f t="shared" ca="1" si="25"/>
        <v/>
      </c>
      <c r="AP77" s="17" t="str">
        <f t="shared" si="26"/>
        <v/>
      </c>
    </row>
    <row r="78" spans="6:42">
      <c r="F78" s="18">
        <v>69</v>
      </c>
      <c r="G78" s="18"/>
      <c r="H78" s="18"/>
      <c r="I78" s="18"/>
      <c r="J78" s="18"/>
      <c r="K78" s="18"/>
      <c r="L78" s="18"/>
      <c r="M78" s="18"/>
      <c r="N78" s="18"/>
      <c r="P78" s="17" t="str">
        <f t="shared" si="27"/>
        <v/>
      </c>
      <c r="Q78" s="17" t="str">
        <f t="shared" si="20"/>
        <v/>
      </c>
      <c r="R78" s="17" t="str" cm="1">
        <f t="array" ref="R78">IF($P78&lt;=n, INDEX(TAB_Qx, $Q78+1, R$1+sex), "")</f>
        <v/>
      </c>
      <c r="S78" s="17" t="str" cm="1">
        <f t="array" ref="S78">IF($P78&lt;=n, INDEX(TAB_Qx, $Q78+1, S$1+sex), "")</f>
        <v/>
      </c>
      <c r="T78" s="17" t="str" cm="1">
        <f t="array" ref="T78">IF($P78&lt;=n, INDEX(TAB_Qx, $Q78+1, T$1+sex), "")</f>
        <v/>
      </c>
      <c r="U78" s="17" t="str" cm="1">
        <f t="array" ref="U78">IF($P78&lt;=n, INDEX(TAB_Qx, $Q78+1, U$1+sex), "")</f>
        <v/>
      </c>
      <c r="V78" s="17"/>
      <c r="W78" s="17"/>
      <c r="X78" s="17"/>
      <c r="Y78" s="17"/>
      <c r="Z78" s="17" t="str">
        <f t="shared" si="28"/>
        <v/>
      </c>
      <c r="AA78" s="17" t="str">
        <f t="shared" si="29"/>
        <v/>
      </c>
      <c r="AB78" s="17" t="str" cm="1">
        <f t="array" ref="AB78">IF($P78&lt;=n, _xlfn.SWITCH($P78, 0, 100000, 1, AB77*(1-V77*(1-AB$4/12)), AB77*(1-V77)), "")</f>
        <v/>
      </c>
      <c r="AC78" s="17" t="str" cm="1">
        <f t="array" ref="AC78">IF($P78&lt;=n, _xlfn.SWITCH($P78, 0, 100000, 1, AC77*(1-W77*(1-AC$4/12)), AC77*(1-W77)), "")</f>
        <v/>
      </c>
      <c r="AD78" s="17" t="str" cm="1">
        <f t="array" ref="AD78">IF($P78&lt;=n, _xlfn.SWITCH($P78, 0, 100000, 1, AD77*(1-X77*(1-AD$4/12)), AD77*(1-X77)), "")</f>
        <v/>
      </c>
      <c r="AE78" s="17" t="str" cm="1">
        <f t="array" ref="AE78">IF($P78&lt;=n, _xlfn.SWITCH($P78, 0, 100000, 1, AE77*(1-Y77*(1-AE$4/12)), AE77*(1-Y77)), "")</f>
        <v/>
      </c>
      <c r="AF78" s="17" t="str">
        <f t="shared" si="30"/>
        <v/>
      </c>
      <c r="AG78" s="17" t="str">
        <f t="shared" si="21"/>
        <v/>
      </c>
      <c r="AH78" s="17" t="str">
        <f t="shared" si="22"/>
        <v/>
      </c>
      <c r="AI78" s="17" t="str">
        <f t="shared" si="23"/>
        <v/>
      </c>
      <c r="AJ78" s="17" t="str">
        <f>IF($P78&lt;=n, SUM(AF78:AF$119), "")</f>
        <v/>
      </c>
      <c r="AK78" s="17" t="str">
        <f>IF($P78&lt;=n, SUM(AG78:AG$119), "")</f>
        <v/>
      </c>
      <c r="AL78" s="17" t="str">
        <f>IF($P78&lt;=n, SUM(AH78:AH$119), "")</f>
        <v/>
      </c>
      <c r="AM78" s="17" t="str">
        <f>IF($P78&lt;=n, SUM(AI78:AI$119), "")</f>
        <v/>
      </c>
      <c r="AN78" s="17" t="str">
        <f t="shared" ca="1" si="24"/>
        <v/>
      </c>
      <c r="AO78" s="17" t="str">
        <f t="shared" ca="1" si="25"/>
        <v/>
      </c>
      <c r="AP78" s="17" t="str">
        <f t="shared" si="26"/>
        <v/>
      </c>
    </row>
    <row r="79" spans="6:42">
      <c r="F79" s="18">
        <v>70</v>
      </c>
      <c r="G79" s="18"/>
      <c r="H79" s="18"/>
      <c r="I79" s="18"/>
      <c r="J79" s="18"/>
      <c r="K79" s="18"/>
      <c r="L79" s="18"/>
      <c r="M79" s="18"/>
      <c r="N79" s="18"/>
      <c r="P79" s="17" t="str">
        <f t="shared" si="27"/>
        <v/>
      </c>
      <c r="Q79" s="17" t="str">
        <f t="shared" si="20"/>
        <v/>
      </c>
      <c r="R79" s="17" t="str" cm="1">
        <f t="array" ref="R79">IF($P79&lt;=n, INDEX(TAB_Qx, $Q79+1, R$1+sex), "")</f>
        <v/>
      </c>
      <c r="S79" s="17" t="str" cm="1">
        <f t="array" ref="S79">IF($P79&lt;=n, INDEX(TAB_Qx, $Q79+1, S$1+sex), "")</f>
        <v/>
      </c>
      <c r="T79" s="17" t="str" cm="1">
        <f t="array" ref="T79">IF($P79&lt;=n, INDEX(TAB_Qx, $Q79+1, T$1+sex), "")</f>
        <v/>
      </c>
      <c r="U79" s="17" t="str" cm="1">
        <f t="array" ref="U79">IF($P79&lt;=n, INDEX(TAB_Qx, $Q79+1, U$1+sex), "")</f>
        <v/>
      </c>
      <c r="V79" s="17"/>
      <c r="W79" s="17"/>
      <c r="X79" s="17"/>
      <c r="Y79" s="17"/>
      <c r="Z79" s="17" t="str">
        <f t="shared" si="28"/>
        <v/>
      </c>
      <c r="AA79" s="17" t="str">
        <f t="shared" si="29"/>
        <v/>
      </c>
      <c r="AB79" s="17" t="str" cm="1">
        <f t="array" ref="AB79">IF($P79&lt;=n, _xlfn.SWITCH($P79, 0, 100000, 1, AB78*(1-V78*(1-AB$4/12)), AB78*(1-V78)), "")</f>
        <v/>
      </c>
      <c r="AC79" s="17" t="str" cm="1">
        <f t="array" ref="AC79">IF($P79&lt;=n, _xlfn.SWITCH($P79, 0, 100000, 1, AC78*(1-W78*(1-AC$4/12)), AC78*(1-W78)), "")</f>
        <v/>
      </c>
      <c r="AD79" s="17" t="str" cm="1">
        <f t="array" ref="AD79">IF($P79&lt;=n, _xlfn.SWITCH($P79, 0, 100000, 1, AD78*(1-X78*(1-AD$4/12)), AD78*(1-X78)), "")</f>
        <v/>
      </c>
      <c r="AE79" s="17" t="str" cm="1">
        <f t="array" ref="AE79">IF($P79&lt;=n, _xlfn.SWITCH($P79, 0, 100000, 1, AE78*(1-Y78*(1-AE$4/12)), AE78*(1-Y78)), "")</f>
        <v/>
      </c>
      <c r="AF79" s="17" t="str">
        <f t="shared" si="30"/>
        <v/>
      </c>
      <c r="AG79" s="17" t="str">
        <f t="shared" si="21"/>
        <v/>
      </c>
      <c r="AH79" s="17" t="str">
        <f t="shared" si="22"/>
        <v/>
      </c>
      <c r="AI79" s="17" t="str">
        <f t="shared" si="23"/>
        <v/>
      </c>
      <c r="AJ79" s="17" t="str">
        <f>IF($P79&lt;=n, SUM(AF79:AF$119), "")</f>
        <v/>
      </c>
      <c r="AK79" s="17" t="str">
        <f>IF($P79&lt;=n, SUM(AG79:AG$119), "")</f>
        <v/>
      </c>
      <c r="AL79" s="17" t="str">
        <f>IF($P79&lt;=n, SUM(AH79:AH$119), "")</f>
        <v/>
      </c>
      <c r="AM79" s="17" t="str">
        <f>IF($P79&lt;=n, SUM(AI79:AI$119), "")</f>
        <v/>
      </c>
      <c r="AN79" s="17" t="str">
        <f t="shared" ca="1" si="24"/>
        <v/>
      </c>
      <c r="AO79" s="17" t="str">
        <f t="shared" ca="1" si="25"/>
        <v/>
      </c>
      <c r="AP79" s="17" t="str">
        <f t="shared" si="26"/>
        <v/>
      </c>
    </row>
    <row r="80" spans="6:42">
      <c r="F80" s="18">
        <v>71</v>
      </c>
      <c r="G80" s="18"/>
      <c r="H80" s="18"/>
      <c r="I80" s="18"/>
      <c r="J80" s="18"/>
      <c r="K80" s="18"/>
      <c r="L80" s="18"/>
      <c r="M80" s="18"/>
      <c r="N80" s="18"/>
      <c r="P80" s="17" t="str">
        <f t="shared" si="27"/>
        <v/>
      </c>
      <c r="Q80" s="17" t="str">
        <f t="shared" si="20"/>
        <v/>
      </c>
      <c r="R80" s="17" t="str" cm="1">
        <f t="array" ref="R80">IF($P80&lt;=n, INDEX(TAB_Qx, $Q80+1, R$1+sex), "")</f>
        <v/>
      </c>
      <c r="S80" s="17" t="str" cm="1">
        <f t="array" ref="S80">IF($P80&lt;=n, INDEX(TAB_Qx, $Q80+1, S$1+sex), "")</f>
        <v/>
      </c>
      <c r="T80" s="17" t="str" cm="1">
        <f t="array" ref="T80">IF($P80&lt;=n, INDEX(TAB_Qx, $Q80+1, T$1+sex), "")</f>
        <v/>
      </c>
      <c r="U80" s="17" t="str" cm="1">
        <f t="array" ref="U80">IF($P80&lt;=n, INDEX(TAB_Qx, $Q80+1, U$1+sex), "")</f>
        <v/>
      </c>
      <c r="V80" s="17"/>
      <c r="W80" s="17"/>
      <c r="X80" s="17"/>
      <c r="Y80" s="17"/>
      <c r="Z80" s="17" t="str">
        <f t="shared" si="28"/>
        <v/>
      </c>
      <c r="AA80" s="17" t="str">
        <f t="shared" si="29"/>
        <v/>
      </c>
      <c r="AB80" s="17" t="str" cm="1">
        <f t="array" ref="AB80">IF($P80&lt;=n, _xlfn.SWITCH($P80, 0, 100000, 1, AB79*(1-V79*(1-AB$4/12)), AB79*(1-V79)), "")</f>
        <v/>
      </c>
      <c r="AC80" s="17" t="str" cm="1">
        <f t="array" ref="AC80">IF($P80&lt;=n, _xlfn.SWITCH($P80, 0, 100000, 1, AC79*(1-W79*(1-AC$4/12)), AC79*(1-W79)), "")</f>
        <v/>
      </c>
      <c r="AD80" s="17" t="str" cm="1">
        <f t="array" ref="AD80">IF($P80&lt;=n, _xlfn.SWITCH($P80, 0, 100000, 1, AD79*(1-X79*(1-AD$4/12)), AD79*(1-X79)), "")</f>
        <v/>
      </c>
      <c r="AE80" s="17" t="str" cm="1">
        <f t="array" ref="AE80">IF($P80&lt;=n, _xlfn.SWITCH($P80, 0, 100000, 1, AE79*(1-Y79*(1-AE$4/12)), AE79*(1-Y79)), "")</f>
        <v/>
      </c>
      <c r="AF80" s="17" t="str">
        <f t="shared" si="30"/>
        <v/>
      </c>
      <c r="AG80" s="17" t="str">
        <f t="shared" si="21"/>
        <v/>
      </c>
      <c r="AH80" s="17" t="str">
        <f t="shared" si="22"/>
        <v/>
      </c>
      <c r="AI80" s="17" t="str">
        <f t="shared" si="23"/>
        <v/>
      </c>
      <c r="AJ80" s="17" t="str">
        <f>IF($P80&lt;=n, SUM(AF80:AF$119), "")</f>
        <v/>
      </c>
      <c r="AK80" s="17" t="str">
        <f>IF($P80&lt;=n, SUM(AG80:AG$119), "")</f>
        <v/>
      </c>
      <c r="AL80" s="17" t="str">
        <f>IF($P80&lt;=n, SUM(AH80:AH$119), "")</f>
        <v/>
      </c>
      <c r="AM80" s="17" t="str">
        <f>IF($P80&lt;=n, SUM(AI80:AI$119), "")</f>
        <v/>
      </c>
      <c r="AN80" s="17" t="str">
        <f t="shared" ca="1" si="24"/>
        <v/>
      </c>
      <c r="AO80" s="17" t="str">
        <f t="shared" ca="1" si="25"/>
        <v/>
      </c>
      <c r="AP80" s="17" t="str">
        <f t="shared" si="26"/>
        <v/>
      </c>
    </row>
    <row r="81" spans="6:42">
      <c r="F81" s="18">
        <v>72</v>
      </c>
      <c r="G81" s="18"/>
      <c r="H81" s="18"/>
      <c r="I81" s="18"/>
      <c r="J81" s="18"/>
      <c r="K81" s="18"/>
      <c r="L81" s="18"/>
      <c r="M81" s="18"/>
      <c r="N81" s="18"/>
      <c r="P81" s="17" t="str">
        <f t="shared" si="27"/>
        <v/>
      </c>
      <c r="Q81" s="17" t="str">
        <f t="shared" si="20"/>
        <v/>
      </c>
      <c r="R81" s="17" t="str" cm="1">
        <f t="array" ref="R81">IF($P81&lt;=n, INDEX(TAB_Qx, $Q81+1, R$1+sex), "")</f>
        <v/>
      </c>
      <c r="S81" s="17" t="str" cm="1">
        <f t="array" ref="S81">IF($P81&lt;=n, INDEX(TAB_Qx, $Q81+1, S$1+sex), "")</f>
        <v/>
      </c>
      <c r="T81" s="17" t="str" cm="1">
        <f t="array" ref="T81">IF($P81&lt;=n, INDEX(TAB_Qx, $Q81+1, T$1+sex), "")</f>
        <v/>
      </c>
      <c r="U81" s="17" t="str" cm="1">
        <f t="array" ref="U81">IF($P81&lt;=n, INDEX(TAB_Qx, $Q81+1, U$1+sex), "")</f>
        <v/>
      </c>
      <c r="V81" s="17"/>
      <c r="W81" s="17"/>
      <c r="X81" s="17"/>
      <c r="Y81" s="17"/>
      <c r="Z81" s="17" t="str">
        <f t="shared" si="28"/>
        <v/>
      </c>
      <c r="AA81" s="17" t="str">
        <f t="shared" si="29"/>
        <v/>
      </c>
      <c r="AB81" s="17" t="str" cm="1">
        <f t="array" ref="AB81">IF($P81&lt;=n, _xlfn.SWITCH($P81, 0, 100000, 1, AB80*(1-V80*(1-AB$4/12)), AB80*(1-V80)), "")</f>
        <v/>
      </c>
      <c r="AC81" s="17" t="str" cm="1">
        <f t="array" ref="AC81">IF($P81&lt;=n, _xlfn.SWITCH($P81, 0, 100000, 1, AC80*(1-W80*(1-AC$4/12)), AC80*(1-W80)), "")</f>
        <v/>
      </c>
      <c r="AD81" s="17" t="str" cm="1">
        <f t="array" ref="AD81">IF($P81&lt;=n, _xlfn.SWITCH($P81, 0, 100000, 1, AD80*(1-X80*(1-AD$4/12)), AD80*(1-X80)), "")</f>
        <v/>
      </c>
      <c r="AE81" s="17" t="str" cm="1">
        <f t="array" ref="AE81">IF($P81&lt;=n, _xlfn.SWITCH($P81, 0, 100000, 1, AE80*(1-Y80*(1-AE$4/12)), AE80*(1-Y80)), "")</f>
        <v/>
      </c>
      <c r="AF81" s="17" t="str">
        <f t="shared" si="30"/>
        <v/>
      </c>
      <c r="AG81" s="17" t="str">
        <f t="shared" si="21"/>
        <v/>
      </c>
      <c r="AH81" s="17" t="str">
        <f t="shared" si="22"/>
        <v/>
      </c>
      <c r="AI81" s="17" t="str">
        <f t="shared" si="23"/>
        <v/>
      </c>
      <c r="AJ81" s="17" t="str">
        <f>IF($P81&lt;=n, SUM(AF81:AF$119), "")</f>
        <v/>
      </c>
      <c r="AK81" s="17" t="str">
        <f>IF($P81&lt;=n, SUM(AG81:AG$119), "")</f>
        <v/>
      </c>
      <c r="AL81" s="17" t="str">
        <f>IF($P81&lt;=n, SUM(AH81:AH$119), "")</f>
        <v/>
      </c>
      <c r="AM81" s="17" t="str">
        <f>IF($P81&lt;=n, SUM(AI81:AI$119), "")</f>
        <v/>
      </c>
      <c r="AN81" s="17" t="str">
        <f t="shared" ca="1" si="24"/>
        <v/>
      </c>
      <c r="AO81" s="17" t="str">
        <f t="shared" ca="1" si="25"/>
        <v/>
      </c>
      <c r="AP81" s="17" t="str">
        <f t="shared" si="26"/>
        <v/>
      </c>
    </row>
    <row r="82" spans="6:42">
      <c r="F82" s="18">
        <v>73</v>
      </c>
      <c r="G82" s="18"/>
      <c r="H82" s="18"/>
      <c r="I82" s="18"/>
      <c r="J82" s="18"/>
      <c r="K82" s="18"/>
      <c r="L82" s="18"/>
      <c r="M82" s="18"/>
      <c r="N82" s="18"/>
      <c r="P82" s="17" t="str">
        <f t="shared" si="27"/>
        <v/>
      </c>
      <c r="Q82" s="17" t="str">
        <f t="shared" si="20"/>
        <v/>
      </c>
      <c r="R82" s="17" t="str" cm="1">
        <f t="array" ref="R82">IF($P82&lt;=n, INDEX(TAB_Qx, $Q82+1, R$1+sex), "")</f>
        <v/>
      </c>
      <c r="S82" s="17" t="str" cm="1">
        <f t="array" ref="S82">IF($P82&lt;=n, INDEX(TAB_Qx, $Q82+1, S$1+sex), "")</f>
        <v/>
      </c>
      <c r="T82" s="17" t="str" cm="1">
        <f t="array" ref="T82">IF($P82&lt;=n, INDEX(TAB_Qx, $Q82+1, T$1+sex), "")</f>
        <v/>
      </c>
      <c r="U82" s="17" t="str" cm="1">
        <f t="array" ref="U82">IF($P82&lt;=n, INDEX(TAB_Qx, $Q82+1, U$1+sex), "")</f>
        <v/>
      </c>
      <c r="V82" s="17"/>
      <c r="W82" s="17"/>
      <c r="X82" s="17"/>
      <c r="Y82" s="17"/>
      <c r="Z82" s="17" t="str">
        <f t="shared" si="28"/>
        <v/>
      </c>
      <c r="AA82" s="17" t="str">
        <f t="shared" si="29"/>
        <v/>
      </c>
      <c r="AB82" s="17" t="str" cm="1">
        <f t="array" ref="AB82">IF($P82&lt;=n, _xlfn.SWITCH($P82, 0, 100000, 1, AB81*(1-V81*(1-AB$4/12)), AB81*(1-V81)), "")</f>
        <v/>
      </c>
      <c r="AC82" s="17" t="str" cm="1">
        <f t="array" ref="AC82">IF($P82&lt;=n, _xlfn.SWITCH($P82, 0, 100000, 1, AC81*(1-W81*(1-AC$4/12)), AC81*(1-W81)), "")</f>
        <v/>
      </c>
      <c r="AD82" s="17" t="str" cm="1">
        <f t="array" ref="AD82">IF($P82&lt;=n, _xlfn.SWITCH($P82, 0, 100000, 1, AD81*(1-X81*(1-AD$4/12)), AD81*(1-X81)), "")</f>
        <v/>
      </c>
      <c r="AE82" s="17" t="str" cm="1">
        <f t="array" ref="AE82">IF($P82&lt;=n, _xlfn.SWITCH($P82, 0, 100000, 1, AE81*(1-Y81*(1-AE$4/12)), AE81*(1-Y81)), "")</f>
        <v/>
      </c>
      <c r="AF82" s="17" t="str">
        <f t="shared" si="30"/>
        <v/>
      </c>
      <c r="AG82" s="17" t="str">
        <f t="shared" si="21"/>
        <v/>
      </c>
      <c r="AH82" s="17" t="str">
        <f t="shared" si="22"/>
        <v/>
      </c>
      <c r="AI82" s="17" t="str">
        <f t="shared" si="23"/>
        <v/>
      </c>
      <c r="AJ82" s="17" t="str">
        <f>IF($P82&lt;=n, SUM(AF82:AF$119), "")</f>
        <v/>
      </c>
      <c r="AK82" s="17" t="str">
        <f>IF($P82&lt;=n, SUM(AG82:AG$119), "")</f>
        <v/>
      </c>
      <c r="AL82" s="17" t="str">
        <f>IF($P82&lt;=n, SUM(AH82:AH$119), "")</f>
        <v/>
      </c>
      <c r="AM82" s="17" t="str">
        <f>IF($P82&lt;=n, SUM(AI82:AI$119), "")</f>
        <v/>
      </c>
      <c r="AN82" s="17" t="str">
        <f t="shared" ca="1" si="24"/>
        <v/>
      </c>
      <c r="AO82" s="17" t="str">
        <f t="shared" ca="1" si="25"/>
        <v/>
      </c>
      <c r="AP82" s="17" t="str">
        <f t="shared" si="26"/>
        <v/>
      </c>
    </row>
    <row r="83" spans="6:42">
      <c r="F83" s="18">
        <v>74</v>
      </c>
      <c r="G83" s="18"/>
      <c r="H83" s="18"/>
      <c r="I83" s="18"/>
      <c r="J83" s="18"/>
      <c r="K83" s="18"/>
      <c r="L83" s="18"/>
      <c r="M83" s="18"/>
      <c r="N83" s="18"/>
      <c r="P83" s="17" t="str">
        <f t="shared" si="27"/>
        <v/>
      </c>
      <c r="Q83" s="17" t="str">
        <f t="shared" si="20"/>
        <v/>
      </c>
      <c r="R83" s="17" t="str" cm="1">
        <f t="array" ref="R83">IF($P83&lt;=n, INDEX(TAB_Qx, $Q83+1, R$1+sex), "")</f>
        <v/>
      </c>
      <c r="S83" s="17" t="str" cm="1">
        <f t="array" ref="S83">IF($P83&lt;=n, INDEX(TAB_Qx, $Q83+1, S$1+sex), "")</f>
        <v/>
      </c>
      <c r="T83" s="17" t="str" cm="1">
        <f t="array" ref="T83">IF($P83&lt;=n, INDEX(TAB_Qx, $Q83+1, T$1+sex), "")</f>
        <v/>
      </c>
      <c r="U83" s="17" t="str" cm="1">
        <f t="array" ref="U83">IF($P83&lt;=n, INDEX(TAB_Qx, $Q83+1, U$1+sex), "")</f>
        <v/>
      </c>
      <c r="V83" s="17"/>
      <c r="W83" s="17"/>
      <c r="X83" s="17"/>
      <c r="Y83" s="17"/>
      <c r="Z83" s="17" t="str">
        <f t="shared" si="28"/>
        <v/>
      </c>
      <c r="AA83" s="17" t="str">
        <f t="shared" si="29"/>
        <v/>
      </c>
      <c r="AB83" s="17" t="str" cm="1">
        <f t="array" ref="AB83">IF($P83&lt;=n, _xlfn.SWITCH($P83, 0, 100000, 1, AB82*(1-V82*(1-AB$4/12)), AB82*(1-V82)), "")</f>
        <v/>
      </c>
      <c r="AC83" s="17" t="str" cm="1">
        <f t="array" ref="AC83">IF($P83&lt;=n, _xlfn.SWITCH($P83, 0, 100000, 1, AC82*(1-W82*(1-AC$4/12)), AC82*(1-W82)), "")</f>
        <v/>
      </c>
      <c r="AD83" s="17" t="str" cm="1">
        <f t="array" ref="AD83">IF($P83&lt;=n, _xlfn.SWITCH($P83, 0, 100000, 1, AD82*(1-X82*(1-AD$4/12)), AD82*(1-X82)), "")</f>
        <v/>
      </c>
      <c r="AE83" s="17" t="str" cm="1">
        <f t="array" ref="AE83">IF($P83&lt;=n, _xlfn.SWITCH($P83, 0, 100000, 1, AE82*(1-Y82*(1-AE$4/12)), AE82*(1-Y82)), "")</f>
        <v/>
      </c>
      <c r="AF83" s="17" t="str">
        <f t="shared" si="30"/>
        <v/>
      </c>
      <c r="AG83" s="17" t="str">
        <f t="shared" si="21"/>
        <v/>
      </c>
      <c r="AH83" s="17" t="str">
        <f t="shared" si="22"/>
        <v/>
      </c>
      <c r="AI83" s="17" t="str">
        <f t="shared" si="23"/>
        <v/>
      </c>
      <c r="AJ83" s="17" t="str">
        <f>IF($P83&lt;=n, SUM(AF83:AF$119), "")</f>
        <v/>
      </c>
      <c r="AK83" s="17" t="str">
        <f>IF($P83&lt;=n, SUM(AG83:AG$119), "")</f>
        <v/>
      </c>
      <c r="AL83" s="17" t="str">
        <f>IF($P83&lt;=n, SUM(AH83:AH$119), "")</f>
        <v/>
      </c>
      <c r="AM83" s="17" t="str">
        <f>IF($P83&lt;=n, SUM(AI83:AI$119), "")</f>
        <v/>
      </c>
      <c r="AN83" s="17" t="str">
        <f t="shared" ca="1" si="24"/>
        <v/>
      </c>
      <c r="AO83" s="17" t="str">
        <f t="shared" ca="1" si="25"/>
        <v/>
      </c>
      <c r="AP83" s="17" t="str">
        <f t="shared" si="26"/>
        <v/>
      </c>
    </row>
    <row r="84" spans="6:42">
      <c r="F84" s="18">
        <v>75</v>
      </c>
      <c r="G84" s="18"/>
      <c r="H84" s="18"/>
      <c r="I84" s="18"/>
      <c r="J84" s="18"/>
      <c r="K84" s="18"/>
      <c r="L84" s="18"/>
      <c r="M84" s="18"/>
      <c r="N84" s="18"/>
      <c r="P84" s="17" t="str">
        <f t="shared" si="27"/>
        <v/>
      </c>
      <c r="Q84" s="17" t="str">
        <f t="shared" si="20"/>
        <v/>
      </c>
      <c r="R84" s="17" t="str" cm="1">
        <f t="array" ref="R84">IF($P84&lt;=n, INDEX(TAB_Qx, $Q84+1, R$1+sex), "")</f>
        <v/>
      </c>
      <c r="S84" s="17" t="str" cm="1">
        <f t="array" ref="S84">IF($P84&lt;=n, INDEX(TAB_Qx, $Q84+1, S$1+sex), "")</f>
        <v/>
      </c>
      <c r="T84" s="17" t="str" cm="1">
        <f t="array" ref="T84">IF($P84&lt;=n, INDEX(TAB_Qx, $Q84+1, T$1+sex), "")</f>
        <v/>
      </c>
      <c r="U84" s="17" t="str" cm="1">
        <f t="array" ref="U84">IF($P84&lt;=n, INDEX(TAB_Qx, $Q84+1, U$1+sex), "")</f>
        <v/>
      </c>
      <c r="V84" s="17"/>
      <c r="W84" s="17"/>
      <c r="X84" s="17"/>
      <c r="Y84" s="17"/>
      <c r="Z84" s="17" t="str">
        <f t="shared" si="28"/>
        <v/>
      </c>
      <c r="AA84" s="17" t="str">
        <f t="shared" si="29"/>
        <v/>
      </c>
      <c r="AB84" s="17" t="str" cm="1">
        <f t="array" ref="AB84">IF($P84&lt;=n, _xlfn.SWITCH($P84, 0, 100000, 1, AB83*(1-V83*(1-AB$4/12)), AB83*(1-V83)), "")</f>
        <v/>
      </c>
      <c r="AC84" s="17" t="str" cm="1">
        <f t="array" ref="AC84">IF($P84&lt;=n, _xlfn.SWITCH($P84, 0, 100000, 1, AC83*(1-W83*(1-AC$4/12)), AC83*(1-W83)), "")</f>
        <v/>
      </c>
      <c r="AD84" s="17" t="str" cm="1">
        <f t="array" ref="AD84">IF($P84&lt;=n, _xlfn.SWITCH($P84, 0, 100000, 1, AD83*(1-X83*(1-AD$4/12)), AD83*(1-X83)), "")</f>
        <v/>
      </c>
      <c r="AE84" s="17" t="str" cm="1">
        <f t="array" ref="AE84">IF($P84&lt;=n, _xlfn.SWITCH($P84, 0, 100000, 1, AE83*(1-Y83*(1-AE$4/12)), AE83*(1-Y83)), "")</f>
        <v/>
      </c>
      <c r="AF84" s="17" t="str">
        <f t="shared" si="30"/>
        <v/>
      </c>
      <c r="AG84" s="17" t="str">
        <f t="shared" si="21"/>
        <v/>
      </c>
      <c r="AH84" s="17" t="str">
        <f t="shared" si="22"/>
        <v/>
      </c>
      <c r="AI84" s="17" t="str">
        <f t="shared" si="23"/>
        <v/>
      </c>
      <c r="AJ84" s="17" t="str">
        <f>IF($P84&lt;=n, SUM(AF84:AF$119), "")</f>
        <v/>
      </c>
      <c r="AK84" s="17" t="str">
        <f>IF($P84&lt;=n, SUM(AG84:AG$119), "")</f>
        <v/>
      </c>
      <c r="AL84" s="17" t="str">
        <f>IF($P84&lt;=n, SUM(AH84:AH$119), "")</f>
        <v/>
      </c>
      <c r="AM84" s="17" t="str">
        <f>IF($P84&lt;=n, SUM(AI84:AI$119), "")</f>
        <v/>
      </c>
      <c r="AN84" s="17" t="str">
        <f t="shared" ca="1" si="24"/>
        <v/>
      </c>
      <c r="AO84" s="17" t="str">
        <f t="shared" ca="1" si="25"/>
        <v/>
      </c>
      <c r="AP84" s="17" t="str">
        <f t="shared" si="26"/>
        <v/>
      </c>
    </row>
    <row r="85" spans="6:42">
      <c r="F85" s="18">
        <v>76</v>
      </c>
      <c r="G85" s="18"/>
      <c r="H85" s="18"/>
      <c r="I85" s="18"/>
      <c r="J85" s="18"/>
      <c r="K85" s="18"/>
      <c r="L85" s="18"/>
      <c r="M85" s="18"/>
      <c r="N85" s="18"/>
      <c r="P85" s="17" t="str">
        <f t="shared" si="27"/>
        <v/>
      </c>
      <c r="Q85" s="17" t="str">
        <f t="shared" si="20"/>
        <v/>
      </c>
      <c r="R85" s="17" t="str" cm="1">
        <f t="array" ref="R85">IF($P85&lt;=n, INDEX(TAB_Qx, $Q85+1, R$1+sex), "")</f>
        <v/>
      </c>
      <c r="S85" s="17" t="str" cm="1">
        <f t="array" ref="S85">IF($P85&lt;=n, INDEX(TAB_Qx, $Q85+1, S$1+sex), "")</f>
        <v/>
      </c>
      <c r="T85" s="17" t="str" cm="1">
        <f t="array" ref="T85">IF($P85&lt;=n, INDEX(TAB_Qx, $Q85+1, T$1+sex), "")</f>
        <v/>
      </c>
      <c r="U85" s="17" t="str" cm="1">
        <f t="array" ref="U85">IF($P85&lt;=n, INDEX(TAB_Qx, $Q85+1, U$1+sex), "")</f>
        <v/>
      </c>
      <c r="V85" s="17"/>
      <c r="W85" s="17"/>
      <c r="X85" s="17"/>
      <c r="Y85" s="17"/>
      <c r="Z85" s="17" t="str">
        <f t="shared" si="28"/>
        <v/>
      </c>
      <c r="AA85" s="17" t="str">
        <f t="shared" si="29"/>
        <v/>
      </c>
      <c r="AB85" s="17" t="str" cm="1">
        <f t="array" ref="AB85">IF($P85&lt;=n, _xlfn.SWITCH($P85, 0, 100000, 1, AB84*(1-V84*(1-AB$4/12)), AB84*(1-V84)), "")</f>
        <v/>
      </c>
      <c r="AC85" s="17" t="str" cm="1">
        <f t="array" ref="AC85">IF($P85&lt;=n, _xlfn.SWITCH($P85, 0, 100000, 1, AC84*(1-W84*(1-AC$4/12)), AC84*(1-W84)), "")</f>
        <v/>
      </c>
      <c r="AD85" s="17" t="str" cm="1">
        <f t="array" ref="AD85">IF($P85&lt;=n, _xlfn.SWITCH($P85, 0, 100000, 1, AD84*(1-X84*(1-AD$4/12)), AD84*(1-X84)), "")</f>
        <v/>
      </c>
      <c r="AE85" s="17" t="str" cm="1">
        <f t="array" ref="AE85">IF($P85&lt;=n, _xlfn.SWITCH($P85, 0, 100000, 1, AE84*(1-Y84*(1-AE$4/12)), AE84*(1-Y84)), "")</f>
        <v/>
      </c>
      <c r="AF85" s="17" t="str">
        <f t="shared" si="30"/>
        <v/>
      </c>
      <c r="AG85" s="17" t="str">
        <f t="shared" si="21"/>
        <v/>
      </c>
      <c r="AH85" s="17" t="str">
        <f t="shared" si="22"/>
        <v/>
      </c>
      <c r="AI85" s="17" t="str">
        <f t="shared" si="23"/>
        <v/>
      </c>
      <c r="AJ85" s="17" t="str">
        <f>IF($P85&lt;=n, SUM(AF85:AF$119), "")</f>
        <v/>
      </c>
      <c r="AK85" s="17" t="str">
        <f>IF($P85&lt;=n, SUM(AG85:AG$119), "")</f>
        <v/>
      </c>
      <c r="AL85" s="17" t="str">
        <f>IF($P85&lt;=n, SUM(AH85:AH$119), "")</f>
        <v/>
      </c>
      <c r="AM85" s="17" t="str">
        <f>IF($P85&lt;=n, SUM(AI85:AI$119), "")</f>
        <v/>
      </c>
      <c r="AN85" s="17" t="str">
        <f t="shared" ca="1" si="24"/>
        <v/>
      </c>
      <c r="AO85" s="17" t="str">
        <f t="shared" ca="1" si="25"/>
        <v/>
      </c>
      <c r="AP85" s="17" t="str">
        <f t="shared" si="26"/>
        <v/>
      </c>
    </row>
    <row r="86" spans="6:42">
      <c r="F86" s="18">
        <v>77</v>
      </c>
      <c r="G86" s="18"/>
      <c r="H86" s="18"/>
      <c r="I86" s="18"/>
      <c r="J86" s="18"/>
      <c r="K86" s="18"/>
      <c r="L86" s="18"/>
      <c r="M86" s="18"/>
      <c r="N86" s="18"/>
      <c r="P86" s="17" t="str">
        <f t="shared" si="27"/>
        <v/>
      </c>
      <c r="Q86" s="17" t="str">
        <f t="shared" si="20"/>
        <v/>
      </c>
      <c r="R86" s="17" t="str" cm="1">
        <f t="array" ref="R86">IF($P86&lt;=n, INDEX(TAB_Qx, $Q86+1, R$1+sex), "")</f>
        <v/>
      </c>
      <c r="S86" s="17" t="str" cm="1">
        <f t="array" ref="S86">IF($P86&lt;=n, INDEX(TAB_Qx, $Q86+1, S$1+sex), "")</f>
        <v/>
      </c>
      <c r="T86" s="17" t="str" cm="1">
        <f t="array" ref="T86">IF($P86&lt;=n, INDEX(TAB_Qx, $Q86+1, T$1+sex), "")</f>
        <v/>
      </c>
      <c r="U86" s="17" t="str" cm="1">
        <f t="array" ref="U86">IF($P86&lt;=n, INDEX(TAB_Qx, $Q86+1, U$1+sex), "")</f>
        <v/>
      </c>
      <c r="V86" s="17"/>
      <c r="W86" s="17"/>
      <c r="X86" s="17"/>
      <c r="Y86" s="17"/>
      <c r="Z86" s="17" t="str">
        <f t="shared" si="28"/>
        <v/>
      </c>
      <c r="AA86" s="17" t="str">
        <f t="shared" si="29"/>
        <v/>
      </c>
      <c r="AB86" s="17" t="str" cm="1">
        <f t="array" ref="AB86">IF($P86&lt;=n, _xlfn.SWITCH($P86, 0, 100000, 1, AB85*(1-V85*(1-AB$4/12)), AB85*(1-V85)), "")</f>
        <v/>
      </c>
      <c r="AC86" s="17" t="str" cm="1">
        <f t="array" ref="AC86">IF($P86&lt;=n, _xlfn.SWITCH($P86, 0, 100000, 1, AC85*(1-W85*(1-AC$4/12)), AC85*(1-W85)), "")</f>
        <v/>
      </c>
      <c r="AD86" s="17" t="str" cm="1">
        <f t="array" ref="AD86">IF($P86&lt;=n, _xlfn.SWITCH($P86, 0, 100000, 1, AD85*(1-X85*(1-AD$4/12)), AD85*(1-X85)), "")</f>
        <v/>
      </c>
      <c r="AE86" s="17" t="str" cm="1">
        <f t="array" ref="AE86">IF($P86&lt;=n, _xlfn.SWITCH($P86, 0, 100000, 1, AE85*(1-Y85*(1-AE$4/12)), AE85*(1-Y85)), "")</f>
        <v/>
      </c>
      <c r="AF86" s="17" t="str">
        <f t="shared" si="30"/>
        <v/>
      </c>
      <c r="AG86" s="17" t="str">
        <f t="shared" si="21"/>
        <v/>
      </c>
      <c r="AH86" s="17" t="str">
        <f t="shared" si="22"/>
        <v/>
      </c>
      <c r="AI86" s="17" t="str">
        <f t="shared" si="23"/>
        <v/>
      </c>
      <c r="AJ86" s="17" t="str">
        <f>IF($P86&lt;=n, SUM(AF86:AF$119), "")</f>
        <v/>
      </c>
      <c r="AK86" s="17" t="str">
        <f>IF($P86&lt;=n, SUM(AG86:AG$119), "")</f>
        <v/>
      </c>
      <c r="AL86" s="17" t="str">
        <f>IF($P86&lt;=n, SUM(AH86:AH$119), "")</f>
        <v/>
      </c>
      <c r="AM86" s="17" t="str">
        <f>IF($P86&lt;=n, SUM(AI86:AI$119), "")</f>
        <v/>
      </c>
      <c r="AN86" s="17" t="str">
        <f t="shared" ca="1" si="24"/>
        <v/>
      </c>
      <c r="AO86" s="17" t="str">
        <f t="shared" ca="1" si="25"/>
        <v/>
      </c>
      <c r="AP86" s="17" t="str">
        <f t="shared" si="26"/>
        <v/>
      </c>
    </row>
    <row r="87" spans="6:42">
      <c r="F87" s="18">
        <v>78</v>
      </c>
      <c r="G87" s="18"/>
      <c r="H87" s="18"/>
      <c r="I87" s="18"/>
      <c r="J87" s="18"/>
      <c r="K87" s="18"/>
      <c r="L87" s="18"/>
      <c r="M87" s="18"/>
      <c r="N87" s="18"/>
      <c r="P87" s="17" t="str">
        <f t="shared" si="27"/>
        <v/>
      </c>
      <c r="Q87" s="17" t="str">
        <f t="shared" si="20"/>
        <v/>
      </c>
      <c r="R87" s="17" t="str" cm="1">
        <f t="array" ref="R87">IF($P87&lt;=n, INDEX(TAB_Qx, $Q87+1, R$1+sex), "")</f>
        <v/>
      </c>
      <c r="S87" s="17" t="str" cm="1">
        <f t="array" ref="S87">IF($P87&lt;=n, INDEX(TAB_Qx, $Q87+1, S$1+sex), "")</f>
        <v/>
      </c>
      <c r="T87" s="17" t="str" cm="1">
        <f t="array" ref="T87">IF($P87&lt;=n, INDEX(TAB_Qx, $Q87+1, T$1+sex), "")</f>
        <v/>
      </c>
      <c r="U87" s="17" t="str" cm="1">
        <f t="array" ref="U87">IF($P87&lt;=n, INDEX(TAB_Qx, $Q87+1, U$1+sex), "")</f>
        <v/>
      </c>
      <c r="V87" s="17"/>
      <c r="W87" s="17"/>
      <c r="X87" s="17"/>
      <c r="Y87" s="17"/>
      <c r="Z87" s="17" t="str">
        <f t="shared" si="28"/>
        <v/>
      </c>
      <c r="AA87" s="17" t="str">
        <f t="shared" si="29"/>
        <v/>
      </c>
      <c r="AB87" s="17" t="str" cm="1">
        <f t="array" ref="AB87">IF($P87&lt;=n, _xlfn.SWITCH($P87, 0, 100000, 1, AB86*(1-V86*(1-AB$4/12)), AB86*(1-V86)), "")</f>
        <v/>
      </c>
      <c r="AC87" s="17" t="str" cm="1">
        <f t="array" ref="AC87">IF($P87&lt;=n, _xlfn.SWITCH($P87, 0, 100000, 1, AC86*(1-W86*(1-AC$4/12)), AC86*(1-W86)), "")</f>
        <v/>
      </c>
      <c r="AD87" s="17" t="str" cm="1">
        <f t="array" ref="AD87">IF($P87&lt;=n, _xlfn.SWITCH($P87, 0, 100000, 1, AD86*(1-X86*(1-AD$4/12)), AD86*(1-X86)), "")</f>
        <v/>
      </c>
      <c r="AE87" s="17" t="str" cm="1">
        <f t="array" ref="AE87">IF($P87&lt;=n, _xlfn.SWITCH($P87, 0, 100000, 1, AE86*(1-Y86*(1-AE$4/12)), AE86*(1-Y86)), "")</f>
        <v/>
      </c>
      <c r="AF87" s="17" t="str">
        <f t="shared" si="30"/>
        <v/>
      </c>
      <c r="AG87" s="17" t="str">
        <f t="shared" si="21"/>
        <v/>
      </c>
      <c r="AH87" s="17" t="str">
        <f t="shared" si="22"/>
        <v/>
      </c>
      <c r="AI87" s="17" t="str">
        <f t="shared" si="23"/>
        <v/>
      </c>
      <c r="AJ87" s="17" t="str">
        <f>IF($P87&lt;=n, SUM(AF87:AF$119), "")</f>
        <v/>
      </c>
      <c r="AK87" s="17" t="str">
        <f>IF($P87&lt;=n, SUM(AG87:AG$119), "")</f>
        <v/>
      </c>
      <c r="AL87" s="17" t="str">
        <f>IF($P87&lt;=n, SUM(AH87:AH$119), "")</f>
        <v/>
      </c>
      <c r="AM87" s="17" t="str">
        <f>IF($P87&lt;=n, SUM(AI87:AI$119), "")</f>
        <v/>
      </c>
      <c r="AN87" s="17" t="str">
        <f t="shared" ca="1" si="24"/>
        <v/>
      </c>
      <c r="AO87" s="17" t="str">
        <f t="shared" ca="1" si="25"/>
        <v/>
      </c>
      <c r="AP87" s="17" t="str">
        <f t="shared" si="26"/>
        <v/>
      </c>
    </row>
    <row r="88" spans="6:42">
      <c r="F88" s="18">
        <v>79</v>
      </c>
      <c r="G88" s="18"/>
      <c r="H88" s="18"/>
      <c r="I88" s="18"/>
      <c r="J88" s="18"/>
      <c r="K88" s="18"/>
      <c r="L88" s="18"/>
      <c r="M88" s="18"/>
      <c r="N88" s="18"/>
      <c r="P88" s="17" t="str">
        <f t="shared" si="27"/>
        <v/>
      </c>
      <c r="Q88" s="17" t="str">
        <f t="shared" si="20"/>
        <v/>
      </c>
      <c r="R88" s="17" t="str" cm="1">
        <f t="array" ref="R88">IF($P88&lt;=n, INDEX(TAB_Qx, $Q88+1, R$1+sex), "")</f>
        <v/>
      </c>
      <c r="S88" s="17" t="str" cm="1">
        <f t="array" ref="S88">IF($P88&lt;=n, INDEX(TAB_Qx, $Q88+1, S$1+sex), "")</f>
        <v/>
      </c>
      <c r="T88" s="17" t="str" cm="1">
        <f t="array" ref="T88">IF($P88&lt;=n, INDEX(TAB_Qx, $Q88+1, T$1+sex), "")</f>
        <v/>
      </c>
      <c r="U88" s="17" t="str" cm="1">
        <f t="array" ref="U88">IF($P88&lt;=n, INDEX(TAB_Qx, $Q88+1, U$1+sex), "")</f>
        <v/>
      </c>
      <c r="V88" s="17"/>
      <c r="W88" s="17"/>
      <c r="X88" s="17"/>
      <c r="Y88" s="17"/>
      <c r="Z88" s="17" t="str">
        <f t="shared" si="28"/>
        <v/>
      </c>
      <c r="AA88" s="17" t="str">
        <f t="shared" si="29"/>
        <v/>
      </c>
      <c r="AB88" s="17" t="str" cm="1">
        <f t="array" ref="AB88">IF($P88&lt;=n, _xlfn.SWITCH($P88, 0, 100000, 1, AB87*(1-V87*(1-AB$4/12)), AB87*(1-V87)), "")</f>
        <v/>
      </c>
      <c r="AC88" s="17" t="str" cm="1">
        <f t="array" ref="AC88">IF($P88&lt;=n, _xlfn.SWITCH($P88, 0, 100000, 1, AC87*(1-W87*(1-AC$4/12)), AC87*(1-W87)), "")</f>
        <v/>
      </c>
      <c r="AD88" s="17" t="str" cm="1">
        <f t="array" ref="AD88">IF($P88&lt;=n, _xlfn.SWITCH($P88, 0, 100000, 1, AD87*(1-X87*(1-AD$4/12)), AD87*(1-X87)), "")</f>
        <v/>
      </c>
      <c r="AE88" s="17" t="str" cm="1">
        <f t="array" ref="AE88">IF($P88&lt;=n, _xlfn.SWITCH($P88, 0, 100000, 1, AE87*(1-Y87*(1-AE$4/12)), AE87*(1-Y87)), "")</f>
        <v/>
      </c>
      <c r="AF88" s="17" t="str">
        <f t="shared" si="30"/>
        <v/>
      </c>
      <c r="AG88" s="17" t="str">
        <f t="shared" si="21"/>
        <v/>
      </c>
      <c r="AH88" s="17" t="str">
        <f t="shared" si="22"/>
        <v/>
      </c>
      <c r="AI88" s="17" t="str">
        <f t="shared" si="23"/>
        <v/>
      </c>
      <c r="AJ88" s="17" t="str">
        <f>IF($P88&lt;=n, SUM(AF88:AF$119), "")</f>
        <v/>
      </c>
      <c r="AK88" s="17" t="str">
        <f>IF($P88&lt;=n, SUM(AG88:AG$119), "")</f>
        <v/>
      </c>
      <c r="AL88" s="17" t="str">
        <f>IF($P88&lt;=n, SUM(AH88:AH$119), "")</f>
        <v/>
      </c>
      <c r="AM88" s="17" t="str">
        <f>IF($P88&lt;=n, SUM(AI88:AI$119), "")</f>
        <v/>
      </c>
      <c r="AN88" s="17" t="str">
        <f t="shared" ca="1" si="24"/>
        <v/>
      </c>
      <c r="AO88" s="17" t="str">
        <f t="shared" ca="1" si="25"/>
        <v/>
      </c>
      <c r="AP88" s="17" t="str">
        <f t="shared" si="26"/>
        <v/>
      </c>
    </row>
    <row r="89" spans="6:42">
      <c r="F89" s="18">
        <v>80</v>
      </c>
      <c r="G89" s="18"/>
      <c r="H89" s="18"/>
      <c r="I89" s="18"/>
      <c r="J89" s="18"/>
      <c r="K89" s="18"/>
      <c r="L89" s="18"/>
      <c r="M89" s="18"/>
      <c r="N89" s="18"/>
      <c r="P89" s="17" t="str">
        <f t="shared" si="27"/>
        <v/>
      </c>
      <c r="Q89" s="17" t="str">
        <f t="shared" si="20"/>
        <v/>
      </c>
      <c r="R89" s="17" t="str" cm="1">
        <f t="array" ref="R89">IF($P89&lt;=n, INDEX(TAB_Qx, $Q89+1, R$1+sex), "")</f>
        <v/>
      </c>
      <c r="S89" s="17" t="str" cm="1">
        <f t="array" ref="S89">IF($P89&lt;=n, INDEX(TAB_Qx, $Q89+1, S$1+sex), "")</f>
        <v/>
      </c>
      <c r="T89" s="17" t="str" cm="1">
        <f t="array" ref="T89">IF($P89&lt;=n, INDEX(TAB_Qx, $Q89+1, T$1+sex), "")</f>
        <v/>
      </c>
      <c r="U89" s="17" t="str" cm="1">
        <f t="array" ref="U89">IF($P89&lt;=n, INDEX(TAB_Qx, $Q89+1, U$1+sex), "")</f>
        <v/>
      </c>
      <c r="V89" s="17"/>
      <c r="W89" s="17"/>
      <c r="X89" s="17"/>
      <c r="Y89" s="17"/>
      <c r="Z89" s="17" t="str">
        <f t="shared" si="28"/>
        <v/>
      </c>
      <c r="AA89" s="17" t="str">
        <f t="shared" si="29"/>
        <v/>
      </c>
      <c r="AB89" s="17" t="str" cm="1">
        <f t="array" ref="AB89">IF($P89&lt;=n, _xlfn.SWITCH($P89, 0, 100000, 1, AB88*(1-V88*(1-AB$4/12)), AB88*(1-V88)), "")</f>
        <v/>
      </c>
      <c r="AC89" s="17" t="str" cm="1">
        <f t="array" ref="AC89">IF($P89&lt;=n, _xlfn.SWITCH($P89, 0, 100000, 1, AC88*(1-W88*(1-AC$4/12)), AC88*(1-W88)), "")</f>
        <v/>
      </c>
      <c r="AD89" s="17" t="str" cm="1">
        <f t="array" ref="AD89">IF($P89&lt;=n, _xlfn.SWITCH($P89, 0, 100000, 1, AD88*(1-X88*(1-AD$4/12)), AD88*(1-X88)), "")</f>
        <v/>
      </c>
      <c r="AE89" s="17" t="str" cm="1">
        <f t="array" ref="AE89">IF($P89&lt;=n, _xlfn.SWITCH($P89, 0, 100000, 1, AE88*(1-Y88*(1-AE$4/12)), AE88*(1-Y88)), "")</f>
        <v/>
      </c>
      <c r="AF89" s="17" t="str">
        <f t="shared" si="30"/>
        <v/>
      </c>
      <c r="AG89" s="17" t="str">
        <f t="shared" si="21"/>
        <v/>
      </c>
      <c r="AH89" s="17" t="str">
        <f t="shared" si="22"/>
        <v/>
      </c>
      <c r="AI89" s="17" t="str">
        <f t="shared" si="23"/>
        <v/>
      </c>
      <c r="AJ89" s="17" t="str">
        <f>IF($P89&lt;=n, SUM(AF89:AF$119), "")</f>
        <v/>
      </c>
      <c r="AK89" s="17" t="str">
        <f>IF($P89&lt;=n, SUM(AG89:AG$119), "")</f>
        <v/>
      </c>
      <c r="AL89" s="17" t="str">
        <f>IF($P89&lt;=n, SUM(AH89:AH$119), "")</f>
        <v/>
      </c>
      <c r="AM89" s="17" t="str">
        <f>IF($P89&lt;=n, SUM(AI89:AI$119), "")</f>
        <v/>
      </c>
      <c r="AN89" s="17" t="str">
        <f t="shared" ca="1" si="24"/>
        <v/>
      </c>
      <c r="AO89" s="17" t="str">
        <f t="shared" ca="1" si="25"/>
        <v/>
      </c>
      <c r="AP89" s="17" t="str">
        <f t="shared" si="26"/>
        <v/>
      </c>
    </row>
    <row r="90" spans="6:42">
      <c r="F90" s="18">
        <v>81</v>
      </c>
      <c r="G90" s="18"/>
      <c r="H90" s="18"/>
      <c r="I90" s="18"/>
      <c r="J90" s="18"/>
      <c r="K90" s="18"/>
      <c r="L90" s="18"/>
      <c r="M90" s="18"/>
      <c r="N90" s="18"/>
      <c r="P90" s="17" t="str">
        <f t="shared" si="27"/>
        <v/>
      </c>
      <c r="Q90" s="17" t="str">
        <f t="shared" si="20"/>
        <v/>
      </c>
      <c r="R90" s="17" t="str" cm="1">
        <f t="array" ref="R90">IF($P90&lt;=n, INDEX(TAB_Qx, $Q90+1, R$1+sex), "")</f>
        <v/>
      </c>
      <c r="S90" s="17" t="str" cm="1">
        <f t="array" ref="S90">IF($P90&lt;=n, INDEX(TAB_Qx, $Q90+1, S$1+sex), "")</f>
        <v/>
      </c>
      <c r="T90" s="17" t="str" cm="1">
        <f t="array" ref="T90">IF($P90&lt;=n, INDEX(TAB_Qx, $Q90+1, T$1+sex), "")</f>
        <v/>
      </c>
      <c r="U90" s="17" t="str" cm="1">
        <f t="array" ref="U90">IF($P90&lt;=n, INDEX(TAB_Qx, $Q90+1, U$1+sex), "")</f>
        <v/>
      </c>
      <c r="V90" s="17"/>
      <c r="W90" s="17"/>
      <c r="X90" s="17"/>
      <c r="Y90" s="17"/>
      <c r="Z90" s="17" t="str">
        <f t="shared" si="28"/>
        <v/>
      </c>
      <c r="AA90" s="17" t="str">
        <f t="shared" si="29"/>
        <v/>
      </c>
      <c r="AB90" s="17" t="str" cm="1">
        <f t="array" ref="AB90">IF($P90&lt;=n, _xlfn.SWITCH($P90, 0, 100000, 1, AB89*(1-V89*(1-AB$4/12)), AB89*(1-V89)), "")</f>
        <v/>
      </c>
      <c r="AC90" s="17" t="str" cm="1">
        <f t="array" ref="AC90">IF($P90&lt;=n, _xlfn.SWITCH($P90, 0, 100000, 1, AC89*(1-W89*(1-AC$4/12)), AC89*(1-W89)), "")</f>
        <v/>
      </c>
      <c r="AD90" s="17" t="str" cm="1">
        <f t="array" ref="AD90">IF($P90&lt;=n, _xlfn.SWITCH($P90, 0, 100000, 1, AD89*(1-X89*(1-AD$4/12)), AD89*(1-X89)), "")</f>
        <v/>
      </c>
      <c r="AE90" s="17" t="str" cm="1">
        <f t="array" ref="AE90">IF($P90&lt;=n, _xlfn.SWITCH($P90, 0, 100000, 1, AE89*(1-Y89*(1-AE$4/12)), AE89*(1-Y89)), "")</f>
        <v/>
      </c>
      <c r="AF90" s="17" t="str">
        <f t="shared" si="30"/>
        <v/>
      </c>
      <c r="AG90" s="17" t="str">
        <f t="shared" si="21"/>
        <v/>
      </c>
      <c r="AH90" s="17" t="str">
        <f t="shared" si="22"/>
        <v/>
      </c>
      <c r="AI90" s="17" t="str">
        <f t="shared" si="23"/>
        <v/>
      </c>
      <c r="AJ90" s="17" t="str">
        <f>IF($P90&lt;=n, SUM(AF90:AF$119), "")</f>
        <v/>
      </c>
      <c r="AK90" s="17" t="str">
        <f>IF($P90&lt;=n, SUM(AG90:AG$119), "")</f>
        <v/>
      </c>
      <c r="AL90" s="17" t="str">
        <f>IF($P90&lt;=n, SUM(AH90:AH$119), "")</f>
        <v/>
      </c>
      <c r="AM90" s="17" t="str">
        <f>IF($P90&lt;=n, SUM(AI90:AI$119), "")</f>
        <v/>
      </c>
      <c r="AN90" s="17" t="str">
        <f t="shared" ca="1" si="24"/>
        <v/>
      </c>
      <c r="AO90" s="17" t="str">
        <f t="shared" ca="1" si="25"/>
        <v/>
      </c>
      <c r="AP90" s="17" t="str">
        <f t="shared" si="26"/>
        <v/>
      </c>
    </row>
    <row r="91" spans="6:42">
      <c r="F91" s="18">
        <v>82</v>
      </c>
      <c r="G91" s="18"/>
      <c r="H91" s="18"/>
      <c r="I91" s="18"/>
      <c r="J91" s="18"/>
      <c r="K91" s="18"/>
      <c r="L91" s="18"/>
      <c r="M91" s="18"/>
      <c r="N91" s="18"/>
      <c r="P91" s="17" t="str">
        <f t="shared" si="27"/>
        <v/>
      </c>
      <c r="Q91" s="17" t="str">
        <f t="shared" si="20"/>
        <v/>
      </c>
      <c r="R91" s="17" t="str" cm="1">
        <f t="array" ref="R91">IF($P91&lt;=n, INDEX(TAB_Qx, $Q91+1, R$1+sex), "")</f>
        <v/>
      </c>
      <c r="S91" s="17" t="str" cm="1">
        <f t="array" ref="S91">IF($P91&lt;=n, INDEX(TAB_Qx, $Q91+1, S$1+sex), "")</f>
        <v/>
      </c>
      <c r="T91" s="17" t="str" cm="1">
        <f t="array" ref="T91">IF($P91&lt;=n, INDEX(TAB_Qx, $Q91+1, T$1+sex), "")</f>
        <v/>
      </c>
      <c r="U91" s="17" t="str" cm="1">
        <f t="array" ref="U91">IF($P91&lt;=n, INDEX(TAB_Qx, $Q91+1, U$1+sex), "")</f>
        <v/>
      </c>
      <c r="V91" s="17"/>
      <c r="W91" s="17"/>
      <c r="X91" s="17"/>
      <c r="Y91" s="17"/>
      <c r="Z91" s="17" t="str">
        <f t="shared" si="28"/>
        <v/>
      </c>
      <c r="AA91" s="17" t="str">
        <f t="shared" si="29"/>
        <v/>
      </c>
      <c r="AB91" s="17" t="str" cm="1">
        <f t="array" ref="AB91">IF($P91&lt;=n, _xlfn.SWITCH($P91, 0, 100000, 1, AB90*(1-V90*(1-AB$4/12)), AB90*(1-V90)), "")</f>
        <v/>
      </c>
      <c r="AC91" s="17" t="str" cm="1">
        <f t="array" ref="AC91">IF($P91&lt;=n, _xlfn.SWITCH($P91, 0, 100000, 1, AC90*(1-W90*(1-AC$4/12)), AC90*(1-W90)), "")</f>
        <v/>
      </c>
      <c r="AD91" s="17" t="str" cm="1">
        <f t="array" ref="AD91">IF($P91&lt;=n, _xlfn.SWITCH($P91, 0, 100000, 1, AD90*(1-X90*(1-AD$4/12)), AD90*(1-X90)), "")</f>
        <v/>
      </c>
      <c r="AE91" s="17" t="str" cm="1">
        <f t="array" ref="AE91">IF($P91&lt;=n, _xlfn.SWITCH($P91, 0, 100000, 1, AE90*(1-Y90*(1-AE$4/12)), AE90*(1-Y90)), "")</f>
        <v/>
      </c>
      <c r="AF91" s="17" t="str">
        <f t="shared" si="30"/>
        <v/>
      </c>
      <c r="AG91" s="17" t="str">
        <f t="shared" si="21"/>
        <v/>
      </c>
      <c r="AH91" s="17" t="str">
        <f t="shared" si="22"/>
        <v/>
      </c>
      <c r="AI91" s="17" t="str">
        <f t="shared" si="23"/>
        <v/>
      </c>
      <c r="AJ91" s="17" t="str">
        <f>IF($P91&lt;=n, SUM(AF91:AF$119), "")</f>
        <v/>
      </c>
      <c r="AK91" s="17" t="str">
        <f>IF($P91&lt;=n, SUM(AG91:AG$119), "")</f>
        <v/>
      </c>
      <c r="AL91" s="17" t="str">
        <f>IF($P91&lt;=n, SUM(AH91:AH$119), "")</f>
        <v/>
      </c>
      <c r="AM91" s="17" t="str">
        <f>IF($P91&lt;=n, SUM(AI91:AI$119), "")</f>
        <v/>
      </c>
      <c r="AN91" s="17" t="str">
        <f t="shared" ca="1" si="24"/>
        <v/>
      </c>
      <c r="AO91" s="17" t="str">
        <f t="shared" ca="1" si="25"/>
        <v/>
      </c>
      <c r="AP91" s="17" t="str">
        <f t="shared" si="26"/>
        <v/>
      </c>
    </row>
    <row r="92" spans="6:42">
      <c r="F92" s="18">
        <v>83</v>
      </c>
      <c r="G92" s="18"/>
      <c r="H92" s="18"/>
      <c r="I92" s="18"/>
      <c r="J92" s="18"/>
      <c r="K92" s="18"/>
      <c r="L92" s="18"/>
      <c r="M92" s="18"/>
      <c r="N92" s="18"/>
      <c r="P92" s="17" t="str">
        <f t="shared" si="27"/>
        <v/>
      </c>
      <c r="Q92" s="17" t="str">
        <f t="shared" si="20"/>
        <v/>
      </c>
      <c r="R92" s="17" t="str" cm="1">
        <f t="array" ref="R92">IF($P92&lt;=n, INDEX(TAB_Qx, $Q92+1, R$1+sex), "")</f>
        <v/>
      </c>
      <c r="S92" s="17" t="str" cm="1">
        <f t="array" ref="S92">IF($P92&lt;=n, INDEX(TAB_Qx, $Q92+1, S$1+sex), "")</f>
        <v/>
      </c>
      <c r="T92" s="17" t="str" cm="1">
        <f t="array" ref="T92">IF($P92&lt;=n, INDEX(TAB_Qx, $Q92+1, T$1+sex), "")</f>
        <v/>
      </c>
      <c r="U92" s="17" t="str" cm="1">
        <f t="array" ref="U92">IF($P92&lt;=n, INDEX(TAB_Qx, $Q92+1, U$1+sex), "")</f>
        <v/>
      </c>
      <c r="V92" s="17"/>
      <c r="W92" s="17"/>
      <c r="X92" s="17"/>
      <c r="Y92" s="17"/>
      <c r="Z92" s="17" t="str">
        <f t="shared" si="28"/>
        <v/>
      </c>
      <c r="AA92" s="17" t="str">
        <f t="shared" si="29"/>
        <v/>
      </c>
      <c r="AB92" s="17" t="str" cm="1">
        <f t="array" ref="AB92">IF($P92&lt;=n, _xlfn.SWITCH($P92, 0, 100000, 1, AB91*(1-V91*(1-AB$4/12)), AB91*(1-V91)), "")</f>
        <v/>
      </c>
      <c r="AC92" s="17" t="str" cm="1">
        <f t="array" ref="AC92">IF($P92&lt;=n, _xlfn.SWITCH($P92, 0, 100000, 1, AC91*(1-W91*(1-AC$4/12)), AC91*(1-W91)), "")</f>
        <v/>
      </c>
      <c r="AD92" s="17" t="str" cm="1">
        <f t="array" ref="AD92">IF($P92&lt;=n, _xlfn.SWITCH($P92, 0, 100000, 1, AD91*(1-X91*(1-AD$4/12)), AD91*(1-X91)), "")</f>
        <v/>
      </c>
      <c r="AE92" s="17" t="str" cm="1">
        <f t="array" ref="AE92">IF($P92&lt;=n, _xlfn.SWITCH($P92, 0, 100000, 1, AE91*(1-Y91*(1-AE$4/12)), AE91*(1-Y91)), "")</f>
        <v/>
      </c>
      <c r="AF92" s="17" t="str">
        <f t="shared" si="30"/>
        <v/>
      </c>
      <c r="AG92" s="17" t="str">
        <f t="shared" si="21"/>
        <v/>
      </c>
      <c r="AH92" s="17" t="str">
        <f t="shared" si="22"/>
        <v/>
      </c>
      <c r="AI92" s="17" t="str">
        <f t="shared" si="23"/>
        <v/>
      </c>
      <c r="AJ92" s="17" t="str">
        <f>IF($P92&lt;=n, SUM(AF92:AF$119), "")</f>
        <v/>
      </c>
      <c r="AK92" s="17" t="str">
        <f>IF($P92&lt;=n, SUM(AG92:AG$119), "")</f>
        <v/>
      </c>
      <c r="AL92" s="17" t="str">
        <f>IF($P92&lt;=n, SUM(AH92:AH$119), "")</f>
        <v/>
      </c>
      <c r="AM92" s="17" t="str">
        <f>IF($P92&lt;=n, SUM(AI92:AI$119), "")</f>
        <v/>
      </c>
      <c r="AN92" s="17" t="str">
        <f t="shared" ca="1" si="24"/>
        <v/>
      </c>
      <c r="AO92" s="17" t="str">
        <f t="shared" ca="1" si="25"/>
        <v/>
      </c>
      <c r="AP92" s="17" t="str">
        <f t="shared" si="26"/>
        <v/>
      </c>
    </row>
    <row r="93" spans="6:42">
      <c r="F93" s="18">
        <v>84</v>
      </c>
      <c r="G93" s="18"/>
      <c r="H93" s="18"/>
      <c r="I93" s="18"/>
      <c r="J93" s="18"/>
      <c r="K93" s="18"/>
      <c r="L93" s="18"/>
      <c r="M93" s="18"/>
      <c r="N93" s="18"/>
      <c r="P93" s="17" t="str">
        <f t="shared" si="27"/>
        <v/>
      </c>
      <c r="Q93" s="17" t="str">
        <f t="shared" si="20"/>
        <v/>
      </c>
      <c r="R93" s="17" t="str" cm="1">
        <f t="array" ref="R93">IF($P93&lt;=n, INDEX(TAB_Qx, $Q93+1, R$1+sex), "")</f>
        <v/>
      </c>
      <c r="S93" s="17" t="str" cm="1">
        <f t="array" ref="S93">IF($P93&lt;=n, INDEX(TAB_Qx, $Q93+1, S$1+sex), "")</f>
        <v/>
      </c>
      <c r="T93" s="17" t="str" cm="1">
        <f t="array" ref="T93">IF($P93&lt;=n, INDEX(TAB_Qx, $Q93+1, T$1+sex), "")</f>
        <v/>
      </c>
      <c r="U93" s="17" t="str" cm="1">
        <f t="array" ref="U93">IF($P93&lt;=n, INDEX(TAB_Qx, $Q93+1, U$1+sex), "")</f>
        <v/>
      </c>
      <c r="V93" s="17"/>
      <c r="W93" s="17"/>
      <c r="X93" s="17"/>
      <c r="Y93" s="17"/>
      <c r="Z93" s="17" t="str">
        <f t="shared" si="28"/>
        <v/>
      </c>
      <c r="AA93" s="17" t="str">
        <f t="shared" si="29"/>
        <v/>
      </c>
      <c r="AB93" s="17" t="str" cm="1">
        <f t="array" ref="AB93">IF($P93&lt;=n, _xlfn.SWITCH($P93, 0, 100000, 1, AB92*(1-V92*(1-AB$4/12)), AB92*(1-V92)), "")</f>
        <v/>
      </c>
      <c r="AC93" s="17" t="str" cm="1">
        <f t="array" ref="AC93">IF($P93&lt;=n, _xlfn.SWITCH($P93, 0, 100000, 1, AC92*(1-W92*(1-AC$4/12)), AC92*(1-W92)), "")</f>
        <v/>
      </c>
      <c r="AD93" s="17" t="str" cm="1">
        <f t="array" ref="AD93">IF($P93&lt;=n, _xlfn.SWITCH($P93, 0, 100000, 1, AD92*(1-X92*(1-AD$4/12)), AD92*(1-X92)), "")</f>
        <v/>
      </c>
      <c r="AE93" s="17" t="str" cm="1">
        <f t="array" ref="AE93">IF($P93&lt;=n, _xlfn.SWITCH($P93, 0, 100000, 1, AE92*(1-Y92*(1-AE$4/12)), AE92*(1-Y92)), "")</f>
        <v/>
      </c>
      <c r="AF93" s="17" t="str">
        <f t="shared" si="30"/>
        <v/>
      </c>
      <c r="AG93" s="17" t="str">
        <f t="shared" si="21"/>
        <v/>
      </c>
      <c r="AH93" s="17" t="str">
        <f t="shared" si="22"/>
        <v/>
      </c>
      <c r="AI93" s="17" t="str">
        <f t="shared" si="23"/>
        <v/>
      </c>
      <c r="AJ93" s="17" t="str">
        <f>IF($P93&lt;=n, SUM(AF93:AF$119), "")</f>
        <v/>
      </c>
      <c r="AK93" s="17" t="str">
        <f>IF($P93&lt;=n, SUM(AG93:AG$119), "")</f>
        <v/>
      </c>
      <c r="AL93" s="17" t="str">
        <f>IF($P93&lt;=n, SUM(AH93:AH$119), "")</f>
        <v/>
      </c>
      <c r="AM93" s="17" t="str">
        <f>IF($P93&lt;=n, SUM(AI93:AI$119), "")</f>
        <v/>
      </c>
      <c r="AN93" s="17" t="str">
        <f t="shared" ca="1" si="24"/>
        <v/>
      </c>
      <c r="AO93" s="17" t="str">
        <f t="shared" ca="1" si="25"/>
        <v/>
      </c>
      <c r="AP93" s="17" t="str">
        <f t="shared" si="26"/>
        <v/>
      </c>
    </row>
    <row r="94" spans="6:42">
      <c r="F94" s="18">
        <v>85</v>
      </c>
      <c r="G94" s="18"/>
      <c r="H94" s="18"/>
      <c r="I94" s="18"/>
      <c r="J94" s="18"/>
      <c r="K94" s="18"/>
      <c r="L94" s="18"/>
      <c r="M94" s="18"/>
      <c r="N94" s="18"/>
      <c r="P94" s="17" t="str">
        <f t="shared" si="27"/>
        <v/>
      </c>
      <c r="Q94" s="17" t="str">
        <f t="shared" si="20"/>
        <v/>
      </c>
      <c r="R94" s="17" t="str" cm="1">
        <f t="array" ref="R94">IF($P94&lt;=n, INDEX(TAB_Qx, $Q94+1, R$1+sex), "")</f>
        <v/>
      </c>
      <c r="S94" s="17" t="str" cm="1">
        <f t="array" ref="S94">IF($P94&lt;=n, INDEX(TAB_Qx, $Q94+1, S$1+sex), "")</f>
        <v/>
      </c>
      <c r="T94" s="17" t="str" cm="1">
        <f t="array" ref="T94">IF($P94&lt;=n, INDEX(TAB_Qx, $Q94+1, T$1+sex), "")</f>
        <v/>
      </c>
      <c r="U94" s="17" t="str" cm="1">
        <f t="array" ref="U94">IF($P94&lt;=n, INDEX(TAB_Qx, $Q94+1, U$1+sex), "")</f>
        <v/>
      </c>
      <c r="V94" s="17"/>
      <c r="W94" s="17"/>
      <c r="X94" s="17"/>
      <c r="Y94" s="17"/>
      <c r="Z94" s="17" t="str">
        <f t="shared" si="28"/>
        <v/>
      </c>
      <c r="AA94" s="17" t="str">
        <f t="shared" si="29"/>
        <v/>
      </c>
      <c r="AB94" s="17" t="str" cm="1">
        <f t="array" ref="AB94">IF($P94&lt;=n, _xlfn.SWITCH($P94, 0, 100000, 1, AB93*(1-V93*(1-AB$4/12)), AB93*(1-V93)), "")</f>
        <v/>
      </c>
      <c r="AC94" s="17" t="str" cm="1">
        <f t="array" ref="AC94">IF($P94&lt;=n, _xlfn.SWITCH($P94, 0, 100000, 1, AC93*(1-W93*(1-AC$4/12)), AC93*(1-W93)), "")</f>
        <v/>
      </c>
      <c r="AD94" s="17" t="str" cm="1">
        <f t="array" ref="AD94">IF($P94&lt;=n, _xlfn.SWITCH($P94, 0, 100000, 1, AD93*(1-X93*(1-AD$4/12)), AD93*(1-X93)), "")</f>
        <v/>
      </c>
      <c r="AE94" s="17" t="str" cm="1">
        <f t="array" ref="AE94">IF($P94&lt;=n, _xlfn.SWITCH($P94, 0, 100000, 1, AE93*(1-Y93*(1-AE$4/12)), AE93*(1-Y93)), "")</f>
        <v/>
      </c>
      <c r="AF94" s="17" t="str">
        <f t="shared" si="30"/>
        <v/>
      </c>
      <c r="AG94" s="17" t="str">
        <f t="shared" si="21"/>
        <v/>
      </c>
      <c r="AH94" s="17" t="str">
        <f t="shared" si="22"/>
        <v/>
      </c>
      <c r="AI94" s="17" t="str">
        <f t="shared" si="23"/>
        <v/>
      </c>
      <c r="AJ94" s="17" t="str">
        <f>IF($P94&lt;=n, SUM(AF94:AF$119), "")</f>
        <v/>
      </c>
      <c r="AK94" s="17" t="str">
        <f>IF($P94&lt;=n, SUM(AG94:AG$119), "")</f>
        <v/>
      </c>
      <c r="AL94" s="17" t="str">
        <f>IF($P94&lt;=n, SUM(AH94:AH$119), "")</f>
        <v/>
      </c>
      <c r="AM94" s="17" t="str">
        <f>IF($P94&lt;=n, SUM(AI94:AI$119), "")</f>
        <v/>
      </c>
      <c r="AN94" s="17" t="str">
        <f t="shared" ca="1" si="24"/>
        <v/>
      </c>
      <c r="AO94" s="17" t="str">
        <f t="shared" ca="1" si="25"/>
        <v/>
      </c>
      <c r="AP94" s="17" t="str">
        <f t="shared" si="26"/>
        <v/>
      </c>
    </row>
    <row r="95" spans="6:42">
      <c r="F95" s="18">
        <v>86</v>
      </c>
      <c r="G95" s="18"/>
      <c r="H95" s="18"/>
      <c r="I95" s="18"/>
      <c r="J95" s="18"/>
      <c r="K95" s="18"/>
      <c r="L95" s="18"/>
      <c r="M95" s="18"/>
      <c r="N95" s="18"/>
      <c r="P95" s="17" t="str">
        <f t="shared" si="27"/>
        <v/>
      </c>
      <c r="Q95" s="17" t="str">
        <f t="shared" si="20"/>
        <v/>
      </c>
      <c r="R95" s="17" t="str" cm="1">
        <f t="array" ref="R95">IF($P95&lt;=n, INDEX(TAB_Qx, $Q95+1, R$1+sex), "")</f>
        <v/>
      </c>
      <c r="S95" s="17" t="str" cm="1">
        <f t="array" ref="S95">IF($P95&lt;=n, INDEX(TAB_Qx, $Q95+1, S$1+sex), "")</f>
        <v/>
      </c>
      <c r="T95" s="17" t="str" cm="1">
        <f t="array" ref="T95">IF($P95&lt;=n, INDEX(TAB_Qx, $Q95+1, T$1+sex), "")</f>
        <v/>
      </c>
      <c r="U95" s="17" t="str" cm="1">
        <f t="array" ref="U95">IF($P95&lt;=n, INDEX(TAB_Qx, $Q95+1, U$1+sex), "")</f>
        <v/>
      </c>
      <c r="V95" s="17"/>
      <c r="W95" s="17"/>
      <c r="X95" s="17"/>
      <c r="Y95" s="17"/>
      <c r="Z95" s="17" t="str">
        <f t="shared" si="28"/>
        <v/>
      </c>
      <c r="AA95" s="17" t="str">
        <f t="shared" si="29"/>
        <v/>
      </c>
      <c r="AB95" s="17" t="str" cm="1">
        <f t="array" ref="AB95">IF($P95&lt;=n, _xlfn.SWITCH($P95, 0, 100000, 1, AB94*(1-V94*(1-AB$4/12)), AB94*(1-V94)), "")</f>
        <v/>
      </c>
      <c r="AC95" s="17" t="str" cm="1">
        <f t="array" ref="AC95">IF($P95&lt;=n, _xlfn.SWITCH($P95, 0, 100000, 1, AC94*(1-W94*(1-AC$4/12)), AC94*(1-W94)), "")</f>
        <v/>
      </c>
      <c r="AD95" s="17" t="str" cm="1">
        <f t="array" ref="AD95">IF($P95&lt;=n, _xlfn.SWITCH($P95, 0, 100000, 1, AD94*(1-X94*(1-AD$4/12)), AD94*(1-X94)), "")</f>
        <v/>
      </c>
      <c r="AE95" s="17" t="str" cm="1">
        <f t="array" ref="AE95">IF($P95&lt;=n, _xlfn.SWITCH($P95, 0, 100000, 1, AE94*(1-Y94*(1-AE$4/12)), AE94*(1-Y94)), "")</f>
        <v/>
      </c>
      <c r="AF95" s="17" t="str">
        <f t="shared" si="30"/>
        <v/>
      </c>
      <c r="AG95" s="17" t="str">
        <f t="shared" si="21"/>
        <v/>
      </c>
      <c r="AH95" s="17" t="str">
        <f t="shared" si="22"/>
        <v/>
      </c>
      <c r="AI95" s="17" t="str">
        <f t="shared" si="23"/>
        <v/>
      </c>
      <c r="AJ95" s="17" t="str">
        <f>IF($P95&lt;=n, SUM(AF95:AF$119), "")</f>
        <v/>
      </c>
      <c r="AK95" s="17" t="str">
        <f>IF($P95&lt;=n, SUM(AG95:AG$119), "")</f>
        <v/>
      </c>
      <c r="AL95" s="17" t="str">
        <f>IF($P95&lt;=n, SUM(AH95:AH$119), "")</f>
        <v/>
      </c>
      <c r="AM95" s="17" t="str">
        <f>IF($P95&lt;=n, SUM(AI95:AI$119), "")</f>
        <v/>
      </c>
      <c r="AN95" s="17" t="str">
        <f t="shared" ca="1" si="24"/>
        <v/>
      </c>
      <c r="AO95" s="17" t="str">
        <f t="shared" ca="1" si="25"/>
        <v/>
      </c>
      <c r="AP95" s="17" t="str">
        <f t="shared" si="26"/>
        <v/>
      </c>
    </row>
    <row r="96" spans="6:42">
      <c r="F96" s="18">
        <v>87</v>
      </c>
      <c r="G96" s="18"/>
      <c r="H96" s="18"/>
      <c r="I96" s="18"/>
      <c r="J96" s="18"/>
      <c r="K96" s="18"/>
      <c r="L96" s="18"/>
      <c r="M96" s="18"/>
      <c r="N96" s="18"/>
      <c r="P96" s="17" t="str">
        <f t="shared" si="27"/>
        <v/>
      </c>
      <c r="Q96" s="17" t="str">
        <f t="shared" si="20"/>
        <v/>
      </c>
      <c r="R96" s="17" t="str" cm="1">
        <f t="array" ref="R96">IF($P96&lt;=n, INDEX(TAB_Qx, $Q96+1, R$1+sex), "")</f>
        <v/>
      </c>
      <c r="S96" s="17" t="str" cm="1">
        <f t="array" ref="S96">IF($P96&lt;=n, INDEX(TAB_Qx, $Q96+1, S$1+sex), "")</f>
        <v/>
      </c>
      <c r="T96" s="17" t="str" cm="1">
        <f t="array" ref="T96">IF($P96&lt;=n, INDEX(TAB_Qx, $Q96+1, T$1+sex), "")</f>
        <v/>
      </c>
      <c r="U96" s="17" t="str" cm="1">
        <f t="array" ref="U96">IF($P96&lt;=n, INDEX(TAB_Qx, $Q96+1, U$1+sex), "")</f>
        <v/>
      </c>
      <c r="V96" s="17"/>
      <c r="W96" s="17"/>
      <c r="X96" s="17"/>
      <c r="Y96" s="17"/>
      <c r="Z96" s="17" t="str">
        <f t="shared" si="28"/>
        <v/>
      </c>
      <c r="AA96" s="17" t="str">
        <f t="shared" si="29"/>
        <v/>
      </c>
      <c r="AB96" s="17" t="str" cm="1">
        <f t="array" ref="AB96">IF($P96&lt;=n, _xlfn.SWITCH($P96, 0, 100000, 1, AB95*(1-V95*(1-AB$4/12)), AB95*(1-V95)), "")</f>
        <v/>
      </c>
      <c r="AC96" s="17" t="str" cm="1">
        <f t="array" ref="AC96">IF($P96&lt;=n, _xlfn.SWITCH($P96, 0, 100000, 1, AC95*(1-W95*(1-AC$4/12)), AC95*(1-W95)), "")</f>
        <v/>
      </c>
      <c r="AD96" s="17" t="str" cm="1">
        <f t="array" ref="AD96">IF($P96&lt;=n, _xlfn.SWITCH($P96, 0, 100000, 1, AD95*(1-X95*(1-AD$4/12)), AD95*(1-X95)), "")</f>
        <v/>
      </c>
      <c r="AE96" s="17" t="str" cm="1">
        <f t="array" ref="AE96">IF($P96&lt;=n, _xlfn.SWITCH($P96, 0, 100000, 1, AE95*(1-Y95*(1-AE$4/12)), AE95*(1-Y95)), "")</f>
        <v/>
      </c>
      <c r="AF96" s="17" t="str">
        <f t="shared" si="30"/>
        <v/>
      </c>
      <c r="AG96" s="17" t="str">
        <f t="shared" si="21"/>
        <v/>
      </c>
      <c r="AH96" s="17" t="str">
        <f t="shared" si="22"/>
        <v/>
      </c>
      <c r="AI96" s="17" t="str">
        <f t="shared" si="23"/>
        <v/>
      </c>
      <c r="AJ96" s="17" t="str">
        <f>IF($P96&lt;=n, SUM(AF96:AF$119), "")</f>
        <v/>
      </c>
      <c r="AK96" s="17" t="str">
        <f>IF($P96&lt;=n, SUM(AG96:AG$119), "")</f>
        <v/>
      </c>
      <c r="AL96" s="17" t="str">
        <f>IF($P96&lt;=n, SUM(AH96:AH$119), "")</f>
        <v/>
      </c>
      <c r="AM96" s="17" t="str">
        <f>IF($P96&lt;=n, SUM(AI96:AI$119), "")</f>
        <v/>
      </c>
      <c r="AN96" s="17" t="str">
        <f t="shared" ca="1" si="24"/>
        <v/>
      </c>
      <c r="AO96" s="17" t="str">
        <f t="shared" ca="1" si="25"/>
        <v/>
      </c>
      <c r="AP96" s="17" t="str">
        <f t="shared" si="26"/>
        <v/>
      </c>
    </row>
    <row r="97" spans="6:42">
      <c r="F97" s="18">
        <v>88</v>
      </c>
      <c r="G97" s="18"/>
      <c r="H97" s="18"/>
      <c r="I97" s="18"/>
      <c r="J97" s="18"/>
      <c r="K97" s="18"/>
      <c r="L97" s="18"/>
      <c r="M97" s="18"/>
      <c r="N97" s="18"/>
      <c r="P97" s="17" t="str">
        <f t="shared" si="27"/>
        <v/>
      </c>
      <c r="Q97" s="17" t="str">
        <f t="shared" si="20"/>
        <v/>
      </c>
      <c r="R97" s="17" t="str" cm="1">
        <f t="array" ref="R97">IF($P97&lt;=n, INDEX(TAB_Qx, $Q97+1, R$1+sex), "")</f>
        <v/>
      </c>
      <c r="S97" s="17" t="str" cm="1">
        <f t="array" ref="S97">IF($P97&lt;=n, INDEX(TAB_Qx, $Q97+1, S$1+sex), "")</f>
        <v/>
      </c>
      <c r="T97" s="17" t="str" cm="1">
        <f t="array" ref="T97">IF($P97&lt;=n, INDEX(TAB_Qx, $Q97+1, T$1+sex), "")</f>
        <v/>
      </c>
      <c r="U97" s="17" t="str" cm="1">
        <f t="array" ref="U97">IF($P97&lt;=n, INDEX(TAB_Qx, $Q97+1, U$1+sex), "")</f>
        <v/>
      </c>
      <c r="V97" s="17"/>
      <c r="W97" s="17"/>
      <c r="X97" s="17"/>
      <c r="Y97" s="17"/>
      <c r="Z97" s="17" t="str">
        <f t="shared" si="28"/>
        <v/>
      </c>
      <c r="AA97" s="17" t="str">
        <f t="shared" si="29"/>
        <v/>
      </c>
      <c r="AB97" s="17" t="str" cm="1">
        <f t="array" ref="AB97">IF($P97&lt;=n, _xlfn.SWITCH($P97, 0, 100000, 1, AB96*(1-V96*(1-AB$4/12)), AB96*(1-V96)), "")</f>
        <v/>
      </c>
      <c r="AC97" s="17" t="str" cm="1">
        <f t="array" ref="AC97">IF($P97&lt;=n, _xlfn.SWITCH($P97, 0, 100000, 1, AC96*(1-W96*(1-AC$4/12)), AC96*(1-W96)), "")</f>
        <v/>
      </c>
      <c r="AD97" s="17" t="str" cm="1">
        <f t="array" ref="AD97">IF($P97&lt;=n, _xlfn.SWITCH($P97, 0, 100000, 1, AD96*(1-X96*(1-AD$4/12)), AD96*(1-X96)), "")</f>
        <v/>
      </c>
      <c r="AE97" s="17" t="str" cm="1">
        <f t="array" ref="AE97">IF($P97&lt;=n, _xlfn.SWITCH($P97, 0, 100000, 1, AE96*(1-Y96*(1-AE$4/12)), AE96*(1-Y96)), "")</f>
        <v/>
      </c>
      <c r="AF97" s="17" t="str">
        <f t="shared" si="30"/>
        <v/>
      </c>
      <c r="AG97" s="17" t="str">
        <f t="shared" si="21"/>
        <v/>
      </c>
      <c r="AH97" s="17" t="str">
        <f t="shared" si="22"/>
        <v/>
      </c>
      <c r="AI97" s="17" t="str">
        <f t="shared" si="23"/>
        <v/>
      </c>
      <c r="AJ97" s="17" t="str">
        <f>IF($P97&lt;=n, SUM(AF97:AF$119), "")</f>
        <v/>
      </c>
      <c r="AK97" s="17" t="str">
        <f>IF($P97&lt;=n, SUM(AG97:AG$119), "")</f>
        <v/>
      </c>
      <c r="AL97" s="17" t="str">
        <f>IF($P97&lt;=n, SUM(AH97:AH$119), "")</f>
        <v/>
      </c>
      <c r="AM97" s="17" t="str">
        <f>IF($P97&lt;=n, SUM(AI97:AI$119), "")</f>
        <v/>
      </c>
      <c r="AN97" s="17" t="str">
        <f t="shared" ca="1" si="24"/>
        <v/>
      </c>
      <c r="AO97" s="17" t="str">
        <f t="shared" ca="1" si="25"/>
        <v/>
      </c>
      <c r="AP97" s="17" t="str">
        <f t="shared" si="26"/>
        <v/>
      </c>
    </row>
    <row r="98" spans="6:42">
      <c r="F98" s="18">
        <v>89</v>
      </c>
      <c r="G98" s="18"/>
      <c r="H98" s="18"/>
      <c r="I98" s="18"/>
      <c r="J98" s="18"/>
      <c r="K98" s="18"/>
      <c r="L98" s="18"/>
      <c r="M98" s="18"/>
      <c r="N98" s="18"/>
      <c r="P98" s="17" t="str">
        <f t="shared" si="27"/>
        <v/>
      </c>
      <c r="Q98" s="17" t="str">
        <f t="shared" si="20"/>
        <v/>
      </c>
      <c r="R98" s="17" t="str" cm="1">
        <f t="array" ref="R98">IF($P98&lt;=n, INDEX(TAB_Qx, $Q98+1, R$1+sex), "")</f>
        <v/>
      </c>
      <c r="S98" s="17" t="str" cm="1">
        <f t="array" ref="S98">IF($P98&lt;=n, INDEX(TAB_Qx, $Q98+1, S$1+sex), "")</f>
        <v/>
      </c>
      <c r="T98" s="17" t="str" cm="1">
        <f t="array" ref="T98">IF($P98&lt;=n, INDEX(TAB_Qx, $Q98+1, T$1+sex), "")</f>
        <v/>
      </c>
      <c r="U98" s="17" t="str" cm="1">
        <f t="array" ref="U98">IF($P98&lt;=n, INDEX(TAB_Qx, $Q98+1, U$1+sex), "")</f>
        <v/>
      </c>
      <c r="V98" s="17"/>
      <c r="W98" s="17"/>
      <c r="X98" s="17"/>
      <c r="Y98" s="17"/>
      <c r="Z98" s="17" t="str">
        <f t="shared" si="28"/>
        <v/>
      </c>
      <c r="AA98" s="17" t="str">
        <f t="shared" si="29"/>
        <v/>
      </c>
      <c r="AB98" s="17" t="str" cm="1">
        <f t="array" ref="AB98">IF($P98&lt;=n, _xlfn.SWITCH($P98, 0, 100000, 1, AB97*(1-V97*(1-AB$4/12)), AB97*(1-V97)), "")</f>
        <v/>
      </c>
      <c r="AC98" s="17" t="str" cm="1">
        <f t="array" ref="AC98">IF($P98&lt;=n, _xlfn.SWITCH($P98, 0, 100000, 1, AC97*(1-W97*(1-AC$4/12)), AC97*(1-W97)), "")</f>
        <v/>
      </c>
      <c r="AD98" s="17" t="str" cm="1">
        <f t="array" ref="AD98">IF($P98&lt;=n, _xlfn.SWITCH($P98, 0, 100000, 1, AD97*(1-X97*(1-AD$4/12)), AD97*(1-X97)), "")</f>
        <v/>
      </c>
      <c r="AE98" s="17" t="str" cm="1">
        <f t="array" ref="AE98">IF($P98&lt;=n, _xlfn.SWITCH($P98, 0, 100000, 1, AE97*(1-Y97*(1-AE$4/12)), AE97*(1-Y97)), "")</f>
        <v/>
      </c>
      <c r="AF98" s="17" t="str">
        <f t="shared" si="30"/>
        <v/>
      </c>
      <c r="AG98" s="17" t="str">
        <f t="shared" si="21"/>
        <v/>
      </c>
      <c r="AH98" s="17" t="str">
        <f t="shared" si="22"/>
        <v/>
      </c>
      <c r="AI98" s="17" t="str">
        <f t="shared" si="23"/>
        <v/>
      </c>
      <c r="AJ98" s="17" t="str">
        <f>IF($P98&lt;=n, SUM(AF98:AF$119), "")</f>
        <v/>
      </c>
      <c r="AK98" s="17" t="str">
        <f>IF($P98&lt;=n, SUM(AG98:AG$119), "")</f>
        <v/>
      </c>
      <c r="AL98" s="17" t="str">
        <f>IF($P98&lt;=n, SUM(AH98:AH$119), "")</f>
        <v/>
      </c>
      <c r="AM98" s="17" t="str">
        <f>IF($P98&lt;=n, SUM(AI98:AI$119), "")</f>
        <v/>
      </c>
      <c r="AN98" s="17" t="str">
        <f t="shared" ca="1" si="24"/>
        <v/>
      </c>
      <c r="AO98" s="17" t="str">
        <f t="shared" ca="1" si="25"/>
        <v/>
      </c>
      <c r="AP98" s="17" t="str">
        <f t="shared" si="26"/>
        <v/>
      </c>
    </row>
    <row r="99" spans="6:42">
      <c r="F99" s="18">
        <v>90</v>
      </c>
      <c r="G99" s="18"/>
      <c r="H99" s="18"/>
      <c r="I99" s="18"/>
      <c r="J99" s="18"/>
      <c r="K99" s="18"/>
      <c r="L99" s="18"/>
      <c r="M99" s="18"/>
      <c r="N99" s="18"/>
      <c r="P99" s="17" t="str">
        <f t="shared" si="27"/>
        <v/>
      </c>
      <c r="Q99" s="17" t="str">
        <f t="shared" si="20"/>
        <v/>
      </c>
      <c r="R99" s="17" t="str" cm="1">
        <f t="array" ref="R99">IF($P99&lt;=n, INDEX(TAB_Qx, $Q99+1, R$1+sex), "")</f>
        <v/>
      </c>
      <c r="S99" s="17" t="str" cm="1">
        <f t="array" ref="S99">IF($P99&lt;=n, INDEX(TAB_Qx, $Q99+1, S$1+sex), "")</f>
        <v/>
      </c>
      <c r="T99" s="17" t="str" cm="1">
        <f t="array" ref="T99">IF($P99&lt;=n, INDEX(TAB_Qx, $Q99+1, T$1+sex), "")</f>
        <v/>
      </c>
      <c r="U99" s="17" t="str" cm="1">
        <f t="array" ref="U99">IF($P99&lt;=n, INDEX(TAB_Qx, $Q99+1, U$1+sex), "")</f>
        <v/>
      </c>
      <c r="V99" s="17"/>
      <c r="W99" s="17"/>
      <c r="X99" s="17"/>
      <c r="Y99" s="17"/>
      <c r="Z99" s="17" t="str">
        <f t="shared" si="28"/>
        <v/>
      </c>
      <c r="AA99" s="17" t="str">
        <f t="shared" si="29"/>
        <v/>
      </c>
      <c r="AB99" s="17" t="str" cm="1">
        <f t="array" ref="AB99">IF($P99&lt;=n, _xlfn.SWITCH($P99, 0, 100000, 1, AB98*(1-V98*(1-AB$4/12)), AB98*(1-V98)), "")</f>
        <v/>
      </c>
      <c r="AC99" s="17" t="str" cm="1">
        <f t="array" ref="AC99">IF($P99&lt;=n, _xlfn.SWITCH($P99, 0, 100000, 1, AC98*(1-W98*(1-AC$4/12)), AC98*(1-W98)), "")</f>
        <v/>
      </c>
      <c r="AD99" s="17" t="str" cm="1">
        <f t="array" ref="AD99">IF($P99&lt;=n, _xlfn.SWITCH($P99, 0, 100000, 1, AD98*(1-X98*(1-AD$4/12)), AD98*(1-X98)), "")</f>
        <v/>
      </c>
      <c r="AE99" s="17" t="str" cm="1">
        <f t="array" ref="AE99">IF($P99&lt;=n, _xlfn.SWITCH($P99, 0, 100000, 1, AE98*(1-Y98*(1-AE$4/12)), AE98*(1-Y98)), "")</f>
        <v/>
      </c>
      <c r="AF99" s="17" t="str">
        <f t="shared" si="30"/>
        <v/>
      </c>
      <c r="AG99" s="17" t="str">
        <f t="shared" si="21"/>
        <v/>
      </c>
      <c r="AH99" s="17" t="str">
        <f t="shared" si="22"/>
        <v/>
      </c>
      <c r="AI99" s="17" t="str">
        <f t="shared" si="23"/>
        <v/>
      </c>
      <c r="AJ99" s="17" t="str">
        <f>IF($P99&lt;=n, SUM(AF99:AF$119), "")</f>
        <v/>
      </c>
      <c r="AK99" s="17" t="str">
        <f>IF($P99&lt;=n, SUM(AG99:AG$119), "")</f>
        <v/>
      </c>
      <c r="AL99" s="17" t="str">
        <f>IF($P99&lt;=n, SUM(AH99:AH$119), "")</f>
        <v/>
      </c>
      <c r="AM99" s="17" t="str">
        <f>IF($P99&lt;=n, SUM(AI99:AI$119), "")</f>
        <v/>
      </c>
      <c r="AN99" s="17" t="str">
        <f t="shared" ca="1" si="24"/>
        <v/>
      </c>
      <c r="AO99" s="17" t="str">
        <f t="shared" ca="1" si="25"/>
        <v/>
      </c>
      <c r="AP99" s="17" t="str">
        <f t="shared" si="26"/>
        <v/>
      </c>
    </row>
    <row r="100" spans="6:42">
      <c r="F100" s="18">
        <v>91</v>
      </c>
      <c r="G100" s="18"/>
      <c r="H100" s="18"/>
      <c r="I100" s="18"/>
      <c r="J100" s="18"/>
      <c r="K100" s="18"/>
      <c r="L100" s="18"/>
      <c r="M100" s="18"/>
      <c r="N100" s="18"/>
      <c r="P100" s="17" t="str">
        <f t="shared" si="27"/>
        <v/>
      </c>
      <c r="Q100" s="17" t="str">
        <f t="shared" si="20"/>
        <v/>
      </c>
      <c r="R100" s="17" t="str" cm="1">
        <f t="array" ref="R100">IF($P100&lt;=n, INDEX(TAB_Qx, $Q100+1, R$1+sex), "")</f>
        <v/>
      </c>
      <c r="S100" s="17" t="str" cm="1">
        <f t="array" ref="S100">IF($P100&lt;=n, INDEX(TAB_Qx, $Q100+1, S$1+sex), "")</f>
        <v/>
      </c>
      <c r="T100" s="17" t="str" cm="1">
        <f t="array" ref="T100">IF($P100&lt;=n, INDEX(TAB_Qx, $Q100+1, T$1+sex), "")</f>
        <v/>
      </c>
      <c r="U100" s="17" t="str" cm="1">
        <f t="array" ref="U100">IF($P100&lt;=n, INDEX(TAB_Qx, $Q100+1, U$1+sex), "")</f>
        <v/>
      </c>
      <c r="V100" s="17"/>
      <c r="W100" s="17"/>
      <c r="X100" s="17"/>
      <c r="Y100" s="17"/>
      <c r="Z100" s="17" t="str">
        <f t="shared" si="28"/>
        <v/>
      </c>
      <c r="AA100" s="17" t="str">
        <f t="shared" si="29"/>
        <v/>
      </c>
      <c r="AB100" s="17" t="str" cm="1">
        <f t="array" ref="AB100">IF($P100&lt;=n, _xlfn.SWITCH($P100, 0, 100000, 1, AB99*(1-V99*(1-AB$4/12)), AB99*(1-V99)), "")</f>
        <v/>
      </c>
      <c r="AC100" s="17" t="str" cm="1">
        <f t="array" ref="AC100">IF($P100&lt;=n, _xlfn.SWITCH($P100, 0, 100000, 1, AC99*(1-W99*(1-AC$4/12)), AC99*(1-W99)), "")</f>
        <v/>
      </c>
      <c r="AD100" s="17" t="str" cm="1">
        <f t="array" ref="AD100">IF($P100&lt;=n, _xlfn.SWITCH($P100, 0, 100000, 1, AD99*(1-X99*(1-AD$4/12)), AD99*(1-X99)), "")</f>
        <v/>
      </c>
      <c r="AE100" s="17" t="str" cm="1">
        <f t="array" ref="AE100">IF($P100&lt;=n, _xlfn.SWITCH($P100, 0, 100000, 1, AE99*(1-Y99*(1-AE$4/12)), AE99*(1-Y99)), "")</f>
        <v/>
      </c>
      <c r="AF100" s="17" t="str">
        <f t="shared" si="30"/>
        <v/>
      </c>
      <c r="AG100" s="17" t="str">
        <f t="shared" si="21"/>
        <v/>
      </c>
      <c r="AH100" s="17" t="str">
        <f t="shared" si="22"/>
        <v/>
      </c>
      <c r="AI100" s="17" t="str">
        <f t="shared" si="23"/>
        <v/>
      </c>
      <c r="AJ100" s="17" t="str">
        <f>IF($P100&lt;=n, SUM(AF100:AF$119), "")</f>
        <v/>
      </c>
      <c r="AK100" s="17" t="str">
        <f>IF($P100&lt;=n, SUM(AG100:AG$119), "")</f>
        <v/>
      </c>
      <c r="AL100" s="17" t="str">
        <f>IF($P100&lt;=n, SUM(AH100:AH$119), "")</f>
        <v/>
      </c>
      <c r="AM100" s="17" t="str">
        <f>IF($P100&lt;=n, SUM(AI100:AI$119), "")</f>
        <v/>
      </c>
      <c r="AN100" s="17" t="str">
        <f t="shared" ca="1" si="24"/>
        <v/>
      </c>
      <c r="AO100" s="17" t="str">
        <f t="shared" ca="1" si="25"/>
        <v/>
      </c>
      <c r="AP100" s="17" t="str">
        <f t="shared" si="26"/>
        <v/>
      </c>
    </row>
    <row r="101" spans="6:42">
      <c r="F101" s="18">
        <v>92</v>
      </c>
      <c r="G101" s="18"/>
      <c r="H101" s="18"/>
      <c r="I101" s="18"/>
      <c r="J101" s="18"/>
      <c r="K101" s="18"/>
      <c r="L101" s="18"/>
      <c r="M101" s="18"/>
      <c r="N101" s="18"/>
      <c r="P101" s="17" t="str">
        <f t="shared" si="27"/>
        <v/>
      </c>
      <c r="Q101" s="17" t="str">
        <f t="shared" si="20"/>
        <v/>
      </c>
      <c r="R101" s="17" t="str" cm="1">
        <f t="array" ref="R101">IF($P101&lt;=n, INDEX(TAB_Qx, $Q101+1, R$1+sex), "")</f>
        <v/>
      </c>
      <c r="S101" s="17" t="str" cm="1">
        <f t="array" ref="S101">IF($P101&lt;=n, INDEX(TAB_Qx, $Q101+1, S$1+sex), "")</f>
        <v/>
      </c>
      <c r="T101" s="17" t="str" cm="1">
        <f t="array" ref="T101">IF($P101&lt;=n, INDEX(TAB_Qx, $Q101+1, T$1+sex), "")</f>
        <v/>
      </c>
      <c r="U101" s="17" t="str" cm="1">
        <f t="array" ref="U101">IF($P101&lt;=n, INDEX(TAB_Qx, $Q101+1, U$1+sex), "")</f>
        <v/>
      </c>
      <c r="V101" s="17"/>
      <c r="W101" s="17"/>
      <c r="X101" s="17"/>
      <c r="Y101" s="17"/>
      <c r="Z101" s="17" t="str">
        <f t="shared" si="28"/>
        <v/>
      </c>
      <c r="AA101" s="17" t="str">
        <f t="shared" si="29"/>
        <v/>
      </c>
      <c r="AB101" s="17" t="str" cm="1">
        <f t="array" ref="AB101">IF($P101&lt;=n, _xlfn.SWITCH($P101, 0, 100000, 1, AB100*(1-V100*(1-AB$4/12)), AB100*(1-V100)), "")</f>
        <v/>
      </c>
      <c r="AC101" s="17" t="str" cm="1">
        <f t="array" ref="AC101">IF($P101&lt;=n, _xlfn.SWITCH($P101, 0, 100000, 1, AC100*(1-W100*(1-AC$4/12)), AC100*(1-W100)), "")</f>
        <v/>
      </c>
      <c r="AD101" s="17" t="str" cm="1">
        <f t="array" ref="AD101">IF($P101&lt;=n, _xlfn.SWITCH($P101, 0, 100000, 1, AD100*(1-X100*(1-AD$4/12)), AD100*(1-X100)), "")</f>
        <v/>
      </c>
      <c r="AE101" s="17" t="str" cm="1">
        <f t="array" ref="AE101">IF($P101&lt;=n, _xlfn.SWITCH($P101, 0, 100000, 1, AE100*(1-Y100*(1-AE$4/12)), AE100*(1-Y100)), "")</f>
        <v/>
      </c>
      <c r="AF101" s="17" t="str">
        <f t="shared" si="30"/>
        <v/>
      </c>
      <c r="AG101" s="17" t="str">
        <f t="shared" si="21"/>
        <v/>
      </c>
      <c r="AH101" s="17" t="str">
        <f t="shared" si="22"/>
        <v/>
      </c>
      <c r="AI101" s="17" t="str">
        <f t="shared" si="23"/>
        <v/>
      </c>
      <c r="AJ101" s="17" t="str">
        <f>IF($P101&lt;=n, SUM(AF101:AF$119), "")</f>
        <v/>
      </c>
      <c r="AK101" s="17" t="str">
        <f>IF($P101&lt;=n, SUM(AG101:AG$119), "")</f>
        <v/>
      </c>
      <c r="AL101" s="17" t="str">
        <f>IF($P101&lt;=n, SUM(AH101:AH$119), "")</f>
        <v/>
      </c>
      <c r="AM101" s="17" t="str">
        <f>IF($P101&lt;=n, SUM(AI101:AI$119), "")</f>
        <v/>
      </c>
      <c r="AN101" s="17" t="str">
        <f t="shared" ca="1" si="24"/>
        <v/>
      </c>
      <c r="AO101" s="17" t="str">
        <f t="shared" ca="1" si="25"/>
        <v/>
      </c>
      <c r="AP101" s="17" t="str">
        <f t="shared" si="26"/>
        <v/>
      </c>
    </row>
    <row r="102" spans="6:42">
      <c r="F102" s="18">
        <v>93</v>
      </c>
      <c r="G102" s="18"/>
      <c r="H102" s="18"/>
      <c r="I102" s="18"/>
      <c r="J102" s="18"/>
      <c r="K102" s="18"/>
      <c r="L102" s="18"/>
      <c r="M102" s="18"/>
      <c r="N102" s="18"/>
      <c r="P102" s="17" t="str">
        <f t="shared" si="27"/>
        <v/>
      </c>
      <c r="Q102" s="17" t="str">
        <f t="shared" si="20"/>
        <v/>
      </c>
      <c r="R102" s="17" t="str" cm="1">
        <f t="array" ref="R102">IF($P102&lt;=n, INDEX(TAB_Qx, $Q102+1, R$1+sex), "")</f>
        <v/>
      </c>
      <c r="S102" s="17" t="str" cm="1">
        <f t="array" ref="S102">IF($P102&lt;=n, INDEX(TAB_Qx, $Q102+1, S$1+sex), "")</f>
        <v/>
      </c>
      <c r="T102" s="17" t="str" cm="1">
        <f t="array" ref="T102">IF($P102&lt;=n, INDEX(TAB_Qx, $Q102+1, T$1+sex), "")</f>
        <v/>
      </c>
      <c r="U102" s="17" t="str" cm="1">
        <f t="array" ref="U102">IF($P102&lt;=n, INDEX(TAB_Qx, $Q102+1, U$1+sex), "")</f>
        <v/>
      </c>
      <c r="V102" s="17"/>
      <c r="W102" s="17"/>
      <c r="X102" s="17"/>
      <c r="Y102" s="17"/>
      <c r="Z102" s="17" t="str">
        <f t="shared" si="28"/>
        <v/>
      </c>
      <c r="AA102" s="17" t="str">
        <f t="shared" si="29"/>
        <v/>
      </c>
      <c r="AB102" s="17" t="str" cm="1">
        <f t="array" ref="AB102">IF($P102&lt;=n, _xlfn.SWITCH($P102, 0, 100000, 1, AB101*(1-V101*(1-AB$4/12)), AB101*(1-V101)), "")</f>
        <v/>
      </c>
      <c r="AC102" s="17" t="str" cm="1">
        <f t="array" ref="AC102">IF($P102&lt;=n, _xlfn.SWITCH($P102, 0, 100000, 1, AC101*(1-W101*(1-AC$4/12)), AC101*(1-W101)), "")</f>
        <v/>
      </c>
      <c r="AD102" s="17" t="str" cm="1">
        <f t="array" ref="AD102">IF($P102&lt;=n, _xlfn.SWITCH($P102, 0, 100000, 1, AD101*(1-X101*(1-AD$4/12)), AD101*(1-X101)), "")</f>
        <v/>
      </c>
      <c r="AE102" s="17" t="str" cm="1">
        <f t="array" ref="AE102">IF($P102&lt;=n, _xlfn.SWITCH($P102, 0, 100000, 1, AE101*(1-Y101*(1-AE$4/12)), AE101*(1-Y101)), "")</f>
        <v/>
      </c>
      <c r="AF102" s="17" t="str">
        <f t="shared" si="30"/>
        <v/>
      </c>
      <c r="AG102" s="17" t="str">
        <f t="shared" si="21"/>
        <v/>
      </c>
      <c r="AH102" s="17" t="str">
        <f t="shared" si="22"/>
        <v/>
      </c>
      <c r="AI102" s="17" t="str">
        <f t="shared" si="23"/>
        <v/>
      </c>
      <c r="AJ102" s="17" t="str">
        <f>IF($P102&lt;=n, SUM(AF102:AF$119), "")</f>
        <v/>
      </c>
      <c r="AK102" s="17" t="str">
        <f>IF($P102&lt;=n, SUM(AG102:AG$119), "")</f>
        <v/>
      </c>
      <c r="AL102" s="17" t="str">
        <f>IF($P102&lt;=n, SUM(AH102:AH$119), "")</f>
        <v/>
      </c>
      <c r="AM102" s="17" t="str">
        <f>IF($P102&lt;=n, SUM(AI102:AI$119), "")</f>
        <v/>
      </c>
      <c r="AN102" s="17" t="str">
        <f t="shared" ca="1" si="24"/>
        <v/>
      </c>
      <c r="AO102" s="17" t="str">
        <f t="shared" ca="1" si="25"/>
        <v/>
      </c>
      <c r="AP102" s="17" t="str">
        <f t="shared" si="26"/>
        <v/>
      </c>
    </row>
    <row r="103" spans="6:42">
      <c r="F103" s="18">
        <v>94</v>
      </c>
      <c r="G103" s="18"/>
      <c r="H103" s="18"/>
      <c r="I103" s="18"/>
      <c r="J103" s="18"/>
      <c r="K103" s="18"/>
      <c r="L103" s="18"/>
      <c r="M103" s="18"/>
      <c r="N103" s="18"/>
      <c r="P103" s="17" t="str">
        <f t="shared" si="27"/>
        <v/>
      </c>
      <c r="Q103" s="17" t="str">
        <f t="shared" si="20"/>
        <v/>
      </c>
      <c r="R103" s="17" t="str" cm="1">
        <f t="array" ref="R103">IF($P103&lt;=n, INDEX(TAB_Qx, $Q103+1, R$1+sex), "")</f>
        <v/>
      </c>
      <c r="S103" s="17" t="str" cm="1">
        <f t="array" ref="S103">IF($P103&lt;=n, INDEX(TAB_Qx, $Q103+1, S$1+sex), "")</f>
        <v/>
      </c>
      <c r="T103" s="17" t="str" cm="1">
        <f t="array" ref="T103">IF($P103&lt;=n, INDEX(TAB_Qx, $Q103+1, T$1+sex), "")</f>
        <v/>
      </c>
      <c r="U103" s="17" t="str" cm="1">
        <f t="array" ref="U103">IF($P103&lt;=n, INDEX(TAB_Qx, $Q103+1, U$1+sex), "")</f>
        <v/>
      </c>
      <c r="V103" s="17"/>
      <c r="W103" s="17"/>
      <c r="X103" s="17"/>
      <c r="Y103" s="17"/>
      <c r="Z103" s="17" t="str">
        <f t="shared" si="28"/>
        <v/>
      </c>
      <c r="AA103" s="17" t="str">
        <f t="shared" si="29"/>
        <v/>
      </c>
      <c r="AB103" s="17" t="str" cm="1">
        <f t="array" ref="AB103">IF($P103&lt;=n, _xlfn.SWITCH($P103, 0, 100000, 1, AB102*(1-V102*(1-AB$4/12)), AB102*(1-V102)), "")</f>
        <v/>
      </c>
      <c r="AC103" s="17" t="str" cm="1">
        <f t="array" ref="AC103">IF($P103&lt;=n, _xlfn.SWITCH($P103, 0, 100000, 1, AC102*(1-W102*(1-AC$4/12)), AC102*(1-W102)), "")</f>
        <v/>
      </c>
      <c r="AD103" s="17" t="str" cm="1">
        <f t="array" ref="AD103">IF($P103&lt;=n, _xlfn.SWITCH($P103, 0, 100000, 1, AD102*(1-X102*(1-AD$4/12)), AD102*(1-X102)), "")</f>
        <v/>
      </c>
      <c r="AE103" s="17" t="str" cm="1">
        <f t="array" ref="AE103">IF($P103&lt;=n, _xlfn.SWITCH($P103, 0, 100000, 1, AE102*(1-Y102*(1-AE$4/12)), AE102*(1-Y102)), "")</f>
        <v/>
      </c>
      <c r="AF103" s="17" t="str">
        <f t="shared" si="30"/>
        <v/>
      </c>
      <c r="AG103" s="17" t="str">
        <f t="shared" si="21"/>
        <v/>
      </c>
      <c r="AH103" s="17" t="str">
        <f t="shared" si="22"/>
        <v/>
      </c>
      <c r="AI103" s="17" t="str">
        <f t="shared" si="23"/>
        <v/>
      </c>
      <c r="AJ103" s="17" t="str">
        <f>IF($P103&lt;=n, SUM(AF103:AF$119), "")</f>
        <v/>
      </c>
      <c r="AK103" s="17" t="str">
        <f>IF($P103&lt;=n, SUM(AG103:AG$119), "")</f>
        <v/>
      </c>
      <c r="AL103" s="17" t="str">
        <f>IF($P103&lt;=n, SUM(AH103:AH$119), "")</f>
        <v/>
      </c>
      <c r="AM103" s="17" t="str">
        <f>IF($P103&lt;=n, SUM(AI103:AI$119), "")</f>
        <v/>
      </c>
      <c r="AN103" s="17" t="str">
        <f t="shared" ca="1" si="24"/>
        <v/>
      </c>
      <c r="AO103" s="17" t="str">
        <f t="shared" ca="1" si="25"/>
        <v/>
      </c>
      <c r="AP103" s="17" t="str">
        <f t="shared" si="26"/>
        <v/>
      </c>
    </row>
    <row r="104" spans="6:42">
      <c r="F104" s="18">
        <v>95</v>
      </c>
      <c r="G104" s="18"/>
      <c r="H104" s="18"/>
      <c r="I104" s="18"/>
      <c r="J104" s="18"/>
      <c r="K104" s="18"/>
      <c r="L104" s="18"/>
      <c r="M104" s="18"/>
      <c r="N104" s="18"/>
      <c r="P104" s="17" t="str">
        <f t="shared" si="27"/>
        <v/>
      </c>
      <c r="Q104" s="17" t="str">
        <f t="shared" ref="Q104:Q135" si="31">IF(P104&lt;=n, x+P104, "")</f>
        <v/>
      </c>
      <c r="R104" s="17" t="str" cm="1">
        <f t="array" ref="R104">IF($P104&lt;=n, INDEX(TAB_Qx, $Q104+1, R$1+sex), "")</f>
        <v/>
      </c>
      <c r="S104" s="17" t="str" cm="1">
        <f t="array" ref="S104">IF($P104&lt;=n, INDEX(TAB_Qx, $Q104+1, S$1+sex), "")</f>
        <v/>
      </c>
      <c r="T104" s="17" t="str" cm="1">
        <f t="array" ref="T104">IF($P104&lt;=n, INDEX(TAB_Qx, $Q104+1, T$1+sex), "")</f>
        <v/>
      </c>
      <c r="U104" s="17" t="str" cm="1">
        <f t="array" ref="U104">IF($P104&lt;=n, INDEX(TAB_Qx, $Q104+1, U$1+sex), "")</f>
        <v/>
      </c>
      <c r="V104" s="17"/>
      <c r="W104" s="17"/>
      <c r="X104" s="17"/>
      <c r="Y104" s="17"/>
      <c r="Z104" s="17" t="str">
        <f t="shared" si="28"/>
        <v/>
      </c>
      <c r="AA104" s="17" t="str">
        <f t="shared" si="29"/>
        <v/>
      </c>
      <c r="AB104" s="17" t="str" cm="1">
        <f t="array" ref="AB104">IF($P104&lt;=n, _xlfn.SWITCH($P104, 0, 100000, 1, AB103*(1-V103*(1-AB$4/12)), AB103*(1-V103)), "")</f>
        <v/>
      </c>
      <c r="AC104" s="17" t="str" cm="1">
        <f t="array" ref="AC104">IF($P104&lt;=n, _xlfn.SWITCH($P104, 0, 100000, 1, AC103*(1-W103*(1-AC$4/12)), AC103*(1-W103)), "")</f>
        <v/>
      </c>
      <c r="AD104" s="17" t="str" cm="1">
        <f t="array" ref="AD104">IF($P104&lt;=n, _xlfn.SWITCH($P104, 0, 100000, 1, AD103*(1-X103*(1-AD$4/12)), AD103*(1-X103)), "")</f>
        <v/>
      </c>
      <c r="AE104" s="17" t="str" cm="1">
        <f t="array" ref="AE104">IF($P104&lt;=n, _xlfn.SWITCH($P104, 0, 100000, 1, AE103*(1-Y103*(1-AE$4/12)), AE103*(1-Y103)), "")</f>
        <v/>
      </c>
      <c r="AF104" s="17" t="str">
        <f t="shared" si="30"/>
        <v/>
      </c>
      <c r="AG104" s="17" t="str">
        <f t="shared" ref="AG104:AG119" si="32">IF($P104&lt;=n, AE104*v^$P104, "")</f>
        <v/>
      </c>
      <c r="AH104" s="17" t="str">
        <f t="shared" ref="AH104:AH119" si="33">IF($P104&lt;=n, AC104*Z104*v^($P104+0.5), "")</f>
        <v/>
      </c>
      <c r="AI104" s="17" t="str">
        <f t="shared" ref="AI104:AI119" si="34">IF($P104&lt;=n, AD104*AA104*v^($P104+0.5), "")</f>
        <v/>
      </c>
      <c r="AJ104" s="17" t="str">
        <f>IF($P104&lt;=n, SUM(AF104:AF$119), "")</f>
        <v/>
      </c>
      <c r="AK104" s="17" t="str">
        <f>IF($P104&lt;=n, SUM(AG104:AG$119), "")</f>
        <v/>
      </c>
      <c r="AL104" s="17" t="str">
        <f>IF($P104&lt;=n, SUM(AH104:AH$119), "")</f>
        <v/>
      </c>
      <c r="AM104" s="17" t="str">
        <f>IF($P104&lt;=n, SUM(AI104:AI$119), "")</f>
        <v/>
      </c>
      <c r="AN104" s="17" t="str">
        <f t="shared" ref="AN104:AN119" ca="1" si="35">IF($P104&lt;=n, IF($P104&lt;AN$3, (1-AN$4)*(AL104 - OFFSET(AL$8, AN$3, 0)) + (OFFSET(AL$8, AN$3, 0) - OFFSET(AL$8, n, 0)), AL104 - OFFSET(AL$8, n, 0)), "")</f>
        <v/>
      </c>
      <c r="AO104" s="17" t="str">
        <f t="shared" ref="AO104:AO119" ca="1" si="36">IF($P104&lt;=n, IF($P104&lt;AO$3, (1-AO$4)*(AM104 - OFFSET(AM$8, AO$3, 0)) + (OFFSET(AM$8, AO$3, 0) - OFFSET(AM$8, n, 0)), AM104 - OFFSET(AM$8, n, 0)), "")</f>
        <v/>
      </c>
      <c r="AP104" s="17" t="str">
        <f t="shared" ref="AP104:AP135" si="37">IF($P104&lt;=n, AN104+AO104, "")</f>
        <v/>
      </c>
    </row>
    <row r="105" spans="6:42">
      <c r="F105" s="18">
        <v>96</v>
      </c>
      <c r="G105" s="18"/>
      <c r="H105" s="18"/>
      <c r="I105" s="18"/>
      <c r="J105" s="18"/>
      <c r="K105" s="18"/>
      <c r="L105" s="18"/>
      <c r="M105" s="18"/>
      <c r="N105" s="18"/>
      <c r="P105" s="17" t="str">
        <f t="shared" ref="P105:P119" si="38">IF(P104&lt;n, P104+1, "")</f>
        <v/>
      </c>
      <c r="Q105" s="17" t="str">
        <f t="shared" si="31"/>
        <v/>
      </c>
      <c r="R105" s="17" t="str" cm="1">
        <f t="array" ref="R105">IF($P105&lt;=n, INDEX(TAB_Qx, $Q105+1, R$1+sex), "")</f>
        <v/>
      </c>
      <c r="S105" s="17" t="str" cm="1">
        <f t="array" ref="S105">IF($P105&lt;=n, INDEX(TAB_Qx, $Q105+1, S$1+sex), "")</f>
        <v/>
      </c>
      <c r="T105" s="17" t="str" cm="1">
        <f t="array" ref="T105">IF($P105&lt;=n, INDEX(TAB_Qx, $Q105+1, T$1+sex), "")</f>
        <v/>
      </c>
      <c r="U105" s="17" t="str" cm="1">
        <f t="array" ref="U105">IF($P105&lt;=n, INDEX(TAB_Qx, $Q105+1, U$1+sex), "")</f>
        <v/>
      </c>
      <c r="V105" s="17"/>
      <c r="W105" s="17"/>
      <c r="X105" s="17"/>
      <c r="Y105" s="17"/>
      <c r="Z105" s="17" t="str">
        <f t="shared" si="28"/>
        <v/>
      </c>
      <c r="AA105" s="17" t="str">
        <f t="shared" si="29"/>
        <v/>
      </c>
      <c r="AB105" s="17" t="str" cm="1">
        <f t="array" ref="AB105">IF($P105&lt;=n, _xlfn.SWITCH($P105, 0, 100000, 1, AB104*(1-V104*(1-AB$4/12)), AB104*(1-V104)), "")</f>
        <v/>
      </c>
      <c r="AC105" s="17" t="str" cm="1">
        <f t="array" ref="AC105">IF($P105&lt;=n, _xlfn.SWITCH($P105, 0, 100000, 1, AC104*(1-W104*(1-AC$4/12)), AC104*(1-W104)), "")</f>
        <v/>
      </c>
      <c r="AD105" s="17" t="str" cm="1">
        <f t="array" ref="AD105">IF($P105&lt;=n, _xlfn.SWITCH($P105, 0, 100000, 1, AD104*(1-X104*(1-AD$4/12)), AD104*(1-X104)), "")</f>
        <v/>
      </c>
      <c r="AE105" s="17" t="str" cm="1">
        <f t="array" ref="AE105">IF($P105&lt;=n, _xlfn.SWITCH($P105, 0, 100000, 1, AE104*(1-Y104*(1-AE$4/12)), AE104*(1-Y104)), "")</f>
        <v/>
      </c>
      <c r="AF105" s="17" t="str">
        <f t="shared" ref="AF105:AF119" si="39">IF(P105&lt;=n, AB105*v^P105, "")</f>
        <v/>
      </c>
      <c r="AG105" s="17" t="str">
        <f t="shared" si="32"/>
        <v/>
      </c>
      <c r="AH105" s="17" t="str">
        <f t="shared" si="33"/>
        <v/>
      </c>
      <c r="AI105" s="17" t="str">
        <f t="shared" si="34"/>
        <v/>
      </c>
      <c r="AJ105" s="17" t="str">
        <f>IF($P105&lt;=n, SUM(AF105:AF$119), "")</f>
        <v/>
      </c>
      <c r="AK105" s="17" t="str">
        <f>IF($P105&lt;=n, SUM(AG105:AG$119), "")</f>
        <v/>
      </c>
      <c r="AL105" s="17" t="str">
        <f>IF($P105&lt;=n, SUM(AH105:AH$119), "")</f>
        <v/>
      </c>
      <c r="AM105" s="17" t="str">
        <f>IF($P105&lt;=n, SUM(AI105:AI$119), "")</f>
        <v/>
      </c>
      <c r="AN105" s="17" t="str">
        <f t="shared" ca="1" si="35"/>
        <v/>
      </c>
      <c r="AO105" s="17" t="str">
        <f t="shared" ca="1" si="36"/>
        <v/>
      </c>
      <c r="AP105" s="17" t="str">
        <f t="shared" si="37"/>
        <v/>
      </c>
    </row>
    <row r="106" spans="6:42">
      <c r="F106" s="18">
        <v>97</v>
      </c>
      <c r="G106" s="18"/>
      <c r="H106" s="18"/>
      <c r="I106" s="18"/>
      <c r="J106" s="18"/>
      <c r="K106" s="18"/>
      <c r="L106" s="18"/>
      <c r="M106" s="18"/>
      <c r="N106" s="18"/>
      <c r="P106" s="17" t="str">
        <f t="shared" si="38"/>
        <v/>
      </c>
      <c r="Q106" s="17" t="str">
        <f t="shared" si="31"/>
        <v/>
      </c>
      <c r="R106" s="17" t="str" cm="1">
        <f t="array" ref="R106">IF($P106&lt;=n, INDEX(TAB_Qx, $Q106+1, R$1+sex), "")</f>
        <v/>
      </c>
      <c r="S106" s="17" t="str" cm="1">
        <f t="array" ref="S106">IF($P106&lt;=n, INDEX(TAB_Qx, $Q106+1, S$1+sex), "")</f>
        <v/>
      </c>
      <c r="T106" s="17" t="str" cm="1">
        <f t="array" ref="T106">IF($P106&lt;=n, INDEX(TAB_Qx, $Q106+1, T$1+sex), "")</f>
        <v/>
      </c>
      <c r="U106" s="17" t="str" cm="1">
        <f t="array" ref="U106">IF($P106&lt;=n, INDEX(TAB_Qx, $Q106+1, U$1+sex), "")</f>
        <v/>
      </c>
      <c r="V106" s="17"/>
      <c r="W106" s="17"/>
      <c r="X106" s="17"/>
      <c r="Y106" s="17"/>
      <c r="Z106" s="17" t="str">
        <f t="shared" si="28"/>
        <v/>
      </c>
      <c r="AA106" s="17" t="str">
        <f t="shared" si="29"/>
        <v/>
      </c>
      <c r="AB106" s="17" t="str" cm="1">
        <f t="array" ref="AB106">IF($P106&lt;=n, _xlfn.SWITCH($P106, 0, 100000, 1, AB105*(1-V105*(1-AB$4/12)), AB105*(1-V105)), "")</f>
        <v/>
      </c>
      <c r="AC106" s="17" t="str" cm="1">
        <f t="array" ref="AC106">IF($P106&lt;=n, _xlfn.SWITCH($P106, 0, 100000, 1, AC105*(1-W105*(1-AC$4/12)), AC105*(1-W105)), "")</f>
        <v/>
      </c>
      <c r="AD106" s="17" t="str" cm="1">
        <f t="array" ref="AD106">IF($P106&lt;=n, _xlfn.SWITCH($P106, 0, 100000, 1, AD105*(1-X105*(1-AD$4/12)), AD105*(1-X105)), "")</f>
        <v/>
      </c>
      <c r="AE106" s="17" t="str" cm="1">
        <f t="array" ref="AE106">IF($P106&lt;=n, _xlfn.SWITCH($P106, 0, 100000, 1, AE105*(1-Y105*(1-AE$4/12)), AE105*(1-Y105)), "")</f>
        <v/>
      </c>
      <c r="AF106" s="17" t="str">
        <f t="shared" si="39"/>
        <v/>
      </c>
      <c r="AG106" s="17" t="str">
        <f t="shared" si="32"/>
        <v/>
      </c>
      <c r="AH106" s="17" t="str">
        <f t="shared" si="33"/>
        <v/>
      </c>
      <c r="AI106" s="17" t="str">
        <f t="shared" si="34"/>
        <v/>
      </c>
      <c r="AJ106" s="17" t="str">
        <f>IF($P106&lt;=n, SUM(AF106:AF$119), "")</f>
        <v/>
      </c>
      <c r="AK106" s="17" t="str">
        <f>IF($P106&lt;=n, SUM(AG106:AG$119), "")</f>
        <v/>
      </c>
      <c r="AL106" s="17" t="str">
        <f>IF($P106&lt;=n, SUM(AH106:AH$119), "")</f>
        <v/>
      </c>
      <c r="AM106" s="17" t="str">
        <f>IF($P106&lt;=n, SUM(AI106:AI$119), "")</f>
        <v/>
      </c>
      <c r="AN106" s="17" t="str">
        <f t="shared" ca="1" si="35"/>
        <v/>
      </c>
      <c r="AO106" s="17" t="str">
        <f t="shared" ca="1" si="36"/>
        <v/>
      </c>
      <c r="AP106" s="17" t="str">
        <f t="shared" si="37"/>
        <v/>
      </c>
    </row>
    <row r="107" spans="6:42">
      <c r="F107" s="18">
        <v>98</v>
      </c>
      <c r="G107" s="18"/>
      <c r="H107" s="18"/>
      <c r="I107" s="18"/>
      <c r="J107" s="18"/>
      <c r="K107" s="18"/>
      <c r="L107" s="18"/>
      <c r="M107" s="18"/>
      <c r="N107" s="18"/>
      <c r="P107" s="17" t="str">
        <f t="shared" si="38"/>
        <v/>
      </c>
      <c r="Q107" s="17" t="str">
        <f t="shared" si="31"/>
        <v/>
      </c>
      <c r="R107" s="17" t="str" cm="1">
        <f t="array" ref="R107">IF($P107&lt;=n, INDEX(TAB_Qx, $Q107+1, R$1+sex), "")</f>
        <v/>
      </c>
      <c r="S107" s="17" t="str" cm="1">
        <f t="array" ref="S107">IF($P107&lt;=n, INDEX(TAB_Qx, $Q107+1, S$1+sex), "")</f>
        <v/>
      </c>
      <c r="T107" s="17" t="str" cm="1">
        <f t="array" ref="T107">IF($P107&lt;=n, INDEX(TAB_Qx, $Q107+1, T$1+sex), "")</f>
        <v/>
      </c>
      <c r="U107" s="17" t="str" cm="1">
        <f t="array" ref="U107">IF($P107&lt;=n, INDEX(TAB_Qx, $Q107+1, U$1+sex), "")</f>
        <v/>
      </c>
      <c r="V107" s="17"/>
      <c r="W107" s="17"/>
      <c r="X107" s="17"/>
      <c r="Y107" s="17"/>
      <c r="Z107" s="17" t="str">
        <f t="shared" si="28"/>
        <v/>
      </c>
      <c r="AA107" s="17" t="str">
        <f t="shared" si="29"/>
        <v/>
      </c>
      <c r="AB107" s="17" t="str" cm="1">
        <f t="array" ref="AB107">IF($P107&lt;=n, _xlfn.SWITCH($P107, 0, 100000, 1, AB106*(1-V106*(1-AB$4/12)), AB106*(1-V106)), "")</f>
        <v/>
      </c>
      <c r="AC107" s="17" t="str" cm="1">
        <f t="array" ref="AC107">IF($P107&lt;=n, _xlfn.SWITCH($P107, 0, 100000, 1, AC106*(1-W106*(1-AC$4/12)), AC106*(1-W106)), "")</f>
        <v/>
      </c>
      <c r="AD107" s="17" t="str" cm="1">
        <f t="array" ref="AD107">IF($P107&lt;=n, _xlfn.SWITCH($P107, 0, 100000, 1, AD106*(1-X106*(1-AD$4/12)), AD106*(1-X106)), "")</f>
        <v/>
      </c>
      <c r="AE107" s="17" t="str" cm="1">
        <f t="array" ref="AE107">IF($P107&lt;=n, _xlfn.SWITCH($P107, 0, 100000, 1, AE106*(1-Y106*(1-AE$4/12)), AE106*(1-Y106)), "")</f>
        <v/>
      </c>
      <c r="AF107" s="17" t="str">
        <f t="shared" si="39"/>
        <v/>
      </c>
      <c r="AG107" s="17" t="str">
        <f t="shared" si="32"/>
        <v/>
      </c>
      <c r="AH107" s="17" t="str">
        <f t="shared" si="33"/>
        <v/>
      </c>
      <c r="AI107" s="17" t="str">
        <f t="shared" si="34"/>
        <v/>
      </c>
      <c r="AJ107" s="17" t="str">
        <f>IF($P107&lt;=n, SUM(AF107:AF$119), "")</f>
        <v/>
      </c>
      <c r="AK107" s="17" t="str">
        <f>IF($P107&lt;=n, SUM(AG107:AG$119), "")</f>
        <v/>
      </c>
      <c r="AL107" s="17" t="str">
        <f>IF($P107&lt;=n, SUM(AH107:AH$119), "")</f>
        <v/>
      </c>
      <c r="AM107" s="17" t="str">
        <f>IF($P107&lt;=n, SUM(AI107:AI$119), "")</f>
        <v/>
      </c>
      <c r="AN107" s="17" t="str">
        <f t="shared" ca="1" si="35"/>
        <v/>
      </c>
      <c r="AO107" s="17" t="str">
        <f t="shared" ca="1" si="36"/>
        <v/>
      </c>
      <c r="AP107" s="17" t="str">
        <f t="shared" si="37"/>
        <v/>
      </c>
    </row>
    <row r="108" spans="6:42">
      <c r="F108" s="18">
        <v>99</v>
      </c>
      <c r="G108" s="18"/>
      <c r="H108" s="18"/>
      <c r="I108" s="18"/>
      <c r="J108" s="18"/>
      <c r="K108" s="18"/>
      <c r="L108" s="18"/>
      <c r="M108" s="18"/>
      <c r="N108" s="18"/>
      <c r="P108" s="17" t="str">
        <f t="shared" si="38"/>
        <v/>
      </c>
      <c r="Q108" s="17" t="str">
        <f t="shared" si="31"/>
        <v/>
      </c>
      <c r="R108" s="17" t="str" cm="1">
        <f t="array" ref="R108">IF($P108&lt;=n, INDEX(TAB_Qx, $Q108+1, R$1+sex), "")</f>
        <v/>
      </c>
      <c r="S108" s="17" t="str" cm="1">
        <f t="array" ref="S108">IF($P108&lt;=n, INDEX(TAB_Qx, $Q108+1, S$1+sex), "")</f>
        <v/>
      </c>
      <c r="T108" s="17" t="str" cm="1">
        <f t="array" ref="T108">IF($P108&lt;=n, INDEX(TAB_Qx, $Q108+1, T$1+sex), "")</f>
        <v/>
      </c>
      <c r="U108" s="17" t="str" cm="1">
        <f t="array" ref="U108">IF($P108&lt;=n, INDEX(TAB_Qx, $Q108+1, U$1+sex), "")</f>
        <v/>
      </c>
      <c r="V108" s="17"/>
      <c r="W108" s="17"/>
      <c r="X108" s="17"/>
      <c r="Y108" s="17"/>
      <c r="Z108" s="17" t="str">
        <f t="shared" si="28"/>
        <v/>
      </c>
      <c r="AA108" s="17" t="str">
        <f t="shared" si="29"/>
        <v/>
      </c>
      <c r="AB108" s="17" t="str" cm="1">
        <f t="array" ref="AB108">IF($P108&lt;=n, _xlfn.SWITCH($P108, 0, 100000, 1, AB107*(1-V107*(1-AB$4/12)), AB107*(1-V107)), "")</f>
        <v/>
      </c>
      <c r="AC108" s="17" t="str" cm="1">
        <f t="array" ref="AC108">IF($P108&lt;=n, _xlfn.SWITCH($P108, 0, 100000, 1, AC107*(1-W107*(1-AC$4/12)), AC107*(1-W107)), "")</f>
        <v/>
      </c>
      <c r="AD108" s="17" t="str" cm="1">
        <f t="array" ref="AD108">IF($P108&lt;=n, _xlfn.SWITCH($P108, 0, 100000, 1, AD107*(1-X107*(1-AD$4/12)), AD107*(1-X107)), "")</f>
        <v/>
      </c>
      <c r="AE108" s="17" t="str" cm="1">
        <f t="array" ref="AE108">IF($P108&lt;=n, _xlfn.SWITCH($P108, 0, 100000, 1, AE107*(1-Y107*(1-AE$4/12)), AE107*(1-Y107)), "")</f>
        <v/>
      </c>
      <c r="AF108" s="17" t="str">
        <f t="shared" si="39"/>
        <v/>
      </c>
      <c r="AG108" s="17" t="str">
        <f t="shared" si="32"/>
        <v/>
      </c>
      <c r="AH108" s="17" t="str">
        <f t="shared" si="33"/>
        <v/>
      </c>
      <c r="AI108" s="17" t="str">
        <f t="shared" si="34"/>
        <v/>
      </c>
      <c r="AJ108" s="17" t="str">
        <f>IF($P108&lt;=n, SUM(AF108:AF$119), "")</f>
        <v/>
      </c>
      <c r="AK108" s="17" t="str">
        <f>IF($P108&lt;=n, SUM(AG108:AG$119), "")</f>
        <v/>
      </c>
      <c r="AL108" s="17" t="str">
        <f>IF($P108&lt;=n, SUM(AH108:AH$119), "")</f>
        <v/>
      </c>
      <c r="AM108" s="17" t="str">
        <f>IF($P108&lt;=n, SUM(AI108:AI$119), "")</f>
        <v/>
      </c>
      <c r="AN108" s="17" t="str">
        <f t="shared" ca="1" si="35"/>
        <v/>
      </c>
      <c r="AO108" s="17" t="str">
        <f t="shared" ca="1" si="36"/>
        <v/>
      </c>
      <c r="AP108" s="17" t="str">
        <f t="shared" si="37"/>
        <v/>
      </c>
    </row>
    <row r="109" spans="6:42">
      <c r="F109" s="18">
        <v>100</v>
      </c>
      <c r="G109" s="18"/>
      <c r="H109" s="18"/>
      <c r="I109" s="18"/>
      <c r="J109" s="18"/>
      <c r="K109" s="18"/>
      <c r="L109" s="18"/>
      <c r="M109" s="18"/>
      <c r="N109" s="18"/>
      <c r="P109" s="17" t="str">
        <f t="shared" si="38"/>
        <v/>
      </c>
      <c r="Q109" s="17" t="str">
        <f t="shared" si="31"/>
        <v/>
      </c>
      <c r="R109" s="17" t="str" cm="1">
        <f t="array" ref="R109">IF($P109&lt;=n, INDEX(TAB_Qx, $Q109+1, R$1+sex), "")</f>
        <v/>
      </c>
      <c r="S109" s="17" t="str" cm="1">
        <f t="array" ref="S109">IF($P109&lt;=n, INDEX(TAB_Qx, $Q109+1, S$1+sex), "")</f>
        <v/>
      </c>
      <c r="T109" s="17" t="str" cm="1">
        <f t="array" ref="T109">IF($P109&lt;=n, INDEX(TAB_Qx, $Q109+1, T$1+sex), "")</f>
        <v/>
      </c>
      <c r="U109" s="17" t="str" cm="1">
        <f t="array" ref="U109">IF($P109&lt;=n, INDEX(TAB_Qx, $Q109+1, U$1+sex), "")</f>
        <v/>
      </c>
      <c r="V109" s="17"/>
      <c r="W109" s="17"/>
      <c r="X109" s="17"/>
      <c r="Y109" s="17"/>
      <c r="Z109" s="17" t="str">
        <f t="shared" si="28"/>
        <v/>
      </c>
      <c r="AA109" s="17" t="str">
        <f t="shared" si="29"/>
        <v/>
      </c>
      <c r="AB109" s="17" t="str" cm="1">
        <f t="array" ref="AB109">IF($P109&lt;=n, _xlfn.SWITCH($P109, 0, 100000, 1, AB108*(1-V108*(1-AB$4/12)), AB108*(1-V108)), "")</f>
        <v/>
      </c>
      <c r="AC109" s="17" t="str" cm="1">
        <f t="array" ref="AC109">IF($P109&lt;=n, _xlfn.SWITCH($P109, 0, 100000, 1, AC108*(1-W108*(1-AC$4/12)), AC108*(1-W108)), "")</f>
        <v/>
      </c>
      <c r="AD109" s="17" t="str" cm="1">
        <f t="array" ref="AD109">IF($P109&lt;=n, _xlfn.SWITCH($P109, 0, 100000, 1, AD108*(1-X108*(1-AD$4/12)), AD108*(1-X108)), "")</f>
        <v/>
      </c>
      <c r="AE109" s="17" t="str" cm="1">
        <f t="array" ref="AE109">IF($P109&lt;=n, _xlfn.SWITCH($P109, 0, 100000, 1, AE108*(1-Y108*(1-AE$4/12)), AE108*(1-Y108)), "")</f>
        <v/>
      </c>
      <c r="AF109" s="17" t="str">
        <f t="shared" si="39"/>
        <v/>
      </c>
      <c r="AG109" s="17" t="str">
        <f t="shared" si="32"/>
        <v/>
      </c>
      <c r="AH109" s="17" t="str">
        <f t="shared" si="33"/>
        <v/>
      </c>
      <c r="AI109" s="17" t="str">
        <f t="shared" si="34"/>
        <v/>
      </c>
      <c r="AJ109" s="17" t="str">
        <f>IF($P109&lt;=n, SUM(AF109:AF$119), "")</f>
        <v/>
      </c>
      <c r="AK109" s="17" t="str">
        <f>IF($P109&lt;=n, SUM(AG109:AG$119), "")</f>
        <v/>
      </c>
      <c r="AL109" s="17" t="str">
        <f>IF($P109&lt;=n, SUM(AH109:AH$119), "")</f>
        <v/>
      </c>
      <c r="AM109" s="17" t="str">
        <f>IF($P109&lt;=n, SUM(AI109:AI$119), "")</f>
        <v/>
      </c>
      <c r="AN109" s="17" t="str">
        <f t="shared" ca="1" si="35"/>
        <v/>
      </c>
      <c r="AO109" s="17" t="str">
        <f t="shared" ca="1" si="36"/>
        <v/>
      </c>
      <c r="AP109" s="17" t="str">
        <f t="shared" si="37"/>
        <v/>
      </c>
    </row>
    <row r="110" spans="6:42">
      <c r="F110" s="18">
        <v>101</v>
      </c>
      <c r="G110" s="18"/>
      <c r="H110" s="18"/>
      <c r="I110" s="18"/>
      <c r="J110" s="18"/>
      <c r="K110" s="18"/>
      <c r="L110" s="18"/>
      <c r="M110" s="18"/>
      <c r="N110" s="18"/>
      <c r="P110" s="17" t="str">
        <f t="shared" si="38"/>
        <v/>
      </c>
      <c r="Q110" s="17" t="str">
        <f t="shared" si="31"/>
        <v/>
      </c>
      <c r="R110" s="17" t="str" cm="1">
        <f t="array" ref="R110">IF($P110&lt;=n, INDEX(TAB_Qx, $Q110+1, R$1+sex), "")</f>
        <v/>
      </c>
      <c r="S110" s="17" t="str" cm="1">
        <f t="array" ref="S110">IF($P110&lt;=n, INDEX(TAB_Qx, $Q110+1, S$1+sex), "")</f>
        <v/>
      </c>
      <c r="T110" s="17" t="str" cm="1">
        <f t="array" ref="T110">IF($P110&lt;=n, INDEX(TAB_Qx, $Q110+1, T$1+sex), "")</f>
        <v/>
      </c>
      <c r="U110" s="17" t="str" cm="1">
        <f t="array" ref="U110">IF($P110&lt;=n, INDEX(TAB_Qx, $Q110+1, U$1+sex), "")</f>
        <v/>
      </c>
      <c r="V110" s="17"/>
      <c r="W110" s="17"/>
      <c r="X110" s="17"/>
      <c r="Y110" s="17"/>
      <c r="Z110" s="17" t="str">
        <f t="shared" si="28"/>
        <v/>
      </c>
      <c r="AA110" s="17" t="str">
        <f t="shared" si="29"/>
        <v/>
      </c>
      <c r="AB110" s="17" t="str" cm="1">
        <f t="array" ref="AB110">IF($P110&lt;=n, _xlfn.SWITCH($P110, 0, 100000, 1, AB109*(1-V109*(1-AB$4/12)), AB109*(1-V109)), "")</f>
        <v/>
      </c>
      <c r="AC110" s="17" t="str" cm="1">
        <f t="array" ref="AC110">IF($P110&lt;=n, _xlfn.SWITCH($P110, 0, 100000, 1, AC109*(1-W109*(1-AC$4/12)), AC109*(1-W109)), "")</f>
        <v/>
      </c>
      <c r="AD110" s="17" t="str" cm="1">
        <f t="array" ref="AD110">IF($P110&lt;=n, _xlfn.SWITCH($P110, 0, 100000, 1, AD109*(1-X109*(1-AD$4/12)), AD109*(1-X109)), "")</f>
        <v/>
      </c>
      <c r="AE110" s="17" t="str" cm="1">
        <f t="array" ref="AE110">IF($P110&lt;=n, _xlfn.SWITCH($P110, 0, 100000, 1, AE109*(1-Y109*(1-AE$4/12)), AE109*(1-Y109)), "")</f>
        <v/>
      </c>
      <c r="AF110" s="17" t="str">
        <f t="shared" si="39"/>
        <v/>
      </c>
      <c r="AG110" s="17" t="str">
        <f t="shared" si="32"/>
        <v/>
      </c>
      <c r="AH110" s="17" t="str">
        <f t="shared" si="33"/>
        <v/>
      </c>
      <c r="AI110" s="17" t="str">
        <f t="shared" si="34"/>
        <v/>
      </c>
      <c r="AJ110" s="17" t="str">
        <f>IF($P110&lt;=n, SUM(AF110:AF$119), "")</f>
        <v/>
      </c>
      <c r="AK110" s="17" t="str">
        <f>IF($P110&lt;=n, SUM(AG110:AG$119), "")</f>
        <v/>
      </c>
      <c r="AL110" s="17" t="str">
        <f>IF($P110&lt;=n, SUM(AH110:AH$119), "")</f>
        <v/>
      </c>
      <c r="AM110" s="17" t="str">
        <f>IF($P110&lt;=n, SUM(AI110:AI$119), "")</f>
        <v/>
      </c>
      <c r="AN110" s="17" t="str">
        <f t="shared" ca="1" si="35"/>
        <v/>
      </c>
      <c r="AO110" s="17" t="str">
        <f t="shared" ca="1" si="36"/>
        <v/>
      </c>
      <c r="AP110" s="17" t="str">
        <f t="shared" si="37"/>
        <v/>
      </c>
    </row>
    <row r="111" spans="6:42">
      <c r="F111" s="18">
        <v>102</v>
      </c>
      <c r="G111" s="18"/>
      <c r="H111" s="18"/>
      <c r="I111" s="18"/>
      <c r="J111" s="18"/>
      <c r="K111" s="18"/>
      <c r="L111" s="18"/>
      <c r="M111" s="18"/>
      <c r="N111" s="18"/>
      <c r="P111" s="17" t="str">
        <f t="shared" si="38"/>
        <v/>
      </c>
      <c r="Q111" s="17" t="str">
        <f t="shared" si="31"/>
        <v/>
      </c>
      <c r="R111" s="17" t="str" cm="1">
        <f t="array" ref="R111">IF($P111&lt;=n, INDEX(TAB_Qx, $Q111+1, R$1+sex), "")</f>
        <v/>
      </c>
      <c r="S111" s="17" t="str" cm="1">
        <f t="array" ref="S111">IF($P111&lt;=n, INDEX(TAB_Qx, $Q111+1, S$1+sex), "")</f>
        <v/>
      </c>
      <c r="T111" s="17" t="str" cm="1">
        <f t="array" ref="T111">IF($P111&lt;=n, INDEX(TAB_Qx, $Q111+1, T$1+sex), "")</f>
        <v/>
      </c>
      <c r="U111" s="17" t="str" cm="1">
        <f t="array" ref="U111">IF($P111&lt;=n, INDEX(TAB_Qx, $Q111+1, U$1+sex), "")</f>
        <v/>
      </c>
      <c r="V111" s="17"/>
      <c r="W111" s="17"/>
      <c r="X111" s="17"/>
      <c r="Y111" s="17"/>
      <c r="Z111" s="17" t="str">
        <f t="shared" si="28"/>
        <v/>
      </c>
      <c r="AA111" s="17" t="str">
        <f t="shared" si="29"/>
        <v/>
      </c>
      <c r="AB111" s="17" t="str" cm="1">
        <f t="array" ref="AB111">IF($P111&lt;=n, _xlfn.SWITCH($P111, 0, 100000, 1, AB110*(1-V110*(1-AB$4/12)), AB110*(1-V110)), "")</f>
        <v/>
      </c>
      <c r="AC111" s="17" t="str" cm="1">
        <f t="array" ref="AC111">IF($P111&lt;=n, _xlfn.SWITCH($P111, 0, 100000, 1, AC110*(1-W110*(1-AC$4/12)), AC110*(1-W110)), "")</f>
        <v/>
      </c>
      <c r="AD111" s="17" t="str" cm="1">
        <f t="array" ref="AD111">IF($P111&lt;=n, _xlfn.SWITCH($P111, 0, 100000, 1, AD110*(1-X110*(1-AD$4/12)), AD110*(1-X110)), "")</f>
        <v/>
      </c>
      <c r="AE111" s="17" t="str" cm="1">
        <f t="array" ref="AE111">IF($P111&lt;=n, _xlfn.SWITCH($P111, 0, 100000, 1, AE110*(1-Y110*(1-AE$4/12)), AE110*(1-Y110)), "")</f>
        <v/>
      </c>
      <c r="AF111" s="17" t="str">
        <f t="shared" si="39"/>
        <v/>
      </c>
      <c r="AG111" s="17" t="str">
        <f t="shared" si="32"/>
        <v/>
      </c>
      <c r="AH111" s="17" t="str">
        <f t="shared" si="33"/>
        <v/>
      </c>
      <c r="AI111" s="17" t="str">
        <f t="shared" si="34"/>
        <v/>
      </c>
      <c r="AJ111" s="17" t="str">
        <f>IF($P111&lt;=n, SUM(AF111:AF$119), "")</f>
        <v/>
      </c>
      <c r="AK111" s="17" t="str">
        <f>IF($P111&lt;=n, SUM(AG111:AG$119), "")</f>
        <v/>
      </c>
      <c r="AL111" s="17" t="str">
        <f>IF($P111&lt;=n, SUM(AH111:AH$119), "")</f>
        <v/>
      </c>
      <c r="AM111" s="17" t="str">
        <f>IF($P111&lt;=n, SUM(AI111:AI$119), "")</f>
        <v/>
      </c>
      <c r="AN111" s="17" t="str">
        <f t="shared" ca="1" si="35"/>
        <v/>
      </c>
      <c r="AO111" s="17" t="str">
        <f t="shared" ca="1" si="36"/>
        <v/>
      </c>
      <c r="AP111" s="17" t="str">
        <f t="shared" si="37"/>
        <v/>
      </c>
    </row>
    <row r="112" spans="6:42">
      <c r="F112" s="18">
        <v>103</v>
      </c>
      <c r="G112" s="18"/>
      <c r="H112" s="18"/>
      <c r="I112" s="18"/>
      <c r="J112" s="18"/>
      <c r="K112" s="18"/>
      <c r="L112" s="18"/>
      <c r="M112" s="18"/>
      <c r="N112" s="18"/>
      <c r="P112" s="17" t="str">
        <f t="shared" si="38"/>
        <v/>
      </c>
      <c r="Q112" s="17" t="str">
        <f t="shared" si="31"/>
        <v/>
      </c>
      <c r="R112" s="17" t="str" cm="1">
        <f t="array" ref="R112">IF($P112&lt;=n, INDEX(TAB_Qx, $Q112+1, R$1+sex), "")</f>
        <v/>
      </c>
      <c r="S112" s="17" t="str" cm="1">
        <f t="array" ref="S112">IF($P112&lt;=n, INDEX(TAB_Qx, $Q112+1, S$1+sex), "")</f>
        <v/>
      </c>
      <c r="T112" s="17" t="str" cm="1">
        <f t="array" ref="T112">IF($P112&lt;=n, INDEX(TAB_Qx, $Q112+1, T$1+sex), "")</f>
        <v/>
      </c>
      <c r="U112" s="17" t="str" cm="1">
        <f t="array" ref="U112">IF($P112&lt;=n, INDEX(TAB_Qx, $Q112+1, U$1+sex), "")</f>
        <v/>
      </c>
      <c r="V112" s="17"/>
      <c r="W112" s="17"/>
      <c r="X112" s="17"/>
      <c r="Y112" s="17"/>
      <c r="Z112" s="17" t="str">
        <f t="shared" si="28"/>
        <v/>
      </c>
      <c r="AA112" s="17" t="str">
        <f t="shared" si="29"/>
        <v/>
      </c>
      <c r="AB112" s="17" t="str" cm="1">
        <f t="array" ref="AB112">IF($P112&lt;=n, _xlfn.SWITCH($P112, 0, 100000, 1, AB111*(1-V111*(1-AB$4/12)), AB111*(1-V111)), "")</f>
        <v/>
      </c>
      <c r="AC112" s="17" t="str" cm="1">
        <f t="array" ref="AC112">IF($P112&lt;=n, _xlfn.SWITCH($P112, 0, 100000, 1, AC111*(1-W111*(1-AC$4/12)), AC111*(1-W111)), "")</f>
        <v/>
      </c>
      <c r="AD112" s="17" t="str" cm="1">
        <f t="array" ref="AD112">IF($P112&lt;=n, _xlfn.SWITCH($P112, 0, 100000, 1, AD111*(1-X111*(1-AD$4/12)), AD111*(1-X111)), "")</f>
        <v/>
      </c>
      <c r="AE112" s="17" t="str" cm="1">
        <f t="array" ref="AE112">IF($P112&lt;=n, _xlfn.SWITCH($P112, 0, 100000, 1, AE111*(1-Y111*(1-AE$4/12)), AE111*(1-Y111)), "")</f>
        <v/>
      </c>
      <c r="AF112" s="17" t="str">
        <f t="shared" si="39"/>
        <v/>
      </c>
      <c r="AG112" s="17" t="str">
        <f t="shared" si="32"/>
        <v/>
      </c>
      <c r="AH112" s="17" t="str">
        <f t="shared" si="33"/>
        <v/>
      </c>
      <c r="AI112" s="17" t="str">
        <f t="shared" si="34"/>
        <v/>
      </c>
      <c r="AJ112" s="17" t="str">
        <f>IF($P112&lt;=n, SUM(AF112:AF$119), "")</f>
        <v/>
      </c>
      <c r="AK112" s="17" t="str">
        <f>IF($P112&lt;=n, SUM(AG112:AG$119), "")</f>
        <v/>
      </c>
      <c r="AL112" s="17" t="str">
        <f>IF($P112&lt;=n, SUM(AH112:AH$119), "")</f>
        <v/>
      </c>
      <c r="AM112" s="17" t="str">
        <f>IF($P112&lt;=n, SUM(AI112:AI$119), "")</f>
        <v/>
      </c>
      <c r="AN112" s="17" t="str">
        <f t="shared" ca="1" si="35"/>
        <v/>
      </c>
      <c r="AO112" s="17" t="str">
        <f t="shared" ca="1" si="36"/>
        <v/>
      </c>
      <c r="AP112" s="17" t="str">
        <f t="shared" si="37"/>
        <v/>
      </c>
    </row>
    <row r="113" spans="6:42">
      <c r="F113" s="18">
        <v>104</v>
      </c>
      <c r="G113" s="18"/>
      <c r="H113" s="18"/>
      <c r="I113" s="18"/>
      <c r="J113" s="18"/>
      <c r="K113" s="18"/>
      <c r="L113" s="18"/>
      <c r="M113" s="18"/>
      <c r="N113" s="18"/>
      <c r="P113" s="17" t="str">
        <f t="shared" si="38"/>
        <v/>
      </c>
      <c r="Q113" s="17" t="str">
        <f t="shared" si="31"/>
        <v/>
      </c>
      <c r="R113" s="17" t="str" cm="1">
        <f t="array" ref="R113">IF($P113&lt;=n, INDEX(TAB_Qx, $Q113+1, R$1+sex), "")</f>
        <v/>
      </c>
      <c r="S113" s="17" t="str" cm="1">
        <f t="array" ref="S113">IF($P113&lt;=n, INDEX(TAB_Qx, $Q113+1, S$1+sex), "")</f>
        <v/>
      </c>
      <c r="T113" s="17" t="str" cm="1">
        <f t="array" ref="T113">IF($P113&lt;=n, INDEX(TAB_Qx, $Q113+1, T$1+sex), "")</f>
        <v/>
      </c>
      <c r="U113" s="17" t="str" cm="1">
        <f t="array" ref="U113">IF($P113&lt;=n, INDEX(TAB_Qx, $Q113+1, U$1+sex), "")</f>
        <v/>
      </c>
      <c r="V113" s="17"/>
      <c r="W113" s="17"/>
      <c r="X113" s="17"/>
      <c r="Y113" s="17"/>
      <c r="Z113" s="17" t="str">
        <f t="shared" si="28"/>
        <v/>
      </c>
      <c r="AA113" s="17" t="str">
        <f t="shared" si="29"/>
        <v/>
      </c>
      <c r="AB113" s="17" t="str" cm="1">
        <f t="array" ref="AB113">IF($P113&lt;=n, _xlfn.SWITCH($P113, 0, 100000, 1, AB112*(1-V112*(1-AB$4/12)), AB112*(1-V112)), "")</f>
        <v/>
      </c>
      <c r="AC113" s="17" t="str" cm="1">
        <f t="array" ref="AC113">IF($P113&lt;=n, _xlfn.SWITCH($P113, 0, 100000, 1, AC112*(1-W112*(1-AC$4/12)), AC112*(1-W112)), "")</f>
        <v/>
      </c>
      <c r="AD113" s="17" t="str" cm="1">
        <f t="array" ref="AD113">IF($P113&lt;=n, _xlfn.SWITCH($P113, 0, 100000, 1, AD112*(1-X112*(1-AD$4/12)), AD112*(1-X112)), "")</f>
        <v/>
      </c>
      <c r="AE113" s="17" t="str" cm="1">
        <f t="array" ref="AE113">IF($P113&lt;=n, _xlfn.SWITCH($P113, 0, 100000, 1, AE112*(1-Y112*(1-AE$4/12)), AE112*(1-Y112)), "")</f>
        <v/>
      </c>
      <c r="AF113" s="17" t="str">
        <f t="shared" si="39"/>
        <v/>
      </c>
      <c r="AG113" s="17" t="str">
        <f t="shared" si="32"/>
        <v/>
      </c>
      <c r="AH113" s="17" t="str">
        <f t="shared" si="33"/>
        <v/>
      </c>
      <c r="AI113" s="17" t="str">
        <f t="shared" si="34"/>
        <v/>
      </c>
      <c r="AJ113" s="17" t="str">
        <f>IF($P113&lt;=n, SUM(AF113:AF$119), "")</f>
        <v/>
      </c>
      <c r="AK113" s="17" t="str">
        <f>IF($P113&lt;=n, SUM(AG113:AG$119), "")</f>
        <v/>
      </c>
      <c r="AL113" s="17" t="str">
        <f>IF($P113&lt;=n, SUM(AH113:AH$119), "")</f>
        <v/>
      </c>
      <c r="AM113" s="17" t="str">
        <f>IF($P113&lt;=n, SUM(AI113:AI$119), "")</f>
        <v/>
      </c>
      <c r="AN113" s="17" t="str">
        <f t="shared" ca="1" si="35"/>
        <v/>
      </c>
      <c r="AO113" s="17" t="str">
        <f t="shared" ca="1" si="36"/>
        <v/>
      </c>
      <c r="AP113" s="17" t="str">
        <f t="shared" si="37"/>
        <v/>
      </c>
    </row>
    <row r="114" spans="6:42">
      <c r="F114" s="18">
        <v>105</v>
      </c>
      <c r="G114" s="18"/>
      <c r="H114" s="18"/>
      <c r="I114" s="18"/>
      <c r="J114" s="18"/>
      <c r="K114" s="18"/>
      <c r="L114" s="18"/>
      <c r="M114" s="18"/>
      <c r="N114" s="18"/>
      <c r="P114" s="17" t="str">
        <f t="shared" si="38"/>
        <v/>
      </c>
      <c r="Q114" s="17" t="str">
        <f t="shared" si="31"/>
        <v/>
      </c>
      <c r="R114" s="17" t="str" cm="1">
        <f t="array" ref="R114">IF($P114&lt;=n, INDEX(TAB_Qx, $Q114+1, R$1+sex), "")</f>
        <v/>
      </c>
      <c r="S114" s="17" t="str" cm="1">
        <f t="array" ref="S114">IF($P114&lt;=n, INDEX(TAB_Qx, $Q114+1, S$1+sex), "")</f>
        <v/>
      </c>
      <c r="T114" s="17" t="str" cm="1">
        <f t="array" ref="T114">IF($P114&lt;=n, INDEX(TAB_Qx, $Q114+1, T$1+sex), "")</f>
        <v/>
      </c>
      <c r="U114" s="17" t="str" cm="1">
        <f t="array" ref="U114">IF($P114&lt;=n, INDEX(TAB_Qx, $Q114+1, U$1+sex), "")</f>
        <v/>
      </c>
      <c r="V114" s="17"/>
      <c r="W114" s="17"/>
      <c r="X114" s="17"/>
      <c r="Y114" s="17"/>
      <c r="Z114" s="17" t="str">
        <f t="shared" si="28"/>
        <v/>
      </c>
      <c r="AA114" s="17" t="str">
        <f t="shared" si="29"/>
        <v/>
      </c>
      <c r="AB114" s="17" t="str" cm="1">
        <f t="array" ref="AB114">IF($P114&lt;=n, _xlfn.SWITCH($P114, 0, 100000, 1, AB113*(1-V113*(1-AB$4/12)), AB113*(1-V113)), "")</f>
        <v/>
      </c>
      <c r="AC114" s="17" t="str" cm="1">
        <f t="array" ref="AC114">IF($P114&lt;=n, _xlfn.SWITCH($P114, 0, 100000, 1, AC113*(1-W113*(1-AC$4/12)), AC113*(1-W113)), "")</f>
        <v/>
      </c>
      <c r="AD114" s="17" t="str" cm="1">
        <f t="array" ref="AD114">IF($P114&lt;=n, _xlfn.SWITCH($P114, 0, 100000, 1, AD113*(1-X113*(1-AD$4/12)), AD113*(1-X113)), "")</f>
        <v/>
      </c>
      <c r="AE114" s="17" t="str" cm="1">
        <f t="array" ref="AE114">IF($P114&lt;=n, _xlfn.SWITCH($P114, 0, 100000, 1, AE113*(1-Y113*(1-AE$4/12)), AE113*(1-Y113)), "")</f>
        <v/>
      </c>
      <c r="AF114" s="17" t="str">
        <f t="shared" si="39"/>
        <v/>
      </c>
      <c r="AG114" s="17" t="str">
        <f t="shared" si="32"/>
        <v/>
      </c>
      <c r="AH114" s="17" t="str">
        <f t="shared" si="33"/>
        <v/>
      </c>
      <c r="AI114" s="17" t="str">
        <f t="shared" si="34"/>
        <v/>
      </c>
      <c r="AJ114" s="17" t="str">
        <f>IF($P114&lt;=n, SUM(AF114:AF$119), "")</f>
        <v/>
      </c>
      <c r="AK114" s="17" t="str">
        <f>IF($P114&lt;=n, SUM(AG114:AG$119), "")</f>
        <v/>
      </c>
      <c r="AL114" s="17" t="str">
        <f>IF($P114&lt;=n, SUM(AH114:AH$119), "")</f>
        <v/>
      </c>
      <c r="AM114" s="17" t="str">
        <f>IF($P114&lt;=n, SUM(AI114:AI$119), "")</f>
        <v/>
      </c>
      <c r="AN114" s="17" t="str">
        <f t="shared" ca="1" si="35"/>
        <v/>
      </c>
      <c r="AO114" s="17" t="str">
        <f t="shared" ca="1" si="36"/>
        <v/>
      </c>
      <c r="AP114" s="17" t="str">
        <f t="shared" si="37"/>
        <v/>
      </c>
    </row>
    <row r="115" spans="6:42">
      <c r="F115" s="18">
        <v>106</v>
      </c>
      <c r="G115" s="18"/>
      <c r="H115" s="18"/>
      <c r="I115" s="18"/>
      <c r="J115" s="18"/>
      <c r="K115" s="18"/>
      <c r="L115" s="18"/>
      <c r="M115" s="18"/>
      <c r="N115" s="18"/>
      <c r="P115" s="17" t="str">
        <f t="shared" si="38"/>
        <v/>
      </c>
      <c r="Q115" s="17" t="str">
        <f t="shared" si="31"/>
        <v/>
      </c>
      <c r="R115" s="17" t="str" cm="1">
        <f t="array" ref="R115">IF($P115&lt;=n, INDEX(TAB_Qx, $Q115+1, R$1+sex), "")</f>
        <v/>
      </c>
      <c r="S115" s="17" t="str" cm="1">
        <f t="array" ref="S115">IF($P115&lt;=n, INDEX(TAB_Qx, $Q115+1, S$1+sex), "")</f>
        <v/>
      </c>
      <c r="T115" s="17" t="str" cm="1">
        <f t="array" ref="T115">IF($P115&lt;=n, INDEX(TAB_Qx, $Q115+1, T$1+sex), "")</f>
        <v/>
      </c>
      <c r="U115" s="17" t="str" cm="1">
        <f t="array" ref="U115">IF($P115&lt;=n, INDEX(TAB_Qx, $Q115+1, U$1+sex), "")</f>
        <v/>
      </c>
      <c r="V115" s="17"/>
      <c r="W115" s="17"/>
      <c r="X115" s="17"/>
      <c r="Y115" s="17"/>
      <c r="Z115" s="17" t="str">
        <f t="shared" si="28"/>
        <v/>
      </c>
      <c r="AA115" s="17" t="str">
        <f t="shared" si="29"/>
        <v/>
      </c>
      <c r="AB115" s="17" t="str" cm="1">
        <f t="array" ref="AB115">IF($P115&lt;=n, _xlfn.SWITCH($P115, 0, 100000, 1, AB114*(1-V114*(1-AB$4/12)), AB114*(1-V114)), "")</f>
        <v/>
      </c>
      <c r="AC115" s="17" t="str" cm="1">
        <f t="array" ref="AC115">IF($P115&lt;=n, _xlfn.SWITCH($P115, 0, 100000, 1, AC114*(1-W114*(1-AC$4/12)), AC114*(1-W114)), "")</f>
        <v/>
      </c>
      <c r="AD115" s="17" t="str" cm="1">
        <f t="array" ref="AD115">IF($P115&lt;=n, _xlfn.SWITCH($P115, 0, 100000, 1, AD114*(1-X114*(1-AD$4/12)), AD114*(1-X114)), "")</f>
        <v/>
      </c>
      <c r="AE115" s="17" t="str" cm="1">
        <f t="array" ref="AE115">IF($P115&lt;=n, _xlfn.SWITCH($P115, 0, 100000, 1, AE114*(1-Y114*(1-AE$4/12)), AE114*(1-Y114)), "")</f>
        <v/>
      </c>
      <c r="AF115" s="17" t="str">
        <f t="shared" si="39"/>
        <v/>
      </c>
      <c r="AG115" s="17" t="str">
        <f t="shared" si="32"/>
        <v/>
      </c>
      <c r="AH115" s="17" t="str">
        <f t="shared" si="33"/>
        <v/>
      </c>
      <c r="AI115" s="17" t="str">
        <f t="shared" si="34"/>
        <v/>
      </c>
      <c r="AJ115" s="17" t="str">
        <f>IF($P115&lt;=n, SUM(AF115:AF$119), "")</f>
        <v/>
      </c>
      <c r="AK115" s="17" t="str">
        <f>IF($P115&lt;=n, SUM(AG115:AG$119), "")</f>
        <v/>
      </c>
      <c r="AL115" s="17" t="str">
        <f>IF($P115&lt;=n, SUM(AH115:AH$119), "")</f>
        <v/>
      </c>
      <c r="AM115" s="17" t="str">
        <f>IF($P115&lt;=n, SUM(AI115:AI$119), "")</f>
        <v/>
      </c>
      <c r="AN115" s="17" t="str">
        <f t="shared" ca="1" si="35"/>
        <v/>
      </c>
      <c r="AO115" s="17" t="str">
        <f t="shared" ca="1" si="36"/>
        <v/>
      </c>
      <c r="AP115" s="17" t="str">
        <f t="shared" si="37"/>
        <v/>
      </c>
    </row>
    <row r="116" spans="6:42">
      <c r="F116" s="18">
        <v>107</v>
      </c>
      <c r="G116" s="18"/>
      <c r="H116" s="18"/>
      <c r="I116" s="18"/>
      <c r="J116" s="18"/>
      <c r="K116" s="18"/>
      <c r="L116" s="18"/>
      <c r="M116" s="18"/>
      <c r="N116" s="18"/>
      <c r="P116" s="17" t="str">
        <f t="shared" si="38"/>
        <v/>
      </c>
      <c r="Q116" s="17" t="str">
        <f t="shared" si="31"/>
        <v/>
      </c>
      <c r="R116" s="17" t="str" cm="1">
        <f t="array" ref="R116">IF($P116&lt;=n, INDEX(TAB_Qx, $Q116+1, R$1+sex), "")</f>
        <v/>
      </c>
      <c r="S116" s="17" t="str" cm="1">
        <f t="array" ref="S116">IF($P116&lt;=n, INDEX(TAB_Qx, $Q116+1, S$1+sex), "")</f>
        <v/>
      </c>
      <c r="T116" s="17" t="str" cm="1">
        <f t="array" ref="T116">IF($P116&lt;=n, INDEX(TAB_Qx, $Q116+1, T$1+sex), "")</f>
        <v/>
      </c>
      <c r="U116" s="17" t="str" cm="1">
        <f t="array" ref="U116">IF($P116&lt;=n, INDEX(TAB_Qx, $Q116+1, U$1+sex), "")</f>
        <v/>
      </c>
      <c r="V116" s="17"/>
      <c r="W116" s="17"/>
      <c r="X116" s="17"/>
      <c r="Y116" s="17"/>
      <c r="Z116" s="17" t="str">
        <f t="shared" si="28"/>
        <v/>
      </c>
      <c r="AA116" s="17" t="str">
        <f t="shared" si="29"/>
        <v/>
      </c>
      <c r="AB116" s="17" t="str" cm="1">
        <f t="array" ref="AB116">IF($P116&lt;=n, _xlfn.SWITCH($P116, 0, 100000, 1, AB115*(1-V115*(1-AB$4/12)), AB115*(1-V115)), "")</f>
        <v/>
      </c>
      <c r="AC116" s="17" t="str" cm="1">
        <f t="array" ref="AC116">IF($P116&lt;=n, _xlfn.SWITCH($P116, 0, 100000, 1, AC115*(1-W115*(1-AC$4/12)), AC115*(1-W115)), "")</f>
        <v/>
      </c>
      <c r="AD116" s="17" t="str" cm="1">
        <f t="array" ref="AD116">IF($P116&lt;=n, _xlfn.SWITCH($P116, 0, 100000, 1, AD115*(1-X115*(1-AD$4/12)), AD115*(1-X115)), "")</f>
        <v/>
      </c>
      <c r="AE116" s="17" t="str" cm="1">
        <f t="array" ref="AE116">IF($P116&lt;=n, _xlfn.SWITCH($P116, 0, 100000, 1, AE115*(1-Y115*(1-AE$4/12)), AE115*(1-Y115)), "")</f>
        <v/>
      </c>
      <c r="AF116" s="17" t="str">
        <f t="shared" si="39"/>
        <v/>
      </c>
      <c r="AG116" s="17" t="str">
        <f t="shared" si="32"/>
        <v/>
      </c>
      <c r="AH116" s="17" t="str">
        <f t="shared" si="33"/>
        <v/>
      </c>
      <c r="AI116" s="17" t="str">
        <f t="shared" si="34"/>
        <v/>
      </c>
      <c r="AJ116" s="17" t="str">
        <f>IF($P116&lt;=n, SUM(AF116:AF$119), "")</f>
        <v/>
      </c>
      <c r="AK116" s="17" t="str">
        <f>IF($P116&lt;=n, SUM(AG116:AG$119), "")</f>
        <v/>
      </c>
      <c r="AL116" s="17" t="str">
        <f>IF($P116&lt;=n, SUM(AH116:AH$119), "")</f>
        <v/>
      </c>
      <c r="AM116" s="17" t="str">
        <f>IF($P116&lt;=n, SUM(AI116:AI$119), "")</f>
        <v/>
      </c>
      <c r="AN116" s="17" t="str">
        <f t="shared" ca="1" si="35"/>
        <v/>
      </c>
      <c r="AO116" s="17" t="str">
        <f t="shared" ca="1" si="36"/>
        <v/>
      </c>
      <c r="AP116" s="17" t="str">
        <f t="shared" si="37"/>
        <v/>
      </c>
    </row>
    <row r="117" spans="6:42">
      <c r="F117" s="18">
        <v>108</v>
      </c>
      <c r="G117" s="18"/>
      <c r="H117" s="18"/>
      <c r="I117" s="18"/>
      <c r="J117" s="18"/>
      <c r="K117" s="18"/>
      <c r="L117" s="18"/>
      <c r="M117" s="18"/>
      <c r="N117" s="18"/>
      <c r="P117" s="17" t="str">
        <f t="shared" si="38"/>
        <v/>
      </c>
      <c r="Q117" s="17" t="str">
        <f t="shared" si="31"/>
        <v/>
      </c>
      <c r="R117" s="17" t="str" cm="1">
        <f t="array" ref="R117">IF($P117&lt;=n, INDEX(TAB_Qx, $Q117+1, R$1+sex), "")</f>
        <v/>
      </c>
      <c r="S117" s="17" t="str" cm="1">
        <f t="array" ref="S117">IF($P117&lt;=n, INDEX(TAB_Qx, $Q117+1, S$1+sex), "")</f>
        <v/>
      </c>
      <c r="T117" s="17" t="str" cm="1">
        <f t="array" ref="T117">IF($P117&lt;=n, INDEX(TAB_Qx, $Q117+1, T$1+sex), "")</f>
        <v/>
      </c>
      <c r="U117" s="17" t="str" cm="1">
        <f t="array" ref="U117">IF($P117&lt;=n, INDEX(TAB_Qx, $Q117+1, U$1+sex), "")</f>
        <v/>
      </c>
      <c r="V117" s="17"/>
      <c r="W117" s="17"/>
      <c r="X117" s="17"/>
      <c r="Y117" s="17"/>
      <c r="Z117" s="17" t="str">
        <f t="shared" si="28"/>
        <v/>
      </c>
      <c r="AA117" s="17" t="str">
        <f t="shared" si="29"/>
        <v/>
      </c>
      <c r="AB117" s="17" t="str" cm="1">
        <f t="array" ref="AB117">IF($P117&lt;=n, _xlfn.SWITCH($P117, 0, 100000, 1, AB116*(1-V116*(1-AB$4/12)), AB116*(1-V116)), "")</f>
        <v/>
      </c>
      <c r="AC117" s="17" t="str" cm="1">
        <f t="array" ref="AC117">IF($P117&lt;=n, _xlfn.SWITCH($P117, 0, 100000, 1, AC116*(1-W116*(1-AC$4/12)), AC116*(1-W116)), "")</f>
        <v/>
      </c>
      <c r="AD117" s="17" t="str" cm="1">
        <f t="array" ref="AD117">IF($P117&lt;=n, _xlfn.SWITCH($P117, 0, 100000, 1, AD116*(1-X116*(1-AD$4/12)), AD116*(1-X116)), "")</f>
        <v/>
      </c>
      <c r="AE117" s="17" t="str" cm="1">
        <f t="array" ref="AE117">IF($P117&lt;=n, _xlfn.SWITCH($P117, 0, 100000, 1, AE116*(1-Y116*(1-AE$4/12)), AE116*(1-Y116)), "")</f>
        <v/>
      </c>
      <c r="AF117" s="17" t="str">
        <f t="shared" si="39"/>
        <v/>
      </c>
      <c r="AG117" s="17" t="str">
        <f t="shared" si="32"/>
        <v/>
      </c>
      <c r="AH117" s="17" t="str">
        <f t="shared" si="33"/>
        <v/>
      </c>
      <c r="AI117" s="17" t="str">
        <f t="shared" si="34"/>
        <v/>
      </c>
      <c r="AJ117" s="17" t="str">
        <f>IF($P117&lt;=n, SUM(AF117:AF$119), "")</f>
        <v/>
      </c>
      <c r="AK117" s="17" t="str">
        <f>IF($P117&lt;=n, SUM(AG117:AG$119), "")</f>
        <v/>
      </c>
      <c r="AL117" s="17" t="str">
        <f>IF($P117&lt;=n, SUM(AH117:AH$119), "")</f>
        <v/>
      </c>
      <c r="AM117" s="17" t="str">
        <f>IF($P117&lt;=n, SUM(AI117:AI$119), "")</f>
        <v/>
      </c>
      <c r="AN117" s="17" t="str">
        <f t="shared" ca="1" si="35"/>
        <v/>
      </c>
      <c r="AO117" s="17" t="str">
        <f t="shared" ca="1" si="36"/>
        <v/>
      </c>
      <c r="AP117" s="17" t="str">
        <f t="shared" si="37"/>
        <v/>
      </c>
    </row>
    <row r="118" spans="6:42">
      <c r="F118" s="18">
        <v>109</v>
      </c>
      <c r="G118" s="18"/>
      <c r="H118" s="18"/>
      <c r="I118" s="18"/>
      <c r="J118" s="18"/>
      <c r="K118" s="18"/>
      <c r="L118" s="18"/>
      <c r="M118" s="18"/>
      <c r="N118" s="18"/>
      <c r="P118" s="17" t="str">
        <f t="shared" si="38"/>
        <v/>
      </c>
      <c r="Q118" s="17" t="str">
        <f t="shared" si="31"/>
        <v/>
      </c>
      <c r="R118" s="17" t="str" cm="1">
        <f t="array" ref="R118">IF($P118&lt;=n, INDEX(TAB_Qx, $Q118+1, R$1+sex), "")</f>
        <v/>
      </c>
      <c r="S118" s="17" t="str" cm="1">
        <f t="array" ref="S118">IF($P118&lt;=n, INDEX(TAB_Qx, $Q118+1, S$1+sex), "")</f>
        <v/>
      </c>
      <c r="T118" s="17" t="str" cm="1">
        <f t="array" ref="T118">IF($P118&lt;=n, INDEX(TAB_Qx, $Q118+1, T$1+sex), "")</f>
        <v/>
      </c>
      <c r="U118" s="17" t="str" cm="1">
        <f t="array" ref="U118">IF($P118&lt;=n, INDEX(TAB_Qx, $Q118+1, U$1+sex), "")</f>
        <v/>
      </c>
      <c r="V118" s="17"/>
      <c r="W118" s="17"/>
      <c r="X118" s="17"/>
      <c r="Y118" s="17"/>
      <c r="Z118" s="17" t="str">
        <f t="shared" si="28"/>
        <v/>
      </c>
      <c r="AA118" s="17" t="str">
        <f t="shared" si="29"/>
        <v/>
      </c>
      <c r="AB118" s="17" t="str" cm="1">
        <f t="array" ref="AB118">IF($P118&lt;=n, _xlfn.SWITCH($P118, 0, 100000, 1, AB117*(1-V117*(1-AB$4/12)), AB117*(1-V117)), "")</f>
        <v/>
      </c>
      <c r="AC118" s="17" t="str" cm="1">
        <f t="array" ref="AC118">IF($P118&lt;=n, _xlfn.SWITCH($P118, 0, 100000, 1, AC117*(1-W117*(1-AC$4/12)), AC117*(1-W117)), "")</f>
        <v/>
      </c>
      <c r="AD118" s="17" t="str" cm="1">
        <f t="array" ref="AD118">IF($P118&lt;=n, _xlfn.SWITCH($P118, 0, 100000, 1, AD117*(1-X117*(1-AD$4/12)), AD117*(1-X117)), "")</f>
        <v/>
      </c>
      <c r="AE118" s="17" t="str" cm="1">
        <f t="array" ref="AE118">IF($P118&lt;=n, _xlfn.SWITCH($P118, 0, 100000, 1, AE117*(1-Y117*(1-AE$4/12)), AE117*(1-Y117)), "")</f>
        <v/>
      </c>
      <c r="AF118" s="17" t="str">
        <f t="shared" si="39"/>
        <v/>
      </c>
      <c r="AG118" s="17" t="str">
        <f t="shared" si="32"/>
        <v/>
      </c>
      <c r="AH118" s="17" t="str">
        <f t="shared" si="33"/>
        <v/>
      </c>
      <c r="AI118" s="17" t="str">
        <f t="shared" si="34"/>
        <v/>
      </c>
      <c r="AJ118" s="17" t="str">
        <f>IF($P118&lt;=n, SUM(AF118:AF$119), "")</f>
        <v/>
      </c>
      <c r="AK118" s="17" t="str">
        <f>IF($P118&lt;=n, SUM(AG118:AG$119), "")</f>
        <v/>
      </c>
      <c r="AL118" s="17" t="str">
        <f>IF($P118&lt;=n, SUM(AH118:AH$119), "")</f>
        <v/>
      </c>
      <c r="AM118" s="17" t="str">
        <f>IF($P118&lt;=n, SUM(AI118:AI$119), "")</f>
        <v/>
      </c>
      <c r="AN118" s="17" t="str">
        <f t="shared" ca="1" si="35"/>
        <v/>
      </c>
      <c r="AO118" s="17" t="str">
        <f t="shared" ca="1" si="36"/>
        <v/>
      </c>
      <c r="AP118" s="17" t="str">
        <f t="shared" si="37"/>
        <v/>
      </c>
    </row>
    <row r="119" spans="6:42">
      <c r="F119" s="18">
        <v>110</v>
      </c>
      <c r="G119" s="18"/>
      <c r="H119" s="18"/>
      <c r="I119" s="18"/>
      <c r="J119" s="18"/>
      <c r="K119" s="18"/>
      <c r="L119" s="18"/>
      <c r="M119" s="18"/>
      <c r="N119" s="18"/>
      <c r="P119" s="17" t="str">
        <f t="shared" si="38"/>
        <v/>
      </c>
      <c r="Q119" s="17" t="str">
        <f t="shared" si="31"/>
        <v/>
      </c>
      <c r="R119" s="17" t="str" cm="1">
        <f t="array" ref="R119">IF($P119&lt;=n, INDEX(TAB_Qx, $Q119+1, R$1+sex), "")</f>
        <v/>
      </c>
      <c r="S119" s="17" t="str" cm="1">
        <f t="array" ref="S119">IF($P119&lt;=n, INDEX(TAB_Qx, $Q119+1, S$1+sex), "")</f>
        <v/>
      </c>
      <c r="T119" s="17" t="str" cm="1">
        <f t="array" ref="T119">IF($P119&lt;=n, INDEX(TAB_Qx, $Q119+1, T$1+sex), "")</f>
        <v/>
      </c>
      <c r="U119" s="17" t="str" cm="1">
        <f t="array" ref="U119">IF($P119&lt;=n, INDEX(TAB_Qx, $Q119+1, U$1+sex), "")</f>
        <v/>
      </c>
      <c r="V119" s="17"/>
      <c r="W119" s="17"/>
      <c r="X119" s="17"/>
      <c r="Y119" s="17"/>
      <c r="Z119" s="17" t="str">
        <f t="shared" si="28"/>
        <v/>
      </c>
      <c r="AA119" s="17" t="str">
        <f t="shared" si="29"/>
        <v/>
      </c>
      <c r="AB119" s="17" t="str" cm="1">
        <f t="array" ref="AB119">IF($P119&lt;=n, _xlfn.SWITCH($P119, 0, 100000, 1, AB118*(1-V118*(1-AB$4/12)), AB118*(1-V118)), "")</f>
        <v/>
      </c>
      <c r="AC119" s="17" t="str" cm="1">
        <f t="array" ref="AC119">IF($P119&lt;=n, _xlfn.SWITCH($P119, 0, 100000, 1, AC118*(1-W118*(1-AC$4/12)), AC118*(1-W118)), "")</f>
        <v/>
      </c>
      <c r="AD119" s="17" t="str" cm="1">
        <f t="array" ref="AD119">IF($P119&lt;=n, _xlfn.SWITCH($P119, 0, 100000, 1, AD118*(1-X118*(1-AD$4/12)), AD118*(1-X118)), "")</f>
        <v/>
      </c>
      <c r="AE119" s="17" t="str" cm="1">
        <f t="array" ref="AE119">IF($P119&lt;=n, _xlfn.SWITCH($P119, 0, 100000, 1, AE118*(1-Y118*(1-AE$4/12)), AE118*(1-Y118)), "")</f>
        <v/>
      </c>
      <c r="AF119" s="17" t="str">
        <f t="shared" si="39"/>
        <v/>
      </c>
      <c r="AG119" s="17" t="str">
        <f t="shared" si="32"/>
        <v/>
      </c>
      <c r="AH119" s="17" t="str">
        <f t="shared" si="33"/>
        <v/>
      </c>
      <c r="AI119" s="17" t="str">
        <f t="shared" si="34"/>
        <v/>
      </c>
      <c r="AJ119" s="17" t="str">
        <f>IF($P119&lt;=n, SUM(AF119:AF$119), "")</f>
        <v/>
      </c>
      <c r="AK119" s="17" t="str">
        <f>IF($P119&lt;=n, SUM(AG119:AG$119), "")</f>
        <v/>
      </c>
      <c r="AL119" s="17" t="str">
        <f>IF($P119&lt;=n, SUM(AH119:AH$119), "")</f>
        <v/>
      </c>
      <c r="AM119" s="17" t="str">
        <f>IF($P119&lt;=n, SUM(AI119:AI$119), "")</f>
        <v/>
      </c>
      <c r="AN119" s="17" t="str">
        <f t="shared" ca="1" si="35"/>
        <v/>
      </c>
      <c r="AO119" s="17" t="str">
        <f t="shared" ca="1" si="36"/>
        <v/>
      </c>
      <c r="AP119" s="17" t="str">
        <f t="shared" si="37"/>
        <v/>
      </c>
    </row>
  </sheetData>
  <phoneticPr fontId="1" type="noConversion"/>
  <pageMargins left="0.7" right="0.7" top="0.75" bottom="0.75" header="0.3" footer="0.3"/>
  <pageSetup paperSize="9" scale="19" orientation="portrait" r:id="rId1"/>
  <colBreaks count="1" manualBreakCount="1">
    <brk id="42" min="1" max="127" man="1"/>
  </col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DCA3E-E393-402C-8726-5C7C23B002FF}">
  <dimension ref="B1:N32"/>
  <sheetViews>
    <sheetView tabSelected="1" workbookViewId="0">
      <selection activeCell="Q12" sqref="Q12"/>
    </sheetView>
  </sheetViews>
  <sheetFormatPr defaultRowHeight="17.399999999999999"/>
  <cols>
    <col min="1" max="1" width="1.69921875" customWidth="1"/>
    <col min="2" max="2" width="2.19921875" customWidth="1"/>
    <col min="14" max="14" width="3.69921875" customWidth="1"/>
  </cols>
  <sheetData>
    <row r="1" spans="2:14">
      <c r="C1" t="s">
        <v>5</v>
      </c>
      <c r="D1" s="10" t="s">
        <v>4</v>
      </c>
    </row>
    <row r="2" spans="2:14">
      <c r="C2" t="s">
        <v>6</v>
      </c>
      <c r="D2" s="11" t="s">
        <v>7</v>
      </c>
    </row>
    <row r="3" spans="2:14">
      <c r="D3" s="10"/>
    </row>
    <row r="4" spans="2:14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</row>
    <row r="5" spans="2:14">
      <c r="B5" s="4"/>
      <c r="C5" s="5" t="s">
        <v>0</v>
      </c>
      <c r="D5" s="5" t="s">
        <v>1</v>
      </c>
      <c r="E5" s="5"/>
      <c r="F5" s="5"/>
      <c r="G5" s="5"/>
      <c r="H5" s="5"/>
      <c r="I5" s="5"/>
      <c r="J5" s="5"/>
      <c r="K5" s="5"/>
      <c r="L5" s="5"/>
      <c r="M5" s="5"/>
      <c r="N5" s="6"/>
    </row>
    <row r="6" spans="2:14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6"/>
    </row>
    <row r="7" spans="2:14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6"/>
    </row>
    <row r="8" spans="2:14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</row>
    <row r="9" spans="2:14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/>
    </row>
    <row r="10" spans="2:14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2:14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6"/>
    </row>
    <row r="12" spans="2:14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6"/>
    </row>
    <row r="13" spans="2:14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/>
    </row>
    <row r="14" spans="2:14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6"/>
    </row>
    <row r="15" spans="2:14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6"/>
    </row>
    <row r="16" spans="2:14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9"/>
    </row>
    <row r="18" spans="2:14">
      <c r="B18" s="1"/>
      <c r="C18" s="2" t="s">
        <v>2</v>
      </c>
      <c r="D18" s="2" t="s">
        <v>3</v>
      </c>
      <c r="E18" s="2"/>
      <c r="F18" s="2"/>
      <c r="G18" s="2"/>
      <c r="H18" s="2"/>
      <c r="I18" s="2"/>
      <c r="J18" s="2"/>
      <c r="K18" s="2"/>
      <c r="L18" s="2"/>
      <c r="M18" s="2"/>
      <c r="N18" s="3"/>
    </row>
    <row r="19" spans="2:14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</row>
    <row r="20" spans="2:14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6"/>
    </row>
    <row r="21" spans="2:14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6"/>
    </row>
    <row r="22" spans="2:14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6"/>
    </row>
    <row r="23" spans="2:14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6"/>
    </row>
    <row r="24" spans="2:14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6"/>
    </row>
    <row r="25" spans="2:14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6"/>
    </row>
    <row r="26" spans="2:14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6"/>
    </row>
    <row r="27" spans="2:14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6"/>
    </row>
    <row r="28" spans="2:14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6"/>
    </row>
    <row r="29" spans="2:14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6"/>
    </row>
    <row r="30" spans="2:14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6"/>
    </row>
    <row r="31" spans="2:14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6"/>
    </row>
    <row r="32" spans="2:14"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9"/>
    </row>
  </sheetData>
  <phoneticPr fontId="1" type="noConversion"/>
  <hyperlinks>
    <hyperlink ref="D1" r:id="rId1" location="resultList" xr:uid="{AC81C4C9-AC86-41E6-96C9-B2C092BC83DA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28</vt:i4>
      </vt:variant>
    </vt:vector>
  </HeadingPairs>
  <TitlesOfParts>
    <vt:vector size="30" baseType="lpstr">
      <vt:lpstr>SAMPLE</vt:lpstr>
      <vt:lpstr>타사</vt:lpstr>
      <vt:lpstr>alpha</vt:lpstr>
      <vt:lpstr>alphaBar</vt:lpstr>
      <vt:lpstr>AMT</vt:lpstr>
      <vt:lpstr>beta1</vt:lpstr>
      <vt:lpstr>beta2</vt:lpstr>
      <vt:lpstr>beta5</vt:lpstr>
      <vt:lpstr>delta</vt:lpstr>
      <vt:lpstr>Dx_</vt:lpstr>
      <vt:lpstr>Dx_n</vt:lpstr>
      <vt:lpstr>G12_full</vt:lpstr>
      <vt:lpstr>G12_round</vt:lpstr>
      <vt:lpstr>gamma</vt:lpstr>
      <vt:lpstr>i</vt:lpstr>
      <vt:lpstr>m</vt:lpstr>
      <vt:lpstr>mDoublePrime</vt:lpstr>
      <vt:lpstr>n</vt:lpstr>
      <vt:lpstr>NP_std_full</vt:lpstr>
      <vt:lpstr>NP12_full</vt:lpstr>
      <vt:lpstr>NP12_round</vt:lpstr>
      <vt:lpstr>Nshop</vt:lpstr>
      <vt:lpstr>Nstar</vt:lpstr>
      <vt:lpstr>SAMPLE!Print_Area</vt:lpstr>
      <vt:lpstr>re</vt:lpstr>
      <vt:lpstr>sex</vt:lpstr>
      <vt:lpstr>TAB_Qx</vt:lpstr>
      <vt:lpstr>ToTx</vt:lpstr>
      <vt:lpstr>v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N</cp:lastModifiedBy>
  <dcterms:created xsi:type="dcterms:W3CDTF">2022-02-14T10:50:04Z</dcterms:created>
  <dcterms:modified xsi:type="dcterms:W3CDTF">2022-02-14T12:28:07Z</dcterms:modified>
</cp:coreProperties>
</file>