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695" windowHeight="13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2" i="1"/>
  <c r="K82" s="1"/>
  <c r="K81"/>
  <c r="H81"/>
  <c r="J81" s="1"/>
  <c r="L81" s="1"/>
  <c r="I81"/>
  <c r="L67"/>
  <c r="K68" s="1"/>
  <c r="L68" s="1"/>
  <c r="K69" s="1"/>
  <c r="L69" s="1"/>
  <c r="K70" s="1"/>
  <c r="L70" s="1"/>
  <c r="F67"/>
  <c r="E68" s="1"/>
  <c r="F55"/>
  <c r="F56" s="1"/>
  <c r="H54"/>
  <c r="G54"/>
  <c r="F43"/>
  <c r="I43" s="1"/>
  <c r="J42"/>
  <c r="I42"/>
  <c r="K20"/>
  <c r="J20"/>
  <c r="K12"/>
  <c r="J12"/>
  <c r="P21"/>
  <c r="P22" s="1"/>
  <c r="P3"/>
  <c r="Q3" s="1"/>
  <c r="E18"/>
  <c r="D18"/>
  <c r="E17"/>
  <c r="D17"/>
  <c r="E16"/>
  <c r="D16"/>
  <c r="E13"/>
  <c r="E14"/>
  <c r="E15"/>
  <c r="D13"/>
  <c r="D14"/>
  <c r="D15"/>
  <c r="E12"/>
  <c r="D12"/>
  <c r="F12" s="1"/>
  <c r="E5"/>
  <c r="E6"/>
  <c r="E7"/>
  <c r="D5"/>
  <c r="D6"/>
  <c r="D7"/>
  <c r="E4"/>
  <c r="K4"/>
  <c r="J4"/>
  <c r="D4"/>
  <c r="F6" l="1"/>
  <c r="F14"/>
  <c r="F4"/>
  <c r="F7"/>
  <c r="F5"/>
  <c r="F15"/>
  <c r="F13"/>
  <c r="F17"/>
  <c r="F18"/>
  <c r="I54"/>
  <c r="J54" s="1"/>
  <c r="F57"/>
  <c r="H56"/>
  <c r="Q4"/>
  <c r="R3"/>
  <c r="P4"/>
  <c r="H55"/>
  <c r="F82"/>
  <c r="I5"/>
  <c r="L5" s="1"/>
  <c r="M5" s="1"/>
  <c r="F16"/>
  <c r="I21"/>
  <c r="L21" s="1"/>
  <c r="M21" s="1"/>
  <c r="M81"/>
  <c r="M68"/>
  <c r="N68" s="1"/>
  <c r="G68"/>
  <c r="H68" s="1"/>
  <c r="F68"/>
  <c r="E69" s="1"/>
  <c r="K42"/>
  <c r="H43" s="1"/>
  <c r="K21"/>
  <c r="J21"/>
  <c r="I22" s="1"/>
  <c r="I13"/>
  <c r="Q21"/>
  <c r="Q22" s="1"/>
  <c r="J5"/>
  <c r="K54" l="1"/>
  <c r="M54" s="1"/>
  <c r="E55"/>
  <c r="L54"/>
  <c r="K5"/>
  <c r="I6" s="1"/>
  <c r="J13"/>
  <c r="L13"/>
  <c r="M13" s="1"/>
  <c r="K13"/>
  <c r="F83"/>
  <c r="I82"/>
  <c r="H82"/>
  <c r="R4"/>
  <c r="S3"/>
  <c r="G55"/>
  <c r="I55" s="1"/>
  <c r="J55" s="1"/>
  <c r="F58"/>
  <c r="H57"/>
  <c r="M69"/>
  <c r="N69" s="1"/>
  <c r="G69"/>
  <c r="H69" s="1"/>
  <c r="F69"/>
  <c r="E70" s="1"/>
  <c r="L43"/>
  <c r="M43" s="1"/>
  <c r="F44"/>
  <c r="I44" s="1"/>
  <c r="J43"/>
  <c r="K43" s="1"/>
  <c r="H44"/>
  <c r="L44" s="1"/>
  <c r="M44" s="1"/>
  <c r="L22"/>
  <c r="M22" s="1"/>
  <c r="J22"/>
  <c r="I23" s="1"/>
  <c r="K22"/>
  <c r="I14"/>
  <c r="R21"/>
  <c r="R22" s="1"/>
  <c r="L6" l="1"/>
  <c r="M6" s="1"/>
  <c r="J6"/>
  <c r="K6"/>
  <c r="I7" s="1"/>
  <c r="K55"/>
  <c r="M55" s="1"/>
  <c r="N55"/>
  <c r="O55" s="1"/>
  <c r="E56"/>
  <c r="L55"/>
  <c r="F60"/>
  <c r="H60" s="1"/>
  <c r="H58"/>
  <c r="L14"/>
  <c r="M14" s="1"/>
  <c r="K14"/>
  <c r="J14"/>
  <c r="T3"/>
  <c r="S4"/>
  <c r="N82"/>
  <c r="O82" s="1"/>
  <c r="G83"/>
  <c r="J82"/>
  <c r="H83"/>
  <c r="I83"/>
  <c r="M70"/>
  <c r="N70" s="1"/>
  <c r="G70"/>
  <c r="H70" s="1"/>
  <c r="F70"/>
  <c r="E71" s="1"/>
  <c r="F45"/>
  <c r="I45" s="1"/>
  <c r="J44"/>
  <c r="K44" s="1"/>
  <c r="K23"/>
  <c r="L23"/>
  <c r="M23" s="1"/>
  <c r="J23"/>
  <c r="I24" s="1"/>
  <c r="S21"/>
  <c r="S22" s="1"/>
  <c r="I15" l="1"/>
  <c r="L15" s="1"/>
  <c r="M15" s="1"/>
  <c r="L7"/>
  <c r="M7" s="1"/>
  <c r="K7"/>
  <c r="J7"/>
  <c r="K15"/>
  <c r="J15"/>
  <c r="I16" s="1"/>
  <c r="J83"/>
  <c r="L83" s="1"/>
  <c r="N83"/>
  <c r="O83" s="1"/>
  <c r="F84"/>
  <c r="G84"/>
  <c r="K83"/>
  <c r="G56"/>
  <c r="M82"/>
  <c r="L82"/>
  <c r="U3"/>
  <c r="T4"/>
  <c r="T21"/>
  <c r="T22" s="1"/>
  <c r="G71"/>
  <c r="H71" s="1"/>
  <c r="F71"/>
  <c r="E72" s="1"/>
  <c r="H45"/>
  <c r="L45" s="1"/>
  <c r="M45" s="1"/>
  <c r="L24"/>
  <c r="M24" s="1"/>
  <c r="J24"/>
  <c r="K24"/>
  <c r="U21" l="1"/>
  <c r="U22" s="1"/>
  <c r="L16"/>
  <c r="M16" s="1"/>
  <c r="J16"/>
  <c r="K16"/>
  <c r="V3"/>
  <c r="U4"/>
  <c r="I84"/>
  <c r="H84"/>
  <c r="M83"/>
  <c r="I56"/>
  <c r="J56" s="1"/>
  <c r="K84"/>
  <c r="G85"/>
  <c r="K85" s="1"/>
  <c r="G72"/>
  <c r="H72" s="1"/>
  <c r="F72"/>
  <c r="E73" s="1"/>
  <c r="F46"/>
  <c r="I46" s="1"/>
  <c r="J45"/>
  <c r="K45" s="1"/>
  <c r="V21"/>
  <c r="V22" s="1"/>
  <c r="N84" l="1"/>
  <c r="O84" s="1"/>
  <c r="F85"/>
  <c r="J84"/>
  <c r="M84" s="1"/>
  <c r="K56"/>
  <c r="M56" s="1"/>
  <c r="N56"/>
  <c r="O56" s="1"/>
  <c r="E57"/>
  <c r="L56"/>
  <c r="W3"/>
  <c r="V4"/>
  <c r="G73"/>
  <c r="H73" s="1"/>
  <c r="F73"/>
  <c r="E74" s="1"/>
  <c r="H46"/>
  <c r="L46" s="1"/>
  <c r="M46" s="1"/>
  <c r="W21"/>
  <c r="W22" s="1"/>
  <c r="L84" l="1"/>
  <c r="X3"/>
  <c r="W4"/>
  <c r="G57"/>
  <c r="H85"/>
  <c r="F86"/>
  <c r="I85"/>
  <c r="F74"/>
  <c r="E75" s="1"/>
  <c r="G74"/>
  <c r="H74" s="1"/>
  <c r="F47"/>
  <c r="I47" s="1"/>
  <c r="J46"/>
  <c r="K46" s="1"/>
  <c r="X21"/>
  <c r="X22" s="1"/>
  <c r="G86" l="1"/>
  <c r="K86" s="1"/>
  <c r="J85"/>
  <c r="M85" s="1"/>
  <c r="N85"/>
  <c r="O85" s="1"/>
  <c r="F87"/>
  <c r="I86"/>
  <c r="I57"/>
  <c r="J57" s="1"/>
  <c r="Y3"/>
  <c r="X4"/>
  <c r="F75"/>
  <c r="G75"/>
  <c r="H75" s="1"/>
  <c r="H47"/>
  <c r="L47" s="1"/>
  <c r="M47" s="1"/>
  <c r="Y21"/>
  <c r="Y22" s="1"/>
  <c r="H86" l="1"/>
  <c r="N86" s="1"/>
  <c r="O86" s="1"/>
  <c r="N57"/>
  <c r="O57" s="1"/>
  <c r="K57"/>
  <c r="M57" s="1"/>
  <c r="E58"/>
  <c r="L57"/>
  <c r="G87"/>
  <c r="K87" s="1"/>
  <c r="F88"/>
  <c r="I87"/>
  <c r="Z3"/>
  <c r="Y4"/>
  <c r="L85"/>
  <c r="F48"/>
  <c r="I48" s="1"/>
  <c r="J47"/>
  <c r="K47" s="1"/>
  <c r="Z21"/>
  <c r="Z22" s="1"/>
  <c r="J86" l="1"/>
  <c r="F89"/>
  <c r="I89" s="1"/>
  <c r="I88"/>
  <c r="AA3"/>
  <c r="Z4"/>
  <c r="G58"/>
  <c r="H87"/>
  <c r="H48"/>
  <c r="L48" s="1"/>
  <c r="M48" s="1"/>
  <c r="AA21"/>
  <c r="AA22" s="1"/>
  <c r="M86" l="1"/>
  <c r="L86"/>
  <c r="J87"/>
  <c r="N87"/>
  <c r="O87" s="1"/>
  <c r="G88"/>
  <c r="I58"/>
  <c r="J58" s="1"/>
  <c r="AA4"/>
  <c r="AB3"/>
  <c r="J48"/>
  <c r="K48" s="1"/>
  <c r="AB21"/>
  <c r="AB22" s="1"/>
  <c r="AB4" l="1"/>
  <c r="AC3"/>
  <c r="K58"/>
  <c r="M58" s="1"/>
  <c r="N58"/>
  <c r="O58" s="1"/>
  <c r="E60"/>
  <c r="L58"/>
  <c r="H88"/>
  <c r="K88"/>
  <c r="M87"/>
  <c r="L87"/>
  <c r="AC21"/>
  <c r="AC22" s="1"/>
  <c r="AD3" l="1"/>
  <c r="AC4"/>
  <c r="J88"/>
  <c r="N88"/>
  <c r="O88" s="1"/>
  <c r="G89"/>
  <c r="G60"/>
  <c r="AD21"/>
  <c r="AD22" s="1"/>
  <c r="I60" l="1"/>
  <c r="H89"/>
  <c r="G90"/>
  <c r="K90" s="1"/>
  <c r="K89"/>
  <c r="M88"/>
  <c r="L88"/>
  <c r="AD4"/>
  <c r="AE3"/>
  <c r="J60"/>
  <c r="AE21"/>
  <c r="AE22" s="1"/>
  <c r="N60" l="1"/>
  <c r="O60" s="1"/>
  <c r="K60"/>
  <c r="M60" s="1"/>
  <c r="L60"/>
  <c r="AE4"/>
  <c r="AF3"/>
  <c r="J89"/>
  <c r="F90"/>
  <c r="N89"/>
  <c r="O89" s="1"/>
  <c r="AF21"/>
  <c r="AF22" s="1"/>
  <c r="M89" l="1"/>
  <c r="L89"/>
  <c r="H90"/>
  <c r="I90"/>
  <c r="AF4"/>
  <c r="AG3"/>
  <c r="AG21"/>
  <c r="AG22" s="1"/>
  <c r="AH3" l="1"/>
  <c r="AG4"/>
  <c r="J90"/>
  <c r="M90" s="1"/>
  <c r="N90"/>
  <c r="O90" s="1"/>
  <c r="L90"/>
  <c r="AH21"/>
  <c r="AH22" s="1"/>
  <c r="AI3" l="1"/>
  <c r="AH4"/>
  <c r="AI21"/>
  <c r="AI22" s="1"/>
  <c r="AJ3" l="1"/>
  <c r="AI4"/>
  <c r="AJ21"/>
  <c r="AJ22" s="1"/>
  <c r="AK3" l="1"/>
  <c r="AJ4"/>
  <c r="AK21"/>
  <c r="AK22" s="1"/>
  <c r="AL3" l="1"/>
  <c r="AK4"/>
  <c r="AL21"/>
  <c r="AL22" s="1"/>
  <c r="AM3" l="1"/>
  <c r="AL4"/>
  <c r="AM21"/>
  <c r="AM22" s="1"/>
  <c r="AM4" l="1"/>
  <c r="AN3"/>
  <c r="AN21"/>
  <c r="AN22" s="1"/>
  <c r="AO3" l="1"/>
  <c r="AN4"/>
  <c r="AO21"/>
  <c r="AO22" s="1"/>
  <c r="AP3" l="1"/>
  <c r="AO4"/>
  <c r="AP21"/>
  <c r="AP22" s="1"/>
  <c r="AQ3" l="1"/>
  <c r="AP4"/>
  <c r="AQ21"/>
  <c r="AQ22" s="1"/>
  <c r="AQ4" l="1"/>
  <c r="AR3"/>
  <c r="AR21"/>
  <c r="AR22" s="1"/>
  <c r="AS3" l="1"/>
  <c r="AR4"/>
  <c r="AS21"/>
  <c r="AS22" s="1"/>
  <c r="AT3" l="1"/>
  <c r="AS4"/>
  <c r="AT21"/>
  <c r="AT22" s="1"/>
  <c r="AT4" l="1"/>
  <c r="AU3"/>
  <c r="AU21"/>
  <c r="AU22" s="1"/>
  <c r="AU4" l="1"/>
  <c r="AV3"/>
  <c r="AV21"/>
  <c r="AV22" s="1"/>
  <c r="AW3" l="1"/>
  <c r="AV4"/>
  <c r="AW21"/>
  <c r="AW22" s="1"/>
  <c r="AX3" l="1"/>
  <c r="AW4"/>
  <c r="AX21"/>
  <c r="AX22" s="1"/>
  <c r="AY3" l="1"/>
  <c r="AX4"/>
  <c r="AY21"/>
  <c r="AY22" s="1"/>
  <c r="AZ3" l="1"/>
  <c r="AY4"/>
  <c r="AZ21"/>
  <c r="AZ22" s="1"/>
  <c r="BA3" l="1"/>
  <c r="AZ4"/>
  <c r="BA21"/>
  <c r="BA22" s="1"/>
  <c r="BB3" l="1"/>
  <c r="BA4"/>
  <c r="BB21"/>
  <c r="BB22" s="1"/>
  <c r="BC3" l="1"/>
  <c r="BB4"/>
  <c r="BC21"/>
  <c r="BC22" s="1"/>
  <c r="BD3" l="1"/>
  <c r="BD4" s="1"/>
  <c r="BC4"/>
  <c r="BD21"/>
  <c r="BE21" l="1"/>
  <c r="BD22"/>
  <c r="BE22" l="1"/>
  <c r="BF21"/>
  <c r="BG21" l="1"/>
  <c r="BF22"/>
  <c r="BH21" l="1"/>
  <c r="BG22"/>
  <c r="BI21" l="1"/>
  <c r="BH22"/>
  <c r="BJ21" l="1"/>
  <c r="BI22"/>
  <c r="BK21" l="1"/>
  <c r="BJ22"/>
  <c r="BL21" l="1"/>
  <c r="BK22"/>
  <c r="BM21" l="1"/>
  <c r="BL22"/>
  <c r="BN21" l="1"/>
  <c r="BM22"/>
  <c r="BO21" l="1"/>
  <c r="BN22"/>
  <c r="BP21" l="1"/>
  <c r="BO22"/>
  <c r="BQ21" l="1"/>
  <c r="BP22"/>
  <c r="BQ22" l="1"/>
  <c r="BR21"/>
  <c r="BR22" l="1"/>
  <c r="BS21"/>
  <c r="BS22" l="1"/>
  <c r="BT21"/>
  <c r="BU21" l="1"/>
  <c r="BT22"/>
  <c r="BU22" l="1"/>
  <c r="BV21"/>
  <c r="BW21" l="1"/>
  <c r="BV22"/>
  <c r="BW22" l="1"/>
  <c r="BX21"/>
  <c r="BX22" s="1"/>
</calcChain>
</file>

<file path=xl/sharedStrings.xml><?xml version="1.0" encoding="utf-8"?>
<sst xmlns="http://schemas.openxmlformats.org/spreadsheetml/2006/main" count="83" uniqueCount="43">
  <si>
    <t>x</t>
  </si>
  <si>
    <t>fx</t>
  </si>
  <si>
    <t>dfx</t>
  </si>
  <si>
    <t>a</t>
  </si>
  <si>
    <t>b</t>
  </si>
  <si>
    <t>fa</t>
  </si>
  <si>
    <t>fb</t>
  </si>
  <si>
    <t>fafb</t>
  </si>
  <si>
    <t>Abs-error</t>
  </si>
  <si>
    <t>%-rel-error</t>
  </si>
  <si>
    <t>x1</t>
  </si>
  <si>
    <t>x2</t>
  </si>
  <si>
    <t>fx1</t>
  </si>
  <si>
    <t>fx2</t>
  </si>
  <si>
    <t>m</t>
  </si>
  <si>
    <t>Incremental Search</t>
  </si>
  <si>
    <t>Iteration</t>
  </si>
  <si>
    <t>Newton's Method</t>
  </si>
  <si>
    <t>Secant  Method</t>
  </si>
  <si>
    <t>Regula Falsi  Method</t>
  </si>
  <si>
    <t>xnew</t>
  </si>
  <si>
    <t>fxnew</t>
  </si>
  <si>
    <t>fafxnew</t>
  </si>
  <si>
    <t>fxnewfb</t>
  </si>
  <si>
    <t>Abs-Error</t>
  </si>
  <si>
    <t>%-Rel-Err</t>
  </si>
  <si>
    <t>gx</t>
  </si>
  <si>
    <t>Fixed-Point Iteration Method</t>
  </si>
  <si>
    <r>
      <t>f(x)=x</t>
    </r>
    <r>
      <rPr>
        <b/>
        <vertAlign val="superscript"/>
        <sz val="14"/>
        <color theme="1"/>
        <rFont val="Arial Black"/>
        <family val="2"/>
      </rPr>
      <t>3</t>
    </r>
    <r>
      <rPr>
        <b/>
        <sz val="14"/>
        <color theme="1"/>
        <rFont val="Arial Black"/>
        <family val="2"/>
      </rPr>
      <t>-2x</t>
    </r>
    <r>
      <rPr>
        <b/>
        <vertAlign val="superscript"/>
        <sz val="14"/>
        <color theme="1"/>
        <rFont val="Arial Black"/>
        <family val="2"/>
      </rPr>
      <t>2</t>
    </r>
    <r>
      <rPr>
        <b/>
        <sz val="14"/>
        <color theme="1"/>
        <rFont val="Arial Black"/>
        <family val="2"/>
      </rPr>
      <t>-5</t>
    </r>
  </si>
  <si>
    <r>
      <t>f(x)=e</t>
    </r>
    <r>
      <rPr>
        <vertAlign val="superscript"/>
        <sz val="14"/>
        <color theme="1"/>
        <rFont val="Arial Black"/>
        <family val="2"/>
      </rPr>
      <t>x</t>
    </r>
    <r>
      <rPr>
        <sz val="14"/>
        <color theme="1"/>
        <rFont val="Arial Black"/>
        <family val="2"/>
      </rPr>
      <t>-6x</t>
    </r>
    <r>
      <rPr>
        <vertAlign val="superscript"/>
        <sz val="14"/>
        <color theme="1"/>
        <rFont val="Arial Black"/>
        <family val="2"/>
      </rPr>
      <t>3</t>
    </r>
  </si>
  <si>
    <t xml:space="preserve"> </t>
  </si>
  <si>
    <t>g'(2.5)=0.25&lt;1</t>
  </si>
  <si>
    <t>g'(2.5)=4.1&gt;1</t>
  </si>
  <si>
    <r>
      <t>g(x)=(2x</t>
    </r>
    <r>
      <rPr>
        <b/>
        <vertAlign val="superscript"/>
        <sz val="12"/>
        <color theme="1"/>
        <rFont val="Arial Black"/>
        <family val="2"/>
      </rPr>
      <t>2</t>
    </r>
    <r>
      <rPr>
        <b/>
        <sz val="12"/>
        <color theme="1"/>
        <rFont val="Arial Black"/>
        <family val="2"/>
      </rPr>
      <t>-5)</t>
    </r>
    <r>
      <rPr>
        <b/>
        <vertAlign val="superscript"/>
        <sz val="12"/>
        <color theme="1"/>
        <rFont val="Arial Black"/>
        <family val="2"/>
      </rPr>
      <t>1/3</t>
    </r>
  </si>
  <si>
    <r>
      <t>g(x)=SQRT((x</t>
    </r>
    <r>
      <rPr>
        <b/>
        <vertAlign val="superscript"/>
        <sz val="12"/>
        <color theme="1"/>
        <rFont val="Arial Black"/>
        <family val="2"/>
      </rPr>
      <t>3</t>
    </r>
    <r>
      <rPr>
        <b/>
        <sz val="12"/>
        <color theme="1"/>
        <rFont val="Arial Black"/>
        <family val="2"/>
      </rPr>
      <t>-5)/2</t>
    </r>
    <r>
      <rPr>
        <b/>
        <vertAlign val="superscript"/>
        <sz val="12"/>
        <color theme="1"/>
        <rFont val="Arial Black"/>
        <family val="2"/>
      </rPr>
      <t xml:space="preserve"> </t>
    </r>
    <r>
      <rPr>
        <b/>
        <sz val="12"/>
        <color theme="1"/>
        <rFont val="Arial Black"/>
        <family val="2"/>
      </rPr>
      <t>)</t>
    </r>
  </si>
  <si>
    <t>Bisection Method</t>
  </si>
  <si>
    <t>(a+b)/2</t>
  </si>
  <si>
    <t>fab/2</t>
  </si>
  <si>
    <t>fafab/2</t>
  </si>
  <si>
    <t>fab/2fb</t>
  </si>
  <si>
    <t>f(x)</t>
  </si>
  <si>
    <t>1a</t>
  </si>
  <si>
    <t>1b</t>
  </si>
</sst>
</file>

<file path=xl/styles.xml><?xml version="1.0" encoding="utf-8"?>
<styleSheet xmlns="http://schemas.openxmlformats.org/spreadsheetml/2006/main">
  <numFmts count="2">
    <numFmt numFmtId="164" formatCode="0.0"/>
    <numFmt numFmtId="171" formatCode="0.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vertAlign val="superscript"/>
      <sz val="12"/>
      <color theme="1"/>
      <name val="Arial Black"/>
      <family val="2"/>
    </font>
    <font>
      <b/>
      <sz val="14"/>
      <color theme="1"/>
      <name val="Arial Black"/>
      <family val="2"/>
    </font>
    <font>
      <b/>
      <vertAlign val="superscript"/>
      <sz val="14"/>
      <color theme="1"/>
      <name val="Arial Black"/>
      <family val="2"/>
    </font>
    <font>
      <sz val="14"/>
      <color theme="1"/>
      <name val="Arial Black"/>
      <family val="2"/>
    </font>
    <font>
      <vertAlign val="superscript"/>
      <sz val="14"/>
      <color theme="1"/>
      <name val="Arial Black"/>
      <family val="2"/>
    </font>
    <font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1" fontId="6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171" fontId="4" fillId="5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171" fontId="6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1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/>
    <xf numFmtId="171" fontId="17" fillId="0" borderId="0" xfId="0" applyNumberFormat="1" applyFont="1" applyAlignment="1">
      <alignment horizontal="center"/>
    </xf>
    <xf numFmtId="171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Sheet1!$P$3:$BD$3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Sheet1!$P$4:$BD$4</c:f>
              <c:numCache>
                <c:formatCode>General</c:formatCode>
                <c:ptCount val="41"/>
                <c:pt idx="0">
                  <c:v>-180</c:v>
                </c:pt>
                <c:pt idx="1">
                  <c:v>-157.296875</c:v>
                </c:pt>
                <c:pt idx="2">
                  <c:v>-136.625</c:v>
                </c:pt>
                <c:pt idx="3">
                  <c:v>-117.890625</c:v>
                </c:pt>
                <c:pt idx="4">
                  <c:v>-101</c:v>
                </c:pt>
                <c:pt idx="5">
                  <c:v>-85.859375</c:v>
                </c:pt>
                <c:pt idx="6">
                  <c:v>-72.375</c:v>
                </c:pt>
                <c:pt idx="7">
                  <c:v>-60.453125</c:v>
                </c:pt>
                <c:pt idx="8">
                  <c:v>-50</c:v>
                </c:pt>
                <c:pt idx="9">
                  <c:v>-40.921875</c:v>
                </c:pt>
                <c:pt idx="10">
                  <c:v>-33.125</c:v>
                </c:pt>
                <c:pt idx="11">
                  <c:v>-26.515625</c:v>
                </c:pt>
                <c:pt idx="12">
                  <c:v>-21</c:v>
                </c:pt>
                <c:pt idx="13">
                  <c:v>-16.484375</c:v>
                </c:pt>
                <c:pt idx="14">
                  <c:v>-12.875</c:v>
                </c:pt>
                <c:pt idx="15">
                  <c:v>-10.078125</c:v>
                </c:pt>
                <c:pt idx="16">
                  <c:v>-8</c:v>
                </c:pt>
                <c:pt idx="17">
                  <c:v>-6.546875</c:v>
                </c:pt>
                <c:pt idx="18">
                  <c:v>-5.625</c:v>
                </c:pt>
                <c:pt idx="19">
                  <c:v>-5.140625</c:v>
                </c:pt>
                <c:pt idx="20">
                  <c:v>-5</c:v>
                </c:pt>
                <c:pt idx="21">
                  <c:v>-5.109375</c:v>
                </c:pt>
                <c:pt idx="22">
                  <c:v>-5.375</c:v>
                </c:pt>
                <c:pt idx="23">
                  <c:v>-5.703125</c:v>
                </c:pt>
                <c:pt idx="24">
                  <c:v>-6</c:v>
                </c:pt>
                <c:pt idx="25">
                  <c:v>-6.171875</c:v>
                </c:pt>
                <c:pt idx="26">
                  <c:v>-6.125</c:v>
                </c:pt>
                <c:pt idx="27">
                  <c:v>-5.765625</c:v>
                </c:pt>
                <c:pt idx="28">
                  <c:v>-5</c:v>
                </c:pt>
                <c:pt idx="29">
                  <c:v>-3.734375</c:v>
                </c:pt>
                <c:pt idx="30">
                  <c:v>-1.875</c:v>
                </c:pt>
                <c:pt idx="31">
                  <c:v>0.671875</c:v>
                </c:pt>
                <c:pt idx="32">
                  <c:v>4</c:v>
                </c:pt>
                <c:pt idx="33">
                  <c:v>8.203125</c:v>
                </c:pt>
                <c:pt idx="34">
                  <c:v>13.375</c:v>
                </c:pt>
                <c:pt idx="35">
                  <c:v>19.609375</c:v>
                </c:pt>
                <c:pt idx="36">
                  <c:v>27</c:v>
                </c:pt>
                <c:pt idx="37">
                  <c:v>35.640625</c:v>
                </c:pt>
                <c:pt idx="38">
                  <c:v>45.625</c:v>
                </c:pt>
                <c:pt idx="39">
                  <c:v>57.046875</c:v>
                </c:pt>
                <c:pt idx="40">
                  <c:v>70</c:v>
                </c:pt>
              </c:numCache>
            </c:numRef>
          </c:yVal>
        </c:ser>
        <c:axId val="44716032"/>
        <c:axId val="44361984"/>
      </c:scatterChart>
      <c:valAx>
        <c:axId val="44716032"/>
        <c:scaling>
          <c:orientation val="minMax"/>
          <c:min val="-6"/>
        </c:scaling>
        <c:axPos val="b"/>
        <c:numFmt formatCode="General" sourceLinked="1"/>
        <c:tickLblPos val="nextTo"/>
        <c:crossAx val="44361984"/>
        <c:crosses val="autoZero"/>
        <c:crossBetween val="midCat"/>
        <c:majorUnit val="1"/>
      </c:valAx>
      <c:valAx>
        <c:axId val="44361984"/>
        <c:scaling>
          <c:orientation val="minMax"/>
          <c:max val="10"/>
          <c:min val="-10"/>
        </c:scaling>
        <c:axPos val="l"/>
        <c:majorGridlines/>
        <c:numFmt formatCode="General" sourceLinked="1"/>
        <c:tickLblPos val="nextTo"/>
        <c:crossAx val="4471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2.2959920120983867E-2"/>
          <c:y val="4.6405515924929447E-2"/>
          <c:w val="0.87024893331320463"/>
          <c:h val="0.90718896815014116"/>
        </c:manualLayout>
      </c:layout>
      <c:scatterChart>
        <c:scatterStyle val="lineMarker"/>
        <c:ser>
          <c:idx val="0"/>
          <c:order val="0"/>
          <c:xVal>
            <c:numRef>
              <c:f>Sheet1!$P$21:$BX$21</c:f>
              <c:numCache>
                <c:formatCode>General</c:formatCode>
                <c:ptCount val="6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  <c:pt idx="43">
                  <c:v>5.75</c:v>
                </c:pt>
                <c:pt idx="44">
                  <c:v>6</c:v>
                </c:pt>
                <c:pt idx="45">
                  <c:v>6.25</c:v>
                </c:pt>
                <c:pt idx="46">
                  <c:v>6.5</c:v>
                </c:pt>
                <c:pt idx="47">
                  <c:v>6.75</c:v>
                </c:pt>
                <c:pt idx="48">
                  <c:v>7</c:v>
                </c:pt>
                <c:pt idx="49">
                  <c:v>7.25</c:v>
                </c:pt>
                <c:pt idx="50">
                  <c:v>7.5</c:v>
                </c:pt>
                <c:pt idx="51">
                  <c:v>7.75</c:v>
                </c:pt>
                <c:pt idx="52">
                  <c:v>8</c:v>
                </c:pt>
                <c:pt idx="53">
                  <c:v>8.25</c:v>
                </c:pt>
                <c:pt idx="54">
                  <c:v>8.5</c:v>
                </c:pt>
                <c:pt idx="55">
                  <c:v>8.75</c:v>
                </c:pt>
                <c:pt idx="56">
                  <c:v>9</c:v>
                </c:pt>
                <c:pt idx="57">
                  <c:v>9.25</c:v>
                </c:pt>
                <c:pt idx="58">
                  <c:v>9.5</c:v>
                </c:pt>
                <c:pt idx="59">
                  <c:v>9.75</c:v>
                </c:pt>
                <c:pt idx="60">
                  <c:v>10</c:v>
                </c:pt>
              </c:numCache>
            </c:numRef>
          </c:xVal>
          <c:yVal>
            <c:numRef>
              <c:f>Sheet1!$P$22:$BX$22</c:f>
              <c:numCache>
                <c:formatCode>General</c:formatCode>
                <c:ptCount val="61"/>
                <c:pt idx="0">
                  <c:v>750.00673794699912</c:v>
                </c:pt>
                <c:pt idx="1">
                  <c:v>643.03990169520307</c:v>
                </c:pt>
                <c:pt idx="2">
                  <c:v>546.76110899653827</c:v>
                </c:pt>
                <c:pt idx="3">
                  <c:v>460.60801423390899</c:v>
                </c:pt>
                <c:pt idx="4">
                  <c:v>384.01831563888874</c:v>
                </c:pt>
                <c:pt idx="5">
                  <c:v>316.429767745856</c:v>
                </c:pt>
                <c:pt idx="6">
                  <c:v>257.28019738342232</c:v>
                </c:pt>
                <c:pt idx="7">
                  <c:v>206.00752420783172</c:v>
                </c:pt>
                <c:pt idx="8">
                  <c:v>162.04978706836786</c:v>
                </c:pt>
                <c:pt idx="9">
                  <c:v>124.84517786120671</c:v>
                </c:pt>
                <c:pt idx="10">
                  <c:v>93.832084998623898</c:v>
                </c:pt>
                <c:pt idx="11">
                  <c:v>68.449149224561864</c:v>
                </c:pt>
                <c:pt idx="12">
                  <c:v>48.135335283236614</c:v>
                </c:pt>
                <c:pt idx="13">
                  <c:v>32.330023943450442</c:v>
                </c:pt>
                <c:pt idx="14">
                  <c:v>20.473130160148429</c:v>
                </c:pt>
                <c:pt idx="15">
                  <c:v>12.005254796860189</c:v>
                </c:pt>
                <c:pt idx="16">
                  <c:v>6.3678794411714428</c:v>
                </c:pt>
                <c:pt idx="17">
                  <c:v>3.0036165527410148</c:v>
                </c:pt>
                <c:pt idx="18">
                  <c:v>1.3565306597126334</c:v>
                </c:pt>
                <c:pt idx="19">
                  <c:v>0.87255078307140488</c:v>
                </c:pt>
                <c:pt idx="20">
                  <c:v>1</c:v>
                </c:pt>
                <c:pt idx="21">
                  <c:v>1.1902754166877414</c:v>
                </c:pt>
                <c:pt idx="22">
                  <c:v>0.89872127070012819</c:v>
                </c:pt>
                <c:pt idx="23">
                  <c:v>-0.41424998338732522</c:v>
                </c:pt>
                <c:pt idx="24">
                  <c:v>-3.2817181715409549</c:v>
                </c:pt>
                <c:pt idx="25">
                  <c:v>-8.2284070425381586</c:v>
                </c:pt>
                <c:pt idx="26">
                  <c:v>-15.768310929661936</c:v>
                </c:pt>
                <c:pt idx="27">
                  <c:v>-26.401647323994268</c:v>
                </c:pt>
                <c:pt idx="28">
                  <c:v>-40.610943901069348</c:v>
                </c:pt>
                <c:pt idx="29">
                  <c:v>-58.856014163641476</c:v>
                </c:pt>
                <c:pt idx="30">
                  <c:v>-81.567506039296532</c:v>
                </c:pt>
                <c:pt idx="31">
                  <c:v>-109.13861811581182</c:v>
                </c:pt>
                <c:pt idx="32">
                  <c:v>-141.91446307681232</c:v>
                </c:pt>
                <c:pt idx="33">
                  <c:v>-180.17841008280695</c:v>
                </c:pt>
                <c:pt idx="34">
                  <c:v>-224.13454804130768</c:v>
                </c:pt>
                <c:pt idx="35">
                  <c:v>-273.88516799993721</c:v>
                </c:pt>
                <c:pt idx="36">
                  <c:v>-329.40184996685576</c:v>
                </c:pt>
                <c:pt idx="37">
                  <c:v>-390.48833765331216</c:v>
                </c:pt>
                <c:pt idx="38">
                  <c:v>-456.73286869947822</c:v>
                </c:pt>
                <c:pt idx="39">
                  <c:v>-527.44696547281228</c:v>
                </c:pt>
                <c:pt idx="40">
                  <c:v>-601.58684089742337</c:v>
                </c:pt>
                <c:pt idx="41">
                  <c:v>-677.65248154136998</c:v>
                </c:pt>
                <c:pt idx="42">
                  <c:v>-753.55806773577956</c:v>
                </c:pt>
                <c:pt idx="43">
                  <c:v>-826.46558971430579</c:v>
                </c:pt>
                <c:pt idx="44">
                  <c:v>-892.57120650726483</c:v>
                </c:pt>
                <c:pt idx="45">
                  <c:v>-946.83092533165802</c:v>
                </c:pt>
                <c:pt idx="46">
                  <c:v>-982.60836695563819</c:v>
                </c:pt>
                <c:pt idx="47">
                  <c:v>-991.22248747384845</c:v>
                </c:pt>
                <c:pt idx="48">
                  <c:v>-961.3668415715415</c:v>
                </c:pt>
                <c:pt idx="49">
                  <c:v>-878.3639017953044</c:v>
                </c:pt>
                <c:pt idx="50">
                  <c:v>-723.20758554393683</c:v>
                </c:pt>
                <c:pt idx="51">
                  <c:v>-471.33383538894304</c:v>
                </c:pt>
                <c:pt idx="52">
                  <c:v>-91.042012958271698</c:v>
                </c:pt>
                <c:pt idx="53">
                  <c:v>458.5320714399063</c:v>
                </c:pt>
                <c:pt idx="54">
                  <c:v>1230.0188402991344</c:v>
                </c:pt>
                <c:pt idx="55">
                  <c:v>2291.1568580890244</c:v>
                </c:pt>
                <c:pt idx="56">
                  <c:v>3729.0839275753842</c:v>
                </c:pt>
                <c:pt idx="57">
                  <c:v>5655.8469665607226</c:v>
                </c:pt>
                <c:pt idx="58">
                  <c:v>8215.4768296618731</c:v>
                </c:pt>
                <c:pt idx="59">
                  <c:v>11593.072559290984</c:v>
                </c:pt>
                <c:pt idx="60">
                  <c:v>16026.465794806718</c:v>
                </c:pt>
              </c:numCache>
            </c:numRef>
          </c:yVal>
        </c:ser>
        <c:axId val="44718720"/>
        <c:axId val="44377984"/>
      </c:scatterChart>
      <c:valAx>
        <c:axId val="44718720"/>
        <c:scaling>
          <c:orientation val="minMax"/>
        </c:scaling>
        <c:axPos val="b"/>
        <c:numFmt formatCode="General" sourceLinked="1"/>
        <c:tickLblPos val="nextTo"/>
        <c:crossAx val="44377984"/>
        <c:crosses val="autoZero"/>
        <c:crossBetween val="midCat"/>
      </c:valAx>
      <c:valAx>
        <c:axId val="44377984"/>
        <c:scaling>
          <c:orientation val="minMax"/>
          <c:max val="500"/>
          <c:min val="-1000"/>
        </c:scaling>
        <c:axPos val="l"/>
        <c:majorGridlines/>
        <c:numFmt formatCode="General" sourceLinked="1"/>
        <c:tickLblPos val="nextTo"/>
        <c:crossAx val="44718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Sheet1!$P$21:$BX$21</c:f>
              <c:numCache>
                <c:formatCode>General</c:formatCode>
                <c:ptCount val="6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  <c:pt idx="43">
                  <c:v>5.75</c:v>
                </c:pt>
                <c:pt idx="44">
                  <c:v>6</c:v>
                </c:pt>
                <c:pt idx="45">
                  <c:v>6.25</c:v>
                </c:pt>
                <c:pt idx="46">
                  <c:v>6.5</c:v>
                </c:pt>
                <c:pt idx="47">
                  <c:v>6.75</c:v>
                </c:pt>
                <c:pt idx="48">
                  <c:v>7</c:v>
                </c:pt>
                <c:pt idx="49">
                  <c:v>7.25</c:v>
                </c:pt>
                <c:pt idx="50">
                  <c:v>7.5</c:v>
                </c:pt>
                <c:pt idx="51">
                  <c:v>7.75</c:v>
                </c:pt>
                <c:pt idx="52">
                  <c:v>8</c:v>
                </c:pt>
                <c:pt idx="53">
                  <c:v>8.25</c:v>
                </c:pt>
                <c:pt idx="54">
                  <c:v>8.5</c:v>
                </c:pt>
                <c:pt idx="55">
                  <c:v>8.75</c:v>
                </c:pt>
                <c:pt idx="56">
                  <c:v>9</c:v>
                </c:pt>
                <c:pt idx="57">
                  <c:v>9.25</c:v>
                </c:pt>
                <c:pt idx="58">
                  <c:v>9.5</c:v>
                </c:pt>
                <c:pt idx="59">
                  <c:v>9.75</c:v>
                </c:pt>
                <c:pt idx="60">
                  <c:v>10</c:v>
                </c:pt>
              </c:numCache>
            </c:numRef>
          </c:xVal>
          <c:yVal>
            <c:numRef>
              <c:f>Sheet1!$P$22:$BX$22</c:f>
              <c:numCache>
                <c:formatCode>General</c:formatCode>
                <c:ptCount val="61"/>
                <c:pt idx="0">
                  <c:v>750.00673794699912</c:v>
                </c:pt>
                <c:pt idx="1">
                  <c:v>643.03990169520307</c:v>
                </c:pt>
                <c:pt idx="2">
                  <c:v>546.76110899653827</c:v>
                </c:pt>
                <c:pt idx="3">
                  <c:v>460.60801423390899</c:v>
                </c:pt>
                <c:pt idx="4">
                  <c:v>384.01831563888874</c:v>
                </c:pt>
                <c:pt idx="5">
                  <c:v>316.429767745856</c:v>
                </c:pt>
                <c:pt idx="6">
                  <c:v>257.28019738342232</c:v>
                </c:pt>
                <c:pt idx="7">
                  <c:v>206.00752420783172</c:v>
                </c:pt>
                <c:pt idx="8">
                  <c:v>162.04978706836786</c:v>
                </c:pt>
                <c:pt idx="9">
                  <c:v>124.84517786120671</c:v>
                </c:pt>
                <c:pt idx="10">
                  <c:v>93.832084998623898</c:v>
                </c:pt>
                <c:pt idx="11">
                  <c:v>68.449149224561864</c:v>
                </c:pt>
                <c:pt idx="12">
                  <c:v>48.135335283236614</c:v>
                </c:pt>
                <c:pt idx="13">
                  <c:v>32.330023943450442</c:v>
                </c:pt>
                <c:pt idx="14">
                  <c:v>20.473130160148429</c:v>
                </c:pt>
                <c:pt idx="15">
                  <c:v>12.005254796860189</c:v>
                </c:pt>
                <c:pt idx="16">
                  <c:v>6.3678794411714428</c:v>
                </c:pt>
                <c:pt idx="17">
                  <c:v>3.0036165527410148</c:v>
                </c:pt>
                <c:pt idx="18">
                  <c:v>1.3565306597126334</c:v>
                </c:pt>
                <c:pt idx="19">
                  <c:v>0.87255078307140488</c:v>
                </c:pt>
                <c:pt idx="20">
                  <c:v>1</c:v>
                </c:pt>
                <c:pt idx="21">
                  <c:v>1.1902754166877414</c:v>
                </c:pt>
                <c:pt idx="22">
                  <c:v>0.89872127070012819</c:v>
                </c:pt>
                <c:pt idx="23">
                  <c:v>-0.41424998338732522</c:v>
                </c:pt>
                <c:pt idx="24">
                  <c:v>-3.2817181715409549</c:v>
                </c:pt>
                <c:pt idx="25">
                  <c:v>-8.2284070425381586</c:v>
                </c:pt>
                <c:pt idx="26">
                  <c:v>-15.768310929661936</c:v>
                </c:pt>
                <c:pt idx="27">
                  <c:v>-26.401647323994268</c:v>
                </c:pt>
                <c:pt idx="28">
                  <c:v>-40.610943901069348</c:v>
                </c:pt>
                <c:pt idx="29">
                  <c:v>-58.856014163641476</c:v>
                </c:pt>
                <c:pt idx="30">
                  <c:v>-81.567506039296532</c:v>
                </c:pt>
                <c:pt idx="31">
                  <c:v>-109.13861811581182</c:v>
                </c:pt>
                <c:pt idx="32">
                  <c:v>-141.91446307681232</c:v>
                </c:pt>
                <c:pt idx="33">
                  <c:v>-180.17841008280695</c:v>
                </c:pt>
                <c:pt idx="34">
                  <c:v>-224.13454804130768</c:v>
                </c:pt>
                <c:pt idx="35">
                  <c:v>-273.88516799993721</c:v>
                </c:pt>
                <c:pt idx="36">
                  <c:v>-329.40184996685576</c:v>
                </c:pt>
                <c:pt idx="37">
                  <c:v>-390.48833765331216</c:v>
                </c:pt>
                <c:pt idx="38">
                  <c:v>-456.73286869947822</c:v>
                </c:pt>
                <c:pt idx="39">
                  <c:v>-527.44696547281228</c:v>
                </c:pt>
                <c:pt idx="40">
                  <c:v>-601.58684089742337</c:v>
                </c:pt>
                <c:pt idx="41">
                  <c:v>-677.65248154136998</c:v>
                </c:pt>
                <c:pt idx="42">
                  <c:v>-753.55806773577956</c:v>
                </c:pt>
                <c:pt idx="43">
                  <c:v>-826.46558971430579</c:v>
                </c:pt>
                <c:pt idx="44">
                  <c:v>-892.57120650726483</c:v>
                </c:pt>
                <c:pt idx="45">
                  <c:v>-946.83092533165802</c:v>
                </c:pt>
                <c:pt idx="46">
                  <c:v>-982.60836695563819</c:v>
                </c:pt>
                <c:pt idx="47">
                  <c:v>-991.22248747384845</c:v>
                </c:pt>
                <c:pt idx="48">
                  <c:v>-961.3668415715415</c:v>
                </c:pt>
                <c:pt idx="49">
                  <c:v>-878.3639017953044</c:v>
                </c:pt>
                <c:pt idx="50">
                  <c:v>-723.20758554393683</c:v>
                </c:pt>
                <c:pt idx="51">
                  <c:v>-471.33383538894304</c:v>
                </c:pt>
                <c:pt idx="52">
                  <c:v>-91.042012958271698</c:v>
                </c:pt>
                <c:pt idx="53">
                  <c:v>458.5320714399063</c:v>
                </c:pt>
                <c:pt idx="54">
                  <c:v>1230.0188402991344</c:v>
                </c:pt>
                <c:pt idx="55">
                  <c:v>2291.1568580890244</c:v>
                </c:pt>
                <c:pt idx="56">
                  <c:v>3729.0839275753842</c:v>
                </c:pt>
                <c:pt idx="57">
                  <c:v>5655.8469665607226</c:v>
                </c:pt>
                <c:pt idx="58">
                  <c:v>8215.4768296618731</c:v>
                </c:pt>
                <c:pt idx="59">
                  <c:v>11593.072559290984</c:v>
                </c:pt>
                <c:pt idx="60">
                  <c:v>16026.465794806718</c:v>
                </c:pt>
              </c:numCache>
            </c:numRef>
          </c:yVal>
        </c:ser>
        <c:axId val="66957312"/>
        <c:axId val="73164288"/>
      </c:scatterChart>
      <c:valAx>
        <c:axId val="66957312"/>
        <c:scaling>
          <c:orientation val="minMax"/>
          <c:max val="5"/>
        </c:scaling>
        <c:axPos val="b"/>
        <c:numFmt formatCode="General" sourceLinked="1"/>
        <c:tickLblPos val="nextTo"/>
        <c:crossAx val="73164288"/>
        <c:crosses val="autoZero"/>
        <c:crossBetween val="midCat"/>
      </c:valAx>
      <c:valAx>
        <c:axId val="73164288"/>
        <c:scaling>
          <c:orientation val="minMax"/>
          <c:max val="10"/>
          <c:min val="-10"/>
        </c:scaling>
        <c:axPos val="l"/>
        <c:majorGridlines/>
        <c:numFmt formatCode="General" sourceLinked="1"/>
        <c:tickLblPos val="nextTo"/>
        <c:crossAx val="6695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5</xdr:row>
      <xdr:rowOff>28574</xdr:rowOff>
    </xdr:from>
    <xdr:to>
      <xdr:col>25</xdr:col>
      <xdr:colOff>600075</xdr:colOff>
      <xdr:row>18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24</xdr:row>
      <xdr:rowOff>285749</xdr:rowOff>
    </xdr:from>
    <xdr:to>
      <xdr:col>11</xdr:col>
      <xdr:colOff>809624</xdr:colOff>
      <xdr:row>35</xdr:row>
      <xdr:rowOff>276225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23</xdr:row>
      <xdr:rowOff>9525</xdr:rowOff>
    </xdr:from>
    <xdr:to>
      <xdr:col>26</xdr:col>
      <xdr:colOff>9524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90"/>
  <sheetViews>
    <sheetView tabSelected="1" workbookViewId="0">
      <selection activeCell="H44" sqref="H44"/>
    </sheetView>
  </sheetViews>
  <sheetFormatPr defaultRowHeight="23.25"/>
  <cols>
    <col min="1" max="1" width="9.140625" style="5"/>
    <col min="2" max="3" width="9.140625" style="1"/>
    <col min="4" max="4" width="14.42578125" style="1" bestFit="1" customWidth="1"/>
    <col min="5" max="5" width="18.85546875" style="1" bestFit="1" customWidth="1"/>
    <col min="6" max="6" width="19.140625" style="1" bestFit="1" customWidth="1"/>
    <col min="7" max="7" width="11.42578125" style="1" bestFit="1" customWidth="1"/>
    <col min="8" max="8" width="18.42578125" style="11" bestFit="1" customWidth="1"/>
    <col min="9" max="10" width="19.28515625" style="1" bestFit="1" customWidth="1"/>
    <col min="11" max="11" width="19.85546875" style="1" bestFit="1" customWidth="1"/>
    <col min="12" max="12" width="12.28515625" style="4" bestFit="1" customWidth="1"/>
    <col min="13" max="13" width="17.140625" style="4" bestFit="1" customWidth="1"/>
    <col min="14" max="14" width="17.7109375" bestFit="1" customWidth="1"/>
    <col min="15" max="16" width="17.140625" bestFit="1" customWidth="1"/>
  </cols>
  <sheetData>
    <row r="1" spans="1:56" ht="28.5">
      <c r="D1" s="15" t="s">
        <v>17</v>
      </c>
      <c r="E1" s="14"/>
      <c r="F1" s="14"/>
      <c r="G1" s="14"/>
      <c r="H1" s="14"/>
    </row>
    <row r="2" spans="1:56" ht="24.75">
      <c r="A2" s="17" t="s">
        <v>41</v>
      </c>
      <c r="D2" s="25" t="s">
        <v>28</v>
      </c>
      <c r="E2" s="10"/>
    </row>
    <row r="3" spans="1:56"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4"/>
      <c r="H3" s="11" t="s">
        <v>16</v>
      </c>
      <c r="I3" s="11" t="s">
        <v>0</v>
      </c>
      <c r="J3" s="11" t="s">
        <v>1</v>
      </c>
      <c r="K3" s="11" t="s">
        <v>2</v>
      </c>
      <c r="L3" s="7" t="s">
        <v>8</v>
      </c>
      <c r="M3" s="7" t="s">
        <v>9</v>
      </c>
      <c r="N3" s="4"/>
      <c r="O3" s="8" t="s">
        <v>0</v>
      </c>
      <c r="P3" s="8">
        <f>-5</f>
        <v>-5</v>
      </c>
      <c r="Q3" s="8">
        <f>P3+0.25</f>
        <v>-4.75</v>
      </c>
      <c r="R3" s="8">
        <f t="shared" ref="R3:BD3" si="0">Q3+0.25</f>
        <v>-4.5</v>
      </c>
      <c r="S3" s="8">
        <f t="shared" si="0"/>
        <v>-4.25</v>
      </c>
      <c r="T3" s="8">
        <f t="shared" si="0"/>
        <v>-4</v>
      </c>
      <c r="U3" s="8">
        <f t="shared" si="0"/>
        <v>-3.75</v>
      </c>
      <c r="V3" s="8">
        <f t="shared" si="0"/>
        <v>-3.5</v>
      </c>
      <c r="W3" s="8">
        <f t="shared" si="0"/>
        <v>-3.25</v>
      </c>
      <c r="X3" s="8">
        <f t="shared" si="0"/>
        <v>-3</v>
      </c>
      <c r="Y3" s="8">
        <f t="shared" si="0"/>
        <v>-2.75</v>
      </c>
      <c r="Z3" s="8">
        <f t="shared" si="0"/>
        <v>-2.5</v>
      </c>
      <c r="AA3" s="8">
        <f t="shared" si="0"/>
        <v>-2.25</v>
      </c>
      <c r="AB3" s="8">
        <f t="shared" si="0"/>
        <v>-2</v>
      </c>
      <c r="AC3" s="8">
        <f t="shared" si="0"/>
        <v>-1.75</v>
      </c>
      <c r="AD3" s="8">
        <f t="shared" si="0"/>
        <v>-1.5</v>
      </c>
      <c r="AE3" s="8">
        <f t="shared" si="0"/>
        <v>-1.25</v>
      </c>
      <c r="AF3" s="8">
        <f t="shared" si="0"/>
        <v>-1</v>
      </c>
      <c r="AG3" s="8">
        <f t="shared" si="0"/>
        <v>-0.75</v>
      </c>
      <c r="AH3" s="8">
        <f t="shared" si="0"/>
        <v>-0.5</v>
      </c>
      <c r="AI3" s="8">
        <f t="shared" si="0"/>
        <v>-0.25</v>
      </c>
      <c r="AJ3" s="8">
        <f t="shared" si="0"/>
        <v>0</v>
      </c>
      <c r="AK3" s="8">
        <f t="shared" si="0"/>
        <v>0.25</v>
      </c>
      <c r="AL3" s="8">
        <f t="shared" si="0"/>
        <v>0.5</v>
      </c>
      <c r="AM3" s="8">
        <f t="shared" si="0"/>
        <v>0.75</v>
      </c>
      <c r="AN3" s="8">
        <f t="shared" si="0"/>
        <v>1</v>
      </c>
      <c r="AO3" s="8">
        <f t="shared" si="0"/>
        <v>1.25</v>
      </c>
      <c r="AP3" s="8">
        <f t="shared" si="0"/>
        <v>1.5</v>
      </c>
      <c r="AQ3" s="8">
        <f t="shared" si="0"/>
        <v>1.75</v>
      </c>
      <c r="AR3" s="8">
        <f t="shared" si="0"/>
        <v>2</v>
      </c>
      <c r="AS3" s="8">
        <f t="shared" si="0"/>
        <v>2.25</v>
      </c>
      <c r="AT3" s="8">
        <f t="shared" si="0"/>
        <v>2.5</v>
      </c>
      <c r="AU3" s="8">
        <f>AT3+0.25</f>
        <v>2.75</v>
      </c>
      <c r="AV3" s="8">
        <f t="shared" si="0"/>
        <v>3</v>
      </c>
      <c r="AW3" s="8">
        <f t="shared" si="0"/>
        <v>3.25</v>
      </c>
      <c r="AX3" s="8">
        <f t="shared" si="0"/>
        <v>3.5</v>
      </c>
      <c r="AY3" s="8">
        <f t="shared" si="0"/>
        <v>3.75</v>
      </c>
      <c r="AZ3" s="8">
        <f t="shared" si="0"/>
        <v>4</v>
      </c>
      <c r="BA3" s="8">
        <f t="shared" si="0"/>
        <v>4.25</v>
      </c>
      <c r="BB3" s="8">
        <f t="shared" si="0"/>
        <v>4.5</v>
      </c>
      <c r="BC3" s="8">
        <f t="shared" si="0"/>
        <v>4.75</v>
      </c>
      <c r="BD3" s="8">
        <f t="shared" si="0"/>
        <v>5</v>
      </c>
    </row>
    <row r="4" spans="1:56">
      <c r="B4" s="4">
        <v>0</v>
      </c>
      <c r="C4" s="4">
        <v>1</v>
      </c>
      <c r="D4" s="4">
        <f>C4^3-2*C4^2-5</f>
        <v>-6</v>
      </c>
      <c r="E4" s="4">
        <f>B4^3-2*B4^2-5</f>
        <v>-5</v>
      </c>
      <c r="F4" s="4">
        <f>D4*E4</f>
        <v>30</v>
      </c>
      <c r="G4" s="4"/>
      <c r="I4" s="20">
        <v>2.5</v>
      </c>
      <c r="J4" s="12">
        <f>I4^3-2*I4^2-5</f>
        <v>-1.875</v>
      </c>
      <c r="K4" s="12">
        <f>3*I4^2-4*I4</f>
        <v>8.75</v>
      </c>
      <c r="L4" s="7"/>
      <c r="M4" s="7"/>
      <c r="O4" s="8" t="s">
        <v>40</v>
      </c>
      <c r="P4" s="8">
        <f>P3^3-2*P3^2-5</f>
        <v>-180</v>
      </c>
      <c r="Q4" s="8">
        <f t="shared" ref="Q4:BD4" si="1">Q3^3-2*Q3^2-5</f>
        <v>-157.296875</v>
      </c>
      <c r="R4" s="8">
        <f t="shared" si="1"/>
        <v>-136.625</v>
      </c>
      <c r="S4" s="8">
        <f t="shared" si="1"/>
        <v>-117.890625</v>
      </c>
      <c r="T4" s="8">
        <f t="shared" si="1"/>
        <v>-101</v>
      </c>
      <c r="U4" s="8">
        <f t="shared" si="1"/>
        <v>-85.859375</v>
      </c>
      <c r="V4" s="8">
        <f t="shared" si="1"/>
        <v>-72.375</v>
      </c>
      <c r="W4" s="8">
        <f t="shared" si="1"/>
        <v>-60.453125</v>
      </c>
      <c r="X4" s="8">
        <f t="shared" si="1"/>
        <v>-50</v>
      </c>
      <c r="Y4" s="8">
        <f t="shared" si="1"/>
        <v>-40.921875</v>
      </c>
      <c r="Z4" s="8">
        <f t="shared" si="1"/>
        <v>-33.125</v>
      </c>
      <c r="AA4" s="8">
        <f t="shared" si="1"/>
        <v>-26.515625</v>
      </c>
      <c r="AB4" s="8">
        <f t="shared" si="1"/>
        <v>-21</v>
      </c>
      <c r="AC4" s="8">
        <f t="shared" si="1"/>
        <v>-16.484375</v>
      </c>
      <c r="AD4" s="8">
        <f t="shared" si="1"/>
        <v>-12.875</v>
      </c>
      <c r="AE4" s="8">
        <f t="shared" si="1"/>
        <v>-10.078125</v>
      </c>
      <c r="AF4" s="8">
        <f t="shared" si="1"/>
        <v>-8</v>
      </c>
      <c r="AG4" s="8">
        <f t="shared" si="1"/>
        <v>-6.546875</v>
      </c>
      <c r="AH4" s="8">
        <f t="shared" si="1"/>
        <v>-5.625</v>
      </c>
      <c r="AI4" s="8">
        <f t="shared" si="1"/>
        <v>-5.140625</v>
      </c>
      <c r="AJ4" s="8">
        <f t="shared" si="1"/>
        <v>-5</v>
      </c>
      <c r="AK4" s="8">
        <f t="shared" si="1"/>
        <v>-5.109375</v>
      </c>
      <c r="AL4" s="8">
        <f t="shared" si="1"/>
        <v>-5.375</v>
      </c>
      <c r="AM4" s="8">
        <f t="shared" si="1"/>
        <v>-5.703125</v>
      </c>
      <c r="AN4" s="8">
        <f t="shared" si="1"/>
        <v>-6</v>
      </c>
      <c r="AO4" s="8">
        <f t="shared" si="1"/>
        <v>-6.171875</v>
      </c>
      <c r="AP4" s="8">
        <f t="shared" si="1"/>
        <v>-6.125</v>
      </c>
      <c r="AQ4" s="8">
        <f t="shared" si="1"/>
        <v>-5.765625</v>
      </c>
      <c r="AR4" s="8">
        <f t="shared" si="1"/>
        <v>-5</v>
      </c>
      <c r="AS4" s="8">
        <f t="shared" si="1"/>
        <v>-3.734375</v>
      </c>
      <c r="AT4" s="8">
        <f t="shared" si="1"/>
        <v>-1.875</v>
      </c>
      <c r="AU4" s="8">
        <f t="shared" si="1"/>
        <v>0.671875</v>
      </c>
      <c r="AV4" s="8">
        <f t="shared" si="1"/>
        <v>4</v>
      </c>
      <c r="AW4" s="8">
        <f t="shared" si="1"/>
        <v>8.203125</v>
      </c>
      <c r="AX4" s="8">
        <f t="shared" si="1"/>
        <v>13.375</v>
      </c>
      <c r="AY4" s="8">
        <f t="shared" si="1"/>
        <v>19.609375</v>
      </c>
      <c r="AZ4" s="8">
        <f t="shared" si="1"/>
        <v>27</v>
      </c>
      <c r="BA4" s="8">
        <f t="shared" si="1"/>
        <v>35.640625</v>
      </c>
      <c r="BB4" s="8">
        <f t="shared" si="1"/>
        <v>45.625</v>
      </c>
      <c r="BC4" s="8">
        <f t="shared" si="1"/>
        <v>57.046875</v>
      </c>
      <c r="BD4" s="8">
        <f t="shared" si="1"/>
        <v>70</v>
      </c>
    </row>
    <row r="5" spans="1:56">
      <c r="B5" s="4">
        <v>1</v>
      </c>
      <c r="C5" s="4">
        <v>2</v>
      </c>
      <c r="D5" s="4">
        <f t="shared" ref="D5:D7" si="2">C5^3-2*C5^2-5</f>
        <v>-5</v>
      </c>
      <c r="E5" s="4">
        <f t="shared" ref="E5:E7" si="3">B5^3-2*B5^2-5</f>
        <v>-6</v>
      </c>
      <c r="F5" s="4">
        <f t="shared" ref="F5:F7" si="4">D5*E5</f>
        <v>30</v>
      </c>
      <c r="G5" s="4"/>
      <c r="H5" s="11">
        <v>1</v>
      </c>
      <c r="I5" s="20">
        <f>I4-(J4/K4)</f>
        <v>2.7142857142857144</v>
      </c>
      <c r="J5" s="12">
        <f>I5^3-2*I5^2-5</f>
        <v>0.26239067055393583</v>
      </c>
      <c r="K5" s="12">
        <f>3*I5^2-4*I5</f>
        <v>11.244897959183675</v>
      </c>
      <c r="L5" s="7">
        <f>ABS(I5-I4)</f>
        <v>0.21428571428571441</v>
      </c>
      <c r="M5" s="7">
        <f>(L5/ABS(I5))*100</f>
        <v>7.8947368421052673</v>
      </c>
    </row>
    <row r="6" spans="1:56">
      <c r="B6" s="32">
        <v>2</v>
      </c>
      <c r="C6" s="32">
        <v>3</v>
      </c>
      <c r="D6" s="32">
        <f t="shared" si="2"/>
        <v>4</v>
      </c>
      <c r="E6" s="32">
        <f t="shared" si="3"/>
        <v>-5</v>
      </c>
      <c r="F6" s="36">
        <f t="shared" si="4"/>
        <v>-20</v>
      </c>
      <c r="G6" s="32"/>
      <c r="H6" s="11">
        <v>2</v>
      </c>
      <c r="I6" s="20">
        <f>I5-(J5/K5)</f>
        <v>2.6909515167228415</v>
      </c>
      <c r="J6" s="12">
        <f>I6^3-2*I6^2-5</f>
        <v>3.3319870795036621E-3</v>
      </c>
      <c r="K6" s="12">
        <f>3*I6^2-4*I6</f>
        <v>10.959854129167518</v>
      </c>
      <c r="L6" s="7">
        <f t="shared" ref="L6:L16" si="5">ABS(I6-I5)</f>
        <v>2.3334197562872916E-2</v>
      </c>
      <c r="M6" s="7">
        <f t="shared" ref="M6:M16" si="6">(L6/ABS(I6))*100</f>
        <v>0.86713556219289756</v>
      </c>
    </row>
    <row r="7" spans="1:56">
      <c r="B7" s="32">
        <v>4</v>
      </c>
      <c r="C7" s="32">
        <v>5</v>
      </c>
      <c r="D7" s="32">
        <f t="shared" si="2"/>
        <v>70</v>
      </c>
      <c r="E7" s="32">
        <f t="shared" si="3"/>
        <v>27</v>
      </c>
      <c r="F7" s="32">
        <f t="shared" si="4"/>
        <v>1890</v>
      </c>
      <c r="G7" s="32"/>
      <c r="H7" s="11">
        <v>3</v>
      </c>
      <c r="I7" s="20">
        <f>I6-(J6/K6)</f>
        <v>2.6906474992568938</v>
      </c>
      <c r="J7" s="12">
        <f>I7^3-2*I7^2-5</f>
        <v>5.6126531511324629E-7</v>
      </c>
      <c r="K7" s="12">
        <f>3*I7^2-4*I7</f>
        <v>10.956161898744554</v>
      </c>
      <c r="L7" s="7">
        <f t="shared" si="5"/>
        <v>3.040174659476591E-4</v>
      </c>
      <c r="M7" s="7">
        <f t="shared" si="6"/>
        <v>1.1299044785005208E-2</v>
      </c>
    </row>
    <row r="8" spans="1:56">
      <c r="B8" s="32"/>
      <c r="C8" s="32"/>
      <c r="D8" s="32"/>
      <c r="E8" s="32"/>
      <c r="F8" s="32"/>
      <c r="G8" s="32"/>
      <c r="I8" s="12"/>
      <c r="J8" s="12"/>
      <c r="K8" s="12"/>
      <c r="L8" s="7"/>
      <c r="M8" s="7"/>
    </row>
    <row r="9" spans="1:56">
      <c r="B9" s="37" t="s">
        <v>15</v>
      </c>
      <c r="C9" s="37"/>
      <c r="D9" s="37"/>
      <c r="E9" s="37"/>
      <c r="F9" s="37"/>
      <c r="G9" s="38"/>
      <c r="I9" s="12"/>
      <c r="J9" s="12"/>
      <c r="K9" s="12"/>
    </row>
    <row r="10" spans="1:56" ht="24.75">
      <c r="B10" s="39"/>
      <c r="C10" s="39" t="s">
        <v>30</v>
      </c>
      <c r="D10" s="40" t="s">
        <v>29</v>
      </c>
      <c r="E10" s="40"/>
      <c r="F10" s="39"/>
      <c r="G10" s="39"/>
      <c r="I10" s="13"/>
      <c r="J10" s="13"/>
      <c r="K10" s="13"/>
    </row>
    <row r="11" spans="1:56">
      <c r="A11" s="16" t="s">
        <v>42</v>
      </c>
      <c r="B11" s="41" t="s">
        <v>3</v>
      </c>
      <c r="C11" s="41" t="s">
        <v>4</v>
      </c>
      <c r="D11" s="41" t="s">
        <v>5</v>
      </c>
      <c r="E11" s="41" t="s">
        <v>6</v>
      </c>
      <c r="F11" s="41" t="s">
        <v>7</v>
      </c>
      <c r="G11" s="32"/>
      <c r="I11" s="18" t="s">
        <v>0</v>
      </c>
      <c r="J11" s="18" t="s">
        <v>1</v>
      </c>
      <c r="K11" s="18" t="s">
        <v>2</v>
      </c>
    </row>
    <row r="12" spans="1:56">
      <c r="B12" s="32">
        <v>0</v>
      </c>
      <c r="C12" s="32">
        <v>1</v>
      </c>
      <c r="D12" s="29">
        <f>EXP(B12)-6*B12^3</f>
        <v>1</v>
      </c>
      <c r="E12" s="29">
        <f>EXP(C12)-6*C12^3</f>
        <v>-3.2817181715409549</v>
      </c>
      <c r="F12" s="42">
        <f>D12*E12</f>
        <v>-3.2817181715409549</v>
      </c>
      <c r="G12" s="32"/>
      <c r="I12" s="20">
        <v>0.5</v>
      </c>
      <c r="J12" s="12">
        <f>EXP(I12)-6*I12^3</f>
        <v>0.89872127070012819</v>
      </c>
      <c r="K12" s="12">
        <f>EXP(I12)-18*I12^2</f>
        <v>-2.8512787292998718</v>
      </c>
    </row>
    <row r="13" spans="1:56">
      <c r="B13" s="32">
        <v>1</v>
      </c>
      <c r="C13" s="32">
        <v>2</v>
      </c>
      <c r="D13" s="29">
        <f t="shared" ref="D13:D18" si="7">EXP(B13)-6*B13^3</f>
        <v>-3.2817181715409549</v>
      </c>
      <c r="E13" s="29">
        <f t="shared" ref="E13:E18" si="8">EXP(C13)-6*C13^3</f>
        <v>-40.610943901069348</v>
      </c>
      <c r="F13" s="43">
        <f t="shared" ref="F13:F18" si="9">D13*E13</f>
        <v>133.27367256356959</v>
      </c>
      <c r="G13" s="32"/>
      <c r="H13" s="11">
        <v>1</v>
      </c>
      <c r="I13" s="20">
        <f>I12-(J12/K12)</f>
        <v>0.81519937404394271</v>
      </c>
      <c r="J13" s="12">
        <f>EXP(I13)-6*I13^3</f>
        <v>-0.99081842097468398</v>
      </c>
      <c r="K13" s="12">
        <f>EXP(I13)-18*I13^2</f>
        <v>-9.7022742117058627</v>
      </c>
      <c r="L13" s="9">
        <f t="shared" si="5"/>
        <v>0.31519937404394271</v>
      </c>
      <c r="M13" s="9">
        <f t="shared" si="6"/>
        <v>38.665311098110841</v>
      </c>
    </row>
    <row r="14" spans="1:56">
      <c r="B14" s="32">
        <v>2</v>
      </c>
      <c r="C14" s="32">
        <v>3</v>
      </c>
      <c r="D14" s="29">
        <f t="shared" si="7"/>
        <v>-40.610943901069348</v>
      </c>
      <c r="E14" s="29">
        <f t="shared" si="8"/>
        <v>-141.91446307681232</v>
      </c>
      <c r="F14" s="43">
        <f t="shared" si="9"/>
        <v>5763.2802987628029</v>
      </c>
      <c r="G14" s="32"/>
      <c r="H14" s="11">
        <v>2</v>
      </c>
      <c r="I14" s="20">
        <f>I13-(J13/K13)</f>
        <v>0.71307708813913351</v>
      </c>
      <c r="J14" s="12">
        <f>EXP(I14)-6*I14^3</f>
        <v>-0.13524839593117832</v>
      </c>
      <c r="K14" s="12">
        <f>EXP(I14)-18*I14^2</f>
        <v>-7.1123611370194268</v>
      </c>
      <c r="L14" s="9">
        <f t="shared" si="5"/>
        <v>0.10212228590480921</v>
      </c>
      <c r="M14" s="9">
        <f t="shared" si="6"/>
        <v>14.321352852790497</v>
      </c>
    </row>
    <row r="15" spans="1:56">
      <c r="B15" s="32">
        <v>4</v>
      </c>
      <c r="C15" s="32">
        <v>5</v>
      </c>
      <c r="D15" s="29">
        <f t="shared" si="7"/>
        <v>-329.40184996685576</v>
      </c>
      <c r="E15" s="29">
        <f t="shared" si="8"/>
        <v>-601.58684089742337</v>
      </c>
      <c r="F15" s="43">
        <f t="shared" si="9"/>
        <v>198163.81830732778</v>
      </c>
      <c r="G15" s="32"/>
      <c r="H15" s="11">
        <v>3</v>
      </c>
      <c r="I15" s="20">
        <f>I14-(J14/K14)</f>
        <v>0.69406112518033236</v>
      </c>
      <c r="J15" s="12">
        <f>EXP(I15)-6*I15^3</f>
        <v>-4.233547457385356E-3</v>
      </c>
      <c r="K15" s="12">
        <f>EXP(I15)-18*I15^2</f>
        <v>-6.6691464939685297</v>
      </c>
      <c r="L15" s="9">
        <f t="shared" si="5"/>
        <v>1.9015962958801147E-2</v>
      </c>
      <c r="M15" s="9">
        <f t="shared" si="6"/>
        <v>2.7398109862240712</v>
      </c>
    </row>
    <row r="16" spans="1:56">
      <c r="B16" s="32">
        <v>5</v>
      </c>
      <c r="C16" s="32">
        <v>6</v>
      </c>
      <c r="D16" s="29">
        <f t="shared" si="7"/>
        <v>-601.58684089742337</v>
      </c>
      <c r="E16" s="29">
        <f t="shared" si="8"/>
        <v>-892.57120650726483</v>
      </c>
      <c r="F16" s="43">
        <f t="shared" si="9"/>
        <v>536959.09239870717</v>
      </c>
      <c r="G16" s="32"/>
      <c r="H16" s="11">
        <v>4</v>
      </c>
      <c r="I16" s="20">
        <f>I15-(J15/K15)</f>
        <v>0.69342632918938896</v>
      </c>
      <c r="J16" s="12">
        <f>EXP(I16)-6*I16^3</f>
        <v>-4.629510131248793E-6</v>
      </c>
      <c r="K16" s="12">
        <f>EXP(I16)-18*I16^2</f>
        <v>-6.6545629570451794</v>
      </c>
      <c r="L16" s="9">
        <f t="shared" si="5"/>
        <v>6.3479599094340422E-4</v>
      </c>
      <c r="M16" s="9">
        <f t="shared" si="6"/>
        <v>9.1544835294252058E-2</v>
      </c>
    </row>
    <row r="17" spans="2:76">
      <c r="B17" s="32">
        <v>7</v>
      </c>
      <c r="C17" s="32">
        <v>8</v>
      </c>
      <c r="D17" s="29">
        <f t="shared" si="7"/>
        <v>-961.3668415715415</v>
      </c>
      <c r="E17" s="29">
        <f t="shared" si="8"/>
        <v>-91.042012958271698</v>
      </c>
      <c r="F17" s="43">
        <f t="shared" si="9"/>
        <v>87524.772448009011</v>
      </c>
      <c r="G17" s="32"/>
    </row>
    <row r="18" spans="2:76">
      <c r="B18" s="32">
        <v>8</v>
      </c>
      <c r="C18" s="32">
        <v>9</v>
      </c>
      <c r="D18" s="29">
        <f t="shared" si="7"/>
        <v>-91.042012958271698</v>
      </c>
      <c r="E18" s="29">
        <f t="shared" si="8"/>
        <v>3729.0839275753842</v>
      </c>
      <c r="F18" s="42">
        <f t="shared" si="9"/>
        <v>-339503.30725680082</v>
      </c>
      <c r="G18" s="32"/>
    </row>
    <row r="19" spans="2:76">
      <c r="I19" s="11" t="s">
        <v>0</v>
      </c>
      <c r="J19" s="11" t="s">
        <v>1</v>
      </c>
      <c r="K19" s="11" t="s">
        <v>2</v>
      </c>
    </row>
    <row r="20" spans="2:76">
      <c r="I20" s="19">
        <v>8.5</v>
      </c>
      <c r="J20" s="4">
        <f>EXP(I20)-6*I20^3</f>
        <v>1230.0188402991344</v>
      </c>
      <c r="K20" s="4">
        <f>EXP(I20)-18*I20^2</f>
        <v>3614.2688402991344</v>
      </c>
    </row>
    <row r="21" spans="2:76">
      <c r="H21" s="11">
        <v>1</v>
      </c>
      <c r="I21" s="19">
        <f>I20-(J20/K20)</f>
        <v>8.1596769928721375</v>
      </c>
      <c r="J21" s="4">
        <f>EXP(I21)-6*I21^3</f>
        <v>237.41299292240183</v>
      </c>
      <c r="K21" s="4">
        <f>EXP(I21)-18*I21^2</f>
        <v>2298.6109317211613</v>
      </c>
      <c r="L21" s="9">
        <f t="shared" ref="L21:L24" si="10">ABS(I21-I20)</f>
        <v>0.34032300712786245</v>
      </c>
      <c r="M21" s="9">
        <f t="shared" ref="M21:M24" si="11">(L21/ABS(I21))*100</f>
        <v>4.1707901847726401</v>
      </c>
      <c r="O21" s="8" t="s">
        <v>0</v>
      </c>
      <c r="P21" s="50">
        <f>-5</f>
        <v>-5</v>
      </c>
      <c r="Q21" s="50">
        <f>P21+0.25</f>
        <v>-4.75</v>
      </c>
      <c r="R21" s="50">
        <f t="shared" ref="R21:BD21" si="12">Q21+0.25</f>
        <v>-4.5</v>
      </c>
      <c r="S21" s="50">
        <f t="shared" si="12"/>
        <v>-4.25</v>
      </c>
      <c r="T21" s="50">
        <f t="shared" si="12"/>
        <v>-4</v>
      </c>
      <c r="U21" s="50">
        <f t="shared" si="12"/>
        <v>-3.75</v>
      </c>
      <c r="V21" s="50">
        <f t="shared" si="12"/>
        <v>-3.5</v>
      </c>
      <c r="W21" s="50">
        <f t="shared" si="12"/>
        <v>-3.25</v>
      </c>
      <c r="X21" s="50">
        <f t="shared" si="12"/>
        <v>-3</v>
      </c>
      <c r="Y21" s="50">
        <f t="shared" si="12"/>
        <v>-2.75</v>
      </c>
      <c r="Z21" s="50">
        <f t="shared" si="12"/>
        <v>-2.5</v>
      </c>
      <c r="AA21" s="50">
        <f t="shared" si="12"/>
        <v>-2.25</v>
      </c>
      <c r="AB21" s="50">
        <f t="shared" si="12"/>
        <v>-2</v>
      </c>
      <c r="AC21" s="50">
        <f t="shared" si="12"/>
        <v>-1.75</v>
      </c>
      <c r="AD21" s="50">
        <f t="shared" si="12"/>
        <v>-1.5</v>
      </c>
      <c r="AE21" s="50">
        <f t="shared" si="12"/>
        <v>-1.25</v>
      </c>
      <c r="AF21" s="50">
        <f t="shared" si="12"/>
        <v>-1</v>
      </c>
      <c r="AG21" s="50">
        <f t="shared" si="12"/>
        <v>-0.75</v>
      </c>
      <c r="AH21" s="50">
        <f t="shared" si="12"/>
        <v>-0.5</v>
      </c>
      <c r="AI21" s="50">
        <f t="shared" si="12"/>
        <v>-0.25</v>
      </c>
      <c r="AJ21" s="50">
        <f t="shared" si="12"/>
        <v>0</v>
      </c>
      <c r="AK21" s="50">
        <f t="shared" si="12"/>
        <v>0.25</v>
      </c>
      <c r="AL21" s="50">
        <f t="shared" si="12"/>
        <v>0.5</v>
      </c>
      <c r="AM21" s="50">
        <f t="shared" si="12"/>
        <v>0.75</v>
      </c>
      <c r="AN21" s="50">
        <f t="shared" si="12"/>
        <v>1</v>
      </c>
      <c r="AO21" s="50">
        <f t="shared" si="12"/>
        <v>1.25</v>
      </c>
      <c r="AP21" s="50">
        <f t="shared" si="12"/>
        <v>1.5</v>
      </c>
      <c r="AQ21" s="50">
        <f t="shared" si="12"/>
        <v>1.75</v>
      </c>
      <c r="AR21" s="50">
        <f t="shared" si="12"/>
        <v>2</v>
      </c>
      <c r="AS21" s="50">
        <f t="shared" si="12"/>
        <v>2.25</v>
      </c>
      <c r="AT21" s="50">
        <f t="shared" si="12"/>
        <v>2.5</v>
      </c>
      <c r="AU21" s="50">
        <f>AT21+0.25</f>
        <v>2.75</v>
      </c>
      <c r="AV21" s="50">
        <f t="shared" ref="AV21:BX21" si="13">AU21+0.25</f>
        <v>3</v>
      </c>
      <c r="AW21" s="50">
        <f t="shared" si="13"/>
        <v>3.25</v>
      </c>
      <c r="AX21" s="50">
        <f t="shared" si="13"/>
        <v>3.5</v>
      </c>
      <c r="AY21" s="50">
        <f t="shared" si="13"/>
        <v>3.75</v>
      </c>
      <c r="AZ21" s="50">
        <f t="shared" si="13"/>
        <v>4</v>
      </c>
      <c r="BA21" s="50">
        <f t="shared" si="13"/>
        <v>4.25</v>
      </c>
      <c r="BB21" s="50">
        <f t="shared" si="13"/>
        <v>4.5</v>
      </c>
      <c r="BC21" s="50">
        <f t="shared" si="13"/>
        <v>4.75</v>
      </c>
      <c r="BD21" s="50">
        <f t="shared" si="13"/>
        <v>5</v>
      </c>
      <c r="BE21" s="50">
        <f t="shared" si="13"/>
        <v>5.25</v>
      </c>
      <c r="BF21" s="50">
        <f t="shared" si="13"/>
        <v>5.5</v>
      </c>
      <c r="BG21" s="50">
        <f t="shared" si="13"/>
        <v>5.75</v>
      </c>
      <c r="BH21" s="50">
        <f t="shared" si="13"/>
        <v>6</v>
      </c>
      <c r="BI21" s="50">
        <f t="shared" si="13"/>
        <v>6.25</v>
      </c>
      <c r="BJ21" s="50">
        <f t="shared" si="13"/>
        <v>6.5</v>
      </c>
      <c r="BK21" s="50">
        <f t="shared" si="13"/>
        <v>6.75</v>
      </c>
      <c r="BL21" s="50">
        <f t="shared" si="13"/>
        <v>7</v>
      </c>
      <c r="BM21" s="50">
        <f t="shared" si="13"/>
        <v>7.25</v>
      </c>
      <c r="BN21" s="50">
        <f t="shared" si="13"/>
        <v>7.5</v>
      </c>
      <c r="BO21" s="50">
        <f t="shared" si="13"/>
        <v>7.75</v>
      </c>
      <c r="BP21" s="50">
        <f t="shared" si="13"/>
        <v>8</v>
      </c>
      <c r="BQ21" s="50">
        <f t="shared" si="13"/>
        <v>8.25</v>
      </c>
      <c r="BR21" s="50">
        <f t="shared" si="13"/>
        <v>8.5</v>
      </c>
      <c r="BS21" s="50">
        <f t="shared" si="13"/>
        <v>8.75</v>
      </c>
      <c r="BT21" s="50">
        <f t="shared" si="13"/>
        <v>9</v>
      </c>
      <c r="BU21" s="50">
        <f t="shared" si="13"/>
        <v>9.25</v>
      </c>
      <c r="BV21" s="50">
        <f t="shared" si="13"/>
        <v>9.5</v>
      </c>
      <c r="BW21" s="50">
        <f t="shared" si="13"/>
        <v>9.75</v>
      </c>
      <c r="BX21" s="50">
        <f t="shared" si="13"/>
        <v>10</v>
      </c>
    </row>
    <row r="22" spans="2:76">
      <c r="H22" s="11">
        <v>2</v>
      </c>
      <c r="I22" s="19">
        <f>I21-(J21/K21)</f>
        <v>8.0563915739932543</v>
      </c>
      <c r="J22" s="4">
        <f>EXP(I22)-6*I22^3</f>
        <v>16.466910980832836</v>
      </c>
      <c r="K22" s="4">
        <f>EXP(I22)-18*I22^2</f>
        <v>1985.5909880772872</v>
      </c>
      <c r="L22" s="9">
        <f t="shared" si="10"/>
        <v>0.10328541887888321</v>
      </c>
      <c r="M22" s="9">
        <f t="shared" si="11"/>
        <v>1.2820307693620268</v>
      </c>
      <c r="O22" s="8" t="s">
        <v>40</v>
      </c>
      <c r="P22" s="8">
        <f>EXP(P21)-6*P21^3</f>
        <v>750.00673794699912</v>
      </c>
      <c r="Q22" s="8">
        <f t="shared" ref="Q22:BD22" si="14">EXP(Q21)-6*Q21^3</f>
        <v>643.03990169520307</v>
      </c>
      <c r="R22" s="8">
        <f t="shared" si="14"/>
        <v>546.76110899653827</v>
      </c>
      <c r="S22" s="8">
        <f t="shared" si="14"/>
        <v>460.60801423390899</v>
      </c>
      <c r="T22" s="8">
        <f t="shared" si="14"/>
        <v>384.01831563888874</v>
      </c>
      <c r="U22" s="8">
        <f t="shared" si="14"/>
        <v>316.429767745856</v>
      </c>
      <c r="V22" s="8">
        <f t="shared" si="14"/>
        <v>257.28019738342232</v>
      </c>
      <c r="W22" s="8">
        <f t="shared" si="14"/>
        <v>206.00752420783172</v>
      </c>
      <c r="X22" s="8">
        <f t="shared" si="14"/>
        <v>162.04978706836786</v>
      </c>
      <c r="Y22" s="8">
        <f t="shared" si="14"/>
        <v>124.84517786120671</v>
      </c>
      <c r="Z22" s="8">
        <f t="shared" si="14"/>
        <v>93.832084998623898</v>
      </c>
      <c r="AA22" s="8">
        <f t="shared" si="14"/>
        <v>68.449149224561864</v>
      </c>
      <c r="AB22" s="8">
        <f t="shared" si="14"/>
        <v>48.135335283236614</v>
      </c>
      <c r="AC22" s="8">
        <f t="shared" si="14"/>
        <v>32.330023943450442</v>
      </c>
      <c r="AD22" s="8">
        <f t="shared" si="14"/>
        <v>20.473130160148429</v>
      </c>
      <c r="AE22" s="8">
        <f t="shared" si="14"/>
        <v>12.005254796860189</v>
      </c>
      <c r="AF22" s="8">
        <f t="shared" si="14"/>
        <v>6.3678794411714428</v>
      </c>
      <c r="AG22" s="8">
        <f t="shared" si="14"/>
        <v>3.0036165527410148</v>
      </c>
      <c r="AH22" s="8">
        <f t="shared" si="14"/>
        <v>1.3565306597126334</v>
      </c>
      <c r="AI22" s="8">
        <f t="shared" si="14"/>
        <v>0.87255078307140488</v>
      </c>
      <c r="AJ22" s="8">
        <f t="shared" si="14"/>
        <v>1</v>
      </c>
      <c r="AK22" s="8">
        <f t="shared" si="14"/>
        <v>1.1902754166877414</v>
      </c>
      <c r="AL22" s="8">
        <f t="shared" si="14"/>
        <v>0.89872127070012819</v>
      </c>
      <c r="AM22" s="8">
        <f t="shared" si="14"/>
        <v>-0.41424998338732522</v>
      </c>
      <c r="AN22" s="8">
        <f t="shared" si="14"/>
        <v>-3.2817181715409549</v>
      </c>
      <c r="AO22" s="8">
        <f t="shared" si="14"/>
        <v>-8.2284070425381586</v>
      </c>
      <c r="AP22" s="8">
        <f t="shared" si="14"/>
        <v>-15.768310929661936</v>
      </c>
      <c r="AQ22" s="8">
        <f t="shared" si="14"/>
        <v>-26.401647323994268</v>
      </c>
      <c r="AR22" s="8">
        <f t="shared" si="14"/>
        <v>-40.610943901069348</v>
      </c>
      <c r="AS22" s="8">
        <f t="shared" si="14"/>
        <v>-58.856014163641476</v>
      </c>
      <c r="AT22" s="8">
        <f t="shared" si="14"/>
        <v>-81.567506039296532</v>
      </c>
      <c r="AU22" s="8">
        <f t="shared" si="14"/>
        <v>-109.13861811581182</v>
      </c>
      <c r="AV22" s="8">
        <f t="shared" si="14"/>
        <v>-141.91446307681232</v>
      </c>
      <c r="AW22" s="8">
        <f t="shared" si="14"/>
        <v>-180.17841008280695</v>
      </c>
      <c r="AX22" s="8">
        <f t="shared" si="14"/>
        <v>-224.13454804130768</v>
      </c>
      <c r="AY22" s="8">
        <f t="shared" si="14"/>
        <v>-273.88516799993721</v>
      </c>
      <c r="AZ22" s="8">
        <f t="shared" si="14"/>
        <v>-329.40184996685576</v>
      </c>
      <c r="BA22" s="8">
        <f t="shared" si="14"/>
        <v>-390.48833765331216</v>
      </c>
      <c r="BB22" s="8">
        <f t="shared" si="14"/>
        <v>-456.73286869947822</v>
      </c>
      <c r="BC22" s="8">
        <f t="shared" si="14"/>
        <v>-527.44696547281228</v>
      </c>
      <c r="BD22" s="8">
        <f t="shared" si="14"/>
        <v>-601.58684089742337</v>
      </c>
      <c r="BE22" s="8">
        <f t="shared" ref="BE22" si="15">EXP(BE21)-6*BE21^3</f>
        <v>-677.65248154136998</v>
      </c>
      <c r="BF22" s="8">
        <f t="shared" ref="BF22" si="16">EXP(BF21)-6*BF21^3</f>
        <v>-753.55806773577956</v>
      </c>
      <c r="BG22" s="8">
        <f t="shared" ref="BG22" si="17">EXP(BG21)-6*BG21^3</f>
        <v>-826.46558971430579</v>
      </c>
      <c r="BH22" s="8">
        <f t="shared" ref="BH22" si="18">EXP(BH21)-6*BH21^3</f>
        <v>-892.57120650726483</v>
      </c>
      <c r="BI22" s="8">
        <f t="shared" ref="BI22" si="19">EXP(BI21)-6*BI21^3</f>
        <v>-946.83092533165802</v>
      </c>
      <c r="BJ22" s="8">
        <f t="shared" ref="BJ22" si="20">EXP(BJ21)-6*BJ21^3</f>
        <v>-982.60836695563819</v>
      </c>
      <c r="BK22" s="8">
        <f t="shared" ref="BK22" si="21">EXP(BK21)-6*BK21^3</f>
        <v>-991.22248747384845</v>
      </c>
      <c r="BL22" s="8">
        <f t="shared" ref="BL22" si="22">EXP(BL21)-6*BL21^3</f>
        <v>-961.3668415715415</v>
      </c>
      <c r="BM22" s="8">
        <f t="shared" ref="BM22" si="23">EXP(BM21)-6*BM21^3</f>
        <v>-878.3639017953044</v>
      </c>
      <c r="BN22" s="8">
        <f t="shared" ref="BN22" si="24">EXP(BN21)-6*BN21^3</f>
        <v>-723.20758554393683</v>
      </c>
      <c r="BO22" s="8">
        <f t="shared" ref="BO22" si="25">EXP(BO21)-6*BO21^3</f>
        <v>-471.33383538894304</v>
      </c>
      <c r="BP22" s="8">
        <f t="shared" ref="BP22" si="26">EXP(BP21)-6*BP21^3</f>
        <v>-91.042012958271698</v>
      </c>
      <c r="BQ22" s="8">
        <f t="shared" ref="BQ22" si="27">EXP(BQ21)-6*BQ21^3</f>
        <v>458.5320714399063</v>
      </c>
      <c r="BR22" s="8">
        <f t="shared" ref="BR22" si="28">EXP(BR21)-6*BR21^3</f>
        <v>1230.0188402991344</v>
      </c>
      <c r="BS22" s="8">
        <f t="shared" ref="BS22" si="29">EXP(BS21)-6*BS21^3</f>
        <v>2291.1568580890244</v>
      </c>
      <c r="BT22" s="8">
        <f t="shared" ref="BT22" si="30">EXP(BT21)-6*BT21^3</f>
        <v>3729.0839275753842</v>
      </c>
      <c r="BU22" s="8">
        <f t="shared" ref="BU22" si="31">EXP(BU21)-6*BU21^3</f>
        <v>5655.8469665607226</v>
      </c>
      <c r="BV22" s="8">
        <f t="shared" ref="BV22" si="32">EXP(BV21)-6*BV21^3</f>
        <v>8215.4768296618731</v>
      </c>
      <c r="BW22" s="8">
        <f t="shared" ref="BW22" si="33">EXP(BW21)-6*BW21^3</f>
        <v>11593.072559290984</v>
      </c>
      <c r="BX22" s="8">
        <f t="shared" ref="BX22" si="34">EXP(BX21)-6*BX21^3</f>
        <v>16026.465794806718</v>
      </c>
    </row>
    <row r="23" spans="2:76">
      <c r="H23" s="11">
        <v>3</v>
      </c>
      <c r="I23" s="19">
        <f>I22-(J22/K22)</f>
        <v>8.0480983700657038</v>
      </c>
      <c r="J23" s="4">
        <f>EXP(I23)-6*I23^3</f>
        <v>9.8188365072928718E-2</v>
      </c>
      <c r="K23" s="4">
        <f>EXP(I23)-18*I23^2</f>
        <v>1961.9473428453855</v>
      </c>
      <c r="L23" s="9">
        <f t="shared" si="10"/>
        <v>8.2932039275505076E-3</v>
      </c>
      <c r="M23" s="9">
        <f t="shared" si="11"/>
        <v>0.10304550896639703</v>
      </c>
    </row>
    <row r="24" spans="2:76">
      <c r="H24" s="11">
        <v>4</v>
      </c>
      <c r="I24" s="19">
        <f>I23-(J23/K23)</f>
        <v>8.0480483236842701</v>
      </c>
      <c r="J24" s="4">
        <f>EXP(I24)-6*I24^3</f>
        <v>3.5541570468922146E-6</v>
      </c>
      <c r="K24" s="4">
        <f>EXP(I24)-18*I24^2</f>
        <v>1961.8053095929822</v>
      </c>
      <c r="L24" s="9">
        <f t="shared" si="10"/>
        <v>5.0046381433688225E-5</v>
      </c>
      <c r="M24" s="9">
        <f t="shared" si="11"/>
        <v>6.2184494203903812E-4</v>
      </c>
    </row>
    <row r="38" spans="1:13" s="48" customFormat="1">
      <c r="A38" s="44"/>
      <c r="B38" s="45"/>
      <c r="C38" s="45"/>
      <c r="D38" s="45"/>
      <c r="E38" s="45"/>
      <c r="F38" s="45"/>
      <c r="G38" s="45"/>
      <c r="H38" s="46"/>
      <c r="I38" s="45"/>
      <c r="J38" s="45"/>
      <c r="K38" s="45"/>
      <c r="L38" s="47"/>
      <c r="M38" s="47"/>
    </row>
    <row r="39" spans="1:13" ht="28.5">
      <c r="D39" s="15" t="s">
        <v>18</v>
      </c>
      <c r="E39" s="14"/>
      <c r="F39" s="14"/>
      <c r="G39" s="14"/>
      <c r="H39" s="14"/>
    </row>
    <row r="40" spans="1:13" ht="24.75">
      <c r="I40" s="25" t="s">
        <v>28</v>
      </c>
      <c r="J40" s="10"/>
    </row>
    <row r="41" spans="1:13">
      <c r="A41" s="16">
        <v>2</v>
      </c>
      <c r="E41" s="11" t="s">
        <v>16</v>
      </c>
      <c r="F41" s="11" t="s">
        <v>10</v>
      </c>
      <c r="G41" s="11"/>
      <c r="H41" s="11" t="s">
        <v>11</v>
      </c>
      <c r="I41" s="11" t="s">
        <v>12</v>
      </c>
      <c r="J41" s="11" t="s">
        <v>13</v>
      </c>
      <c r="K41" s="11" t="s">
        <v>14</v>
      </c>
    </row>
    <row r="42" spans="1:13">
      <c r="E42" s="11"/>
      <c r="F42" s="20">
        <v>2</v>
      </c>
      <c r="G42" s="12"/>
      <c r="H42" s="12">
        <v>3</v>
      </c>
      <c r="I42" s="12">
        <f>F42^3-2*F42^2-5</f>
        <v>-5</v>
      </c>
      <c r="J42" s="12">
        <f>H42^3-2*H42^2-5</f>
        <v>4</v>
      </c>
      <c r="K42" s="12">
        <f>(J42-I42)/(H42-F42)</f>
        <v>9</v>
      </c>
    </row>
    <row r="43" spans="1:13">
      <c r="E43" s="11">
        <v>1</v>
      </c>
      <c r="F43" s="20">
        <f>H42</f>
        <v>3</v>
      </c>
      <c r="G43" s="12"/>
      <c r="H43" s="12">
        <f>H42-(J42/K42)</f>
        <v>2.5555555555555554</v>
      </c>
      <c r="I43" s="12">
        <f>F43^3-2*F43^2-5</f>
        <v>4</v>
      </c>
      <c r="J43" s="12">
        <f>H43^3-2*H43^2-5</f>
        <v>-1.3717421124828544</v>
      </c>
      <c r="K43" s="12">
        <f>(J43-I43)/(H43-F43)</f>
        <v>12.086419753086417</v>
      </c>
      <c r="L43" s="9">
        <f>ABS(H43-H42)</f>
        <v>0.44444444444444464</v>
      </c>
      <c r="M43" s="9">
        <f>(L43/ABS(H43))*100</f>
        <v>17.391304347826093</v>
      </c>
    </row>
    <row r="44" spans="1:13">
      <c r="E44" s="11">
        <v>2</v>
      </c>
      <c r="F44" s="20">
        <f>H43</f>
        <v>2.5555555555555554</v>
      </c>
      <c r="G44" s="12"/>
      <c r="H44" s="12">
        <f>H43-(J43/K43)</f>
        <v>2.669050051072523</v>
      </c>
      <c r="I44" s="12">
        <f>F44^3-2*F44^2-5</f>
        <v>-1.3717421124828544</v>
      </c>
      <c r="J44" s="12">
        <f>H44^3-2*H44^2-5</f>
        <v>-0.2338023955972357</v>
      </c>
      <c r="K44" s="12">
        <f>(J44-I44)/(H44-F44)</f>
        <v>10.026386845479164</v>
      </c>
      <c r="L44" s="9">
        <f t="shared" ref="L44:L48" si="35">ABS(H44-H43)</f>
        <v>0.11349449551696766</v>
      </c>
      <c r="M44" s="9">
        <f t="shared" ref="M44:M48" si="36">(L44/ABS(H44))*100</f>
        <v>4.2522430582132165</v>
      </c>
    </row>
    <row r="45" spans="1:13">
      <c r="E45" s="11">
        <v>3</v>
      </c>
      <c r="F45" s="20">
        <f>H44</f>
        <v>2.669050051072523</v>
      </c>
      <c r="G45" s="12"/>
      <c r="H45" s="12">
        <f>H44-(J44/K44)</f>
        <v>2.6923687599155453</v>
      </c>
      <c r="I45" s="12">
        <f>F45^3-2*F45^2-5</f>
        <v>-0.2338023955972357</v>
      </c>
      <c r="J45" s="12">
        <f>H45^3-2*H45^2-5</f>
        <v>1.8876966387404437E-2</v>
      </c>
      <c r="K45" s="12">
        <f>(J45-I45)/(H45-F45)</f>
        <v>10.835907068681919</v>
      </c>
      <c r="L45" s="9">
        <f t="shared" si="35"/>
        <v>2.3318708843022229E-2</v>
      </c>
      <c r="M45" s="9">
        <f t="shared" si="36"/>
        <v>0.8661038261249806</v>
      </c>
    </row>
    <row r="46" spans="1:13">
      <c r="E46" s="11">
        <v>4</v>
      </c>
      <c r="F46" s="20">
        <f>H45</f>
        <v>2.6923687599155453</v>
      </c>
      <c r="G46" s="12"/>
      <c r="H46" s="12">
        <f>H45-(J45/K45)</f>
        <v>2.6906266845850948</v>
      </c>
      <c r="I46" s="12">
        <f>F46^3-2*F46^2-5</f>
        <v>1.8876966387404437E-2</v>
      </c>
      <c r="J46" s="12">
        <f>H46^3-2*H46^2-5</f>
        <v>-2.274850181223087E-4</v>
      </c>
      <c r="K46" s="12">
        <f>(J46-I46)/(H46-F46)</f>
        <v>10.966489836341832</v>
      </c>
      <c r="L46" s="9">
        <f t="shared" si="35"/>
        <v>1.7420753304504544E-3</v>
      </c>
      <c r="M46" s="9">
        <f t="shared" si="36"/>
        <v>6.4746080919772395E-2</v>
      </c>
    </row>
    <row r="47" spans="1:13">
      <c r="E47" s="11">
        <v>5</v>
      </c>
      <c r="F47" s="20">
        <f>H46</f>
        <v>2.6906266845850948</v>
      </c>
      <c r="G47" s="12"/>
      <c r="H47" s="12">
        <f>H46-(J46/K46)</f>
        <v>2.6906474282342949</v>
      </c>
      <c r="I47" s="12">
        <f>F47^3-2*F47^2-5</f>
        <v>-2.274850181223087E-4</v>
      </c>
      <c r="J47" s="12">
        <f>H47^3-2*H47^2-5</f>
        <v>-2.1686974527312941E-7</v>
      </c>
      <c r="K47" s="12">
        <f>(J47-I47)/(H47-F47)</f>
        <v>10.956035082565657</v>
      </c>
      <c r="L47" s="9">
        <f t="shared" si="35"/>
        <v>2.0743649200127834E-5</v>
      </c>
      <c r="M47" s="9">
        <f t="shared" si="36"/>
        <v>7.7095382258018854E-4</v>
      </c>
    </row>
    <row r="48" spans="1:13">
      <c r="E48" s="11">
        <v>6</v>
      </c>
      <c r="F48" s="20">
        <f>H47</f>
        <v>2.6906474282342949</v>
      </c>
      <c r="G48" s="12"/>
      <c r="H48" s="12">
        <f>H47-(J47/K47)</f>
        <v>2.6906474480288414</v>
      </c>
      <c r="I48" s="12">
        <f>F48^3-2*F48^2-5</f>
        <v>-2.1686974527312941E-7</v>
      </c>
      <c r="J48" s="12">
        <f>H48^3-2*H48^2-5</f>
        <v>2.4922286456785514E-12</v>
      </c>
      <c r="K48" s="12">
        <f>(J48-I48)/(H48-F48)</f>
        <v>10.956160985499947</v>
      </c>
      <c r="L48" s="9">
        <f t="shared" si="35"/>
        <v>1.9794546446405548E-8</v>
      </c>
      <c r="M48" s="9">
        <f t="shared" si="36"/>
        <v>7.3567967668551146E-7</v>
      </c>
    </row>
    <row r="49" spans="1:15">
      <c r="F49" s="4"/>
      <c r="G49" s="4"/>
      <c r="I49" s="4"/>
      <c r="J49" s="4"/>
      <c r="K49" s="4"/>
      <c r="L49" s="6"/>
      <c r="M49" s="6"/>
    </row>
    <row r="50" spans="1:15" s="48" customFormat="1">
      <c r="A50" s="44"/>
      <c r="B50" s="45"/>
      <c r="C50" s="45"/>
      <c r="D50" s="45"/>
      <c r="E50" s="45"/>
      <c r="F50" s="47"/>
      <c r="G50" s="47"/>
      <c r="H50" s="46"/>
      <c r="I50" s="47"/>
      <c r="J50" s="47"/>
      <c r="K50" s="47"/>
      <c r="L50" s="47"/>
      <c r="M50" s="47"/>
    </row>
    <row r="51" spans="1:15" ht="28.5">
      <c r="A51" s="16">
        <v>3</v>
      </c>
      <c r="D51" s="15" t="s">
        <v>19</v>
      </c>
      <c r="E51" s="14"/>
      <c r="F51" s="14"/>
      <c r="G51" s="14"/>
      <c r="H51" s="14"/>
    </row>
    <row r="52" spans="1:15" ht="24.75">
      <c r="F52" s="4"/>
      <c r="G52" s="25" t="s">
        <v>28</v>
      </c>
      <c r="H52" s="10"/>
      <c r="I52" s="4"/>
      <c r="J52" s="4"/>
      <c r="K52" s="4"/>
      <c r="L52" s="6"/>
      <c r="M52" s="6"/>
    </row>
    <row r="53" spans="1:15" s="11" customFormat="1" ht="18.75">
      <c r="D53" s="11" t="s">
        <v>16</v>
      </c>
      <c r="E53" s="11" t="s">
        <v>3</v>
      </c>
      <c r="F53" s="11" t="s">
        <v>4</v>
      </c>
      <c r="G53" s="11" t="s">
        <v>5</v>
      </c>
      <c r="H53" s="11" t="s">
        <v>6</v>
      </c>
      <c r="I53" s="11" t="s">
        <v>14</v>
      </c>
      <c r="J53" s="11" t="s">
        <v>20</v>
      </c>
      <c r="K53" s="11" t="s">
        <v>21</v>
      </c>
      <c r="L53" s="11" t="s">
        <v>22</v>
      </c>
      <c r="M53" s="11" t="s">
        <v>23</v>
      </c>
      <c r="N53" s="7" t="s">
        <v>24</v>
      </c>
      <c r="O53" s="7" t="s">
        <v>25</v>
      </c>
    </row>
    <row r="54" spans="1:15" s="4" customFormat="1" ht="18.75">
      <c r="D54" s="11">
        <v>1</v>
      </c>
      <c r="E54" s="12">
        <v>2</v>
      </c>
      <c r="F54" s="12">
        <v>3</v>
      </c>
      <c r="G54" s="12">
        <f>E54^3-2*E54^2-5</f>
        <v>-5</v>
      </c>
      <c r="H54" s="12">
        <f>F54^3-2*F54^2-5</f>
        <v>4</v>
      </c>
      <c r="I54" s="12">
        <f>(H54-G54)/(F54-E54)</f>
        <v>9</v>
      </c>
      <c r="J54" s="20">
        <f>E54-(G54/I54)</f>
        <v>2.5555555555555554</v>
      </c>
      <c r="K54" s="12">
        <f>J54^3-2*J54^2-5</f>
        <v>-1.3717421124828544</v>
      </c>
      <c r="L54" s="12">
        <f>E54*J54</f>
        <v>5.1111111111111107</v>
      </c>
      <c r="M54" s="35">
        <f>K54*H54</f>
        <v>-5.4869684499314175</v>
      </c>
      <c r="N54" s="9"/>
      <c r="O54" s="9"/>
    </row>
    <row r="55" spans="1:15" s="4" customFormat="1" ht="18.75">
      <c r="D55" s="11">
        <v>2</v>
      </c>
      <c r="E55" s="12">
        <f>J54</f>
        <v>2.5555555555555554</v>
      </c>
      <c r="F55" s="12">
        <f>F54</f>
        <v>3</v>
      </c>
      <c r="G55" s="12">
        <f>E55^3-2*E55^2-5</f>
        <v>-1.3717421124828544</v>
      </c>
      <c r="H55" s="12">
        <f>F55^3-2*F55^2-5</f>
        <v>4</v>
      </c>
      <c r="I55" s="12">
        <f>(H55-G55)/(F55-E55)</f>
        <v>12.086419753086417</v>
      </c>
      <c r="J55" s="20">
        <f>E55-(G55/I55)</f>
        <v>2.669050051072523</v>
      </c>
      <c r="K55" s="12">
        <f>J55^3-2*J55^2-5</f>
        <v>-0.2338023955972357</v>
      </c>
      <c r="L55" s="12">
        <f>E55*J55</f>
        <v>6.8209056860742248</v>
      </c>
      <c r="M55" s="35">
        <f>K55*H55</f>
        <v>-0.93520958238894281</v>
      </c>
      <c r="N55" s="22">
        <f>ABS(J55-J54)</f>
        <v>0.11349449551696766</v>
      </c>
      <c r="O55" s="22">
        <f>(N55/ABS(J55)*100)</f>
        <v>4.2522430582132165</v>
      </c>
    </row>
    <row r="56" spans="1:15" s="4" customFormat="1" ht="18.75">
      <c r="D56" s="11">
        <v>3</v>
      </c>
      <c r="E56" s="12">
        <f>J55</f>
        <v>2.669050051072523</v>
      </c>
      <c r="F56" s="12">
        <f>F55</f>
        <v>3</v>
      </c>
      <c r="G56" s="12">
        <f>E56^3-2*E56^2-5</f>
        <v>-0.2338023955972357</v>
      </c>
      <c r="H56" s="12">
        <f>F56^3-2*F56^2-5</f>
        <v>4</v>
      </c>
      <c r="I56" s="12">
        <f>(H56-G56)/(F56-E56)</f>
        <v>12.79287822620276</v>
      </c>
      <c r="J56" s="20">
        <f>E56-(G56/I56)</f>
        <v>2.6873260317754704</v>
      </c>
      <c r="K56" s="12">
        <f>J56^3-2*J56^2-5</f>
        <v>-3.6323024287954198E-2</v>
      </c>
      <c r="L56" s="12">
        <f>E56*J56</f>
        <v>7.1726076823588398</v>
      </c>
      <c r="M56" s="35">
        <f>K56*H56</f>
        <v>-0.14529209715181679</v>
      </c>
      <c r="N56" s="22">
        <f t="shared" ref="N56:N58" si="37">ABS(J56-J55)</f>
        <v>1.8275980702947336E-2</v>
      </c>
      <c r="O56" s="22">
        <f t="shared" ref="O56:O60" si="38">(N56/ABS(J56)*100)</f>
        <v>0.68008051449093099</v>
      </c>
    </row>
    <row r="57" spans="1:15" s="4" customFormat="1" ht="18.75">
      <c r="D57" s="11">
        <v>4</v>
      </c>
      <c r="E57" s="12">
        <f>J56</f>
        <v>2.6873260317754704</v>
      </c>
      <c r="F57" s="12">
        <f>F56</f>
        <v>3</v>
      </c>
      <c r="G57" s="12">
        <f>E57^3-2*E57^2-5</f>
        <v>-3.6323024287954198E-2</v>
      </c>
      <c r="H57" s="12">
        <f>F57^3-2*F57^2-5</f>
        <v>4</v>
      </c>
      <c r="I57" s="12">
        <f>(H57-G57)/(F57-E57)</f>
        <v>12.909047232833565</v>
      </c>
      <c r="J57" s="20">
        <f>E57-(G57/I57)</f>
        <v>2.6901397966980718</v>
      </c>
      <c r="K57" s="12">
        <f>J57^3-2*J57^2-5</f>
        <v>-5.5603451810490867E-3</v>
      </c>
      <c r="L57" s="12">
        <f>E57*J57</f>
        <v>7.2292827047818999</v>
      </c>
      <c r="M57" s="35">
        <f>K57*H57</f>
        <v>-2.2241380724196347E-2</v>
      </c>
      <c r="N57" s="22">
        <f t="shared" si="37"/>
        <v>2.8137649226014361E-3</v>
      </c>
      <c r="O57" s="22">
        <f t="shared" si="38"/>
        <v>0.10459549076427567</v>
      </c>
    </row>
    <row r="58" spans="1:15" s="4" customFormat="1" ht="18.75">
      <c r="D58" s="11">
        <v>5</v>
      </c>
      <c r="E58" s="12">
        <f>J57</f>
        <v>2.6901397966980718</v>
      </c>
      <c r="F58" s="12">
        <f>F57</f>
        <v>3</v>
      </c>
      <c r="G58" s="12">
        <f>E58^3-2*E58^2-5</f>
        <v>-5.5603451810490867E-3</v>
      </c>
      <c r="H58" s="12">
        <f>F58^3-2*F58^2-5</f>
        <v>4</v>
      </c>
      <c r="I58" s="12">
        <f>(H58-G58)/(F58-E58)</f>
        <v>12.926991922476812</v>
      </c>
      <c r="J58" s="20">
        <f>E58-(G58/I58)</f>
        <v>2.690569931196058</v>
      </c>
      <c r="K58" s="12">
        <f>J58^3-2*J58^2-5</f>
        <v>-8.4925043415395862E-4</v>
      </c>
      <c r="L58" s="12">
        <f>E58*J58</f>
        <v>7.2380092477097087</v>
      </c>
      <c r="M58" s="35">
        <f>K58*H58</f>
        <v>-3.3970017366158345E-3</v>
      </c>
      <c r="N58" s="22">
        <f t="shared" si="37"/>
        <v>4.3013449798623427E-4</v>
      </c>
      <c r="O58" s="22">
        <f t="shared" si="38"/>
        <v>1.5986742920115204E-2</v>
      </c>
    </row>
    <row r="59" spans="1:15" s="4" customFormat="1" ht="18.75">
      <c r="D59" s="11"/>
      <c r="E59" s="12"/>
      <c r="F59" s="12"/>
      <c r="G59" s="12"/>
      <c r="H59" s="12"/>
      <c r="I59" s="12"/>
      <c r="J59" s="20"/>
      <c r="K59" s="12"/>
      <c r="L59" s="12"/>
      <c r="M59" s="35"/>
      <c r="N59" s="22"/>
      <c r="O59" s="22"/>
    </row>
    <row r="60" spans="1:15" s="4" customFormat="1" ht="18.75">
      <c r="D60" s="11">
        <v>6</v>
      </c>
      <c r="E60" s="12">
        <f>J58</f>
        <v>2.690569931196058</v>
      </c>
      <c r="F60" s="12">
        <f>F58</f>
        <v>3</v>
      </c>
      <c r="G60" s="12">
        <f>E60^3-2*E60^2-5</f>
        <v>-8.4925043415395862E-4</v>
      </c>
      <c r="H60" s="12">
        <f>F60^3-2*F60^2-5</f>
        <v>4</v>
      </c>
      <c r="I60" s="12">
        <f>(H60-G60)/(F60-E60)</f>
        <v>12.929736485852423</v>
      </c>
      <c r="J60" s="20">
        <f>E60-(G60/I60)</f>
        <v>2.6906356131560178</v>
      </c>
      <c r="K60" s="12">
        <f>J60^3-2*J60^2-5</f>
        <v>-1.2966392238844549E-4</v>
      </c>
      <c r="L60" s="12">
        <f>E60*J60</f>
        <v>7.2393432765628507</v>
      </c>
      <c r="M60" s="35">
        <f>K60*H60</f>
        <v>-5.1865568955378194E-4</v>
      </c>
      <c r="N60" s="22">
        <f>ABS(J60-J58)</f>
        <v>6.5681959959817959E-5</v>
      </c>
      <c r="O60" s="22">
        <f t="shared" si="38"/>
        <v>2.441131739974831E-3</v>
      </c>
    </row>
    <row r="61" spans="1:15" s="48" customFormat="1">
      <c r="A61" s="44"/>
      <c r="B61" s="45"/>
      <c r="C61" s="45"/>
      <c r="D61" s="45"/>
      <c r="E61" s="45"/>
      <c r="F61" s="45"/>
      <c r="G61" s="45"/>
      <c r="H61" s="46"/>
      <c r="I61" s="45"/>
      <c r="J61" s="45"/>
      <c r="K61" s="45"/>
      <c r="L61" s="47"/>
      <c r="M61" s="47"/>
    </row>
    <row r="62" spans="1:15" ht="28.5">
      <c r="A62" s="16">
        <v>4</v>
      </c>
      <c r="D62" s="15" t="s">
        <v>27</v>
      </c>
      <c r="E62" s="14"/>
      <c r="F62" s="14"/>
      <c r="G62" s="14"/>
      <c r="H62" s="14"/>
    </row>
    <row r="63" spans="1:15" ht="28.5">
      <c r="A63" s="31"/>
      <c r="D63" s="26"/>
      <c r="F63" s="25" t="s">
        <v>28</v>
      </c>
      <c r="G63" s="10"/>
      <c r="H63" s="1"/>
    </row>
    <row r="64" spans="1:15" ht="28.5">
      <c r="A64" s="31"/>
      <c r="D64" s="26"/>
      <c r="F64" s="27"/>
      <c r="G64" s="4"/>
      <c r="H64" s="1"/>
    </row>
    <row r="65" spans="1:15" s="4" customFormat="1" ht="21">
      <c r="F65" s="24" t="s">
        <v>33</v>
      </c>
      <c r="G65" s="28"/>
      <c r="H65" s="21" t="s">
        <v>31</v>
      </c>
      <c r="L65" s="24" t="s">
        <v>34</v>
      </c>
      <c r="M65" s="28"/>
      <c r="N65" s="21" t="s">
        <v>32</v>
      </c>
    </row>
    <row r="66" spans="1:15" s="11" customFormat="1" ht="18.75">
      <c r="D66" s="11" t="s">
        <v>16</v>
      </c>
      <c r="E66" s="11" t="s">
        <v>0</v>
      </c>
      <c r="F66" s="11" t="s">
        <v>26</v>
      </c>
      <c r="G66" s="7" t="s">
        <v>24</v>
      </c>
      <c r="H66" s="7" t="s">
        <v>25</v>
      </c>
      <c r="J66" s="11" t="s">
        <v>16</v>
      </c>
      <c r="K66" s="11" t="s">
        <v>0</v>
      </c>
      <c r="L66" s="11" t="s">
        <v>26</v>
      </c>
      <c r="M66" s="7" t="s">
        <v>24</v>
      </c>
      <c r="N66" s="7" t="s">
        <v>25</v>
      </c>
    </row>
    <row r="67" spans="1:15" s="4" customFormat="1" ht="18.75">
      <c r="D67" s="11">
        <v>1</v>
      </c>
      <c r="E67" s="20">
        <v>2.5</v>
      </c>
      <c r="F67" s="12">
        <f>(2*E67^2+5)^(1/3)</f>
        <v>2.5962470509255522</v>
      </c>
      <c r="G67" s="22"/>
      <c r="H67" s="23"/>
      <c r="J67" s="11">
        <v>1</v>
      </c>
      <c r="K67" s="20">
        <v>2.5</v>
      </c>
      <c r="L67" s="12">
        <f>SQRT((K67^3-5)/2)</f>
        <v>2.3048861143232218</v>
      </c>
      <c r="M67" s="22"/>
      <c r="N67" s="23"/>
    </row>
    <row r="68" spans="1:15" s="4" customFormat="1" ht="18.75">
      <c r="D68" s="11">
        <v>2</v>
      </c>
      <c r="E68" s="20">
        <f>F67</f>
        <v>2.5962470509255522</v>
      </c>
      <c r="F68" s="12">
        <f>(2*E68^2+5)^(1/3)</f>
        <v>2.6438803846209797</v>
      </c>
      <c r="G68" s="22">
        <f>ABS(E68-E67)</f>
        <v>9.6247050925552191E-2</v>
      </c>
      <c r="H68" s="22">
        <f>(G68/ABS(E68))*100</f>
        <v>3.7071607222910656</v>
      </c>
      <c r="J68" s="11">
        <v>2</v>
      </c>
      <c r="K68" s="20">
        <f>L67</f>
        <v>2.3048861143232218</v>
      </c>
      <c r="L68" s="12">
        <f>SQRT((K68^3-5)/2)</f>
        <v>1.9032482079778923</v>
      </c>
      <c r="M68" s="22">
        <f>ABS(K68-K67)</f>
        <v>0.19511388567677823</v>
      </c>
      <c r="N68" s="22">
        <f>(M68/ABS(K68))*100</f>
        <v>8.4652289093280881</v>
      </c>
    </row>
    <row r="69" spans="1:15" s="4" customFormat="1" ht="18.75">
      <c r="D69" s="11">
        <v>3</v>
      </c>
      <c r="E69" s="20">
        <f>F68</f>
        <v>2.6438803846209797</v>
      </c>
      <c r="F69" s="12">
        <f>(2*E69^2+5)^(1/3)</f>
        <v>2.6674747349049008</v>
      </c>
      <c r="G69" s="22">
        <f t="shared" ref="G69:G74" si="39">ABS(E69-E68)</f>
        <v>4.7633333695427549E-2</v>
      </c>
      <c r="H69" s="22">
        <f t="shared" ref="H69:H75" si="40">(G69/ABS(E69))*100</f>
        <v>1.8016448086117236</v>
      </c>
      <c r="J69" s="11">
        <v>3</v>
      </c>
      <c r="K69" s="20">
        <f>L68</f>
        <v>1.9032482079778923</v>
      </c>
      <c r="L69" s="12">
        <f>SQRT((K69^3-5)/2)</f>
        <v>0.97320045893583262</v>
      </c>
      <c r="M69" s="22">
        <f t="shared" ref="M69:M70" si="41">ABS(K69-K68)</f>
        <v>0.40163790634532948</v>
      </c>
      <c r="N69" s="22">
        <f t="shared" ref="N69:N70" si="42">(M69/ABS(K69))*100</f>
        <v>21.102760252802234</v>
      </c>
    </row>
    <row r="70" spans="1:15" s="4" customFormat="1" ht="18.75">
      <c r="D70" s="11">
        <v>4</v>
      </c>
      <c r="E70" s="20">
        <f>F69</f>
        <v>2.6674747349049008</v>
      </c>
      <c r="F70" s="12">
        <f>(2*E70^2+5)^(1/3)</f>
        <v>2.6791648713465257</v>
      </c>
      <c r="G70" s="22">
        <f t="shared" si="39"/>
        <v>2.3594350283921095E-2</v>
      </c>
      <c r="H70" s="22">
        <f t="shared" si="40"/>
        <v>0.88452010342142062</v>
      </c>
      <c r="J70" s="11">
        <v>4</v>
      </c>
      <c r="K70" s="20">
        <f>L69</f>
        <v>0.97320045893583262</v>
      </c>
      <c r="L70" s="12" t="e">
        <f>SQRT((K70^3-5)/2)</f>
        <v>#NUM!</v>
      </c>
      <c r="M70" s="22">
        <f t="shared" si="41"/>
        <v>0.93004774904205967</v>
      </c>
      <c r="N70" s="30">
        <f t="shared" si="42"/>
        <v>95.565897087537422</v>
      </c>
    </row>
    <row r="71" spans="1:15" s="4" customFormat="1" ht="18.75">
      <c r="D71" s="11">
        <v>5</v>
      </c>
      <c r="E71" s="20">
        <f>F70</f>
        <v>2.6791648713465257</v>
      </c>
      <c r="F71" s="12">
        <f>(2*E71^2+5)^(1/3)</f>
        <v>2.6849574469344883</v>
      </c>
      <c r="G71" s="22">
        <f t="shared" si="39"/>
        <v>1.1690136441624865E-2</v>
      </c>
      <c r="H71" s="22">
        <f t="shared" si="40"/>
        <v>0.43633508958892486</v>
      </c>
      <c r="J71" s="11"/>
      <c r="K71" s="12"/>
      <c r="L71" s="12"/>
      <c r="M71" s="29"/>
      <c r="N71" s="29"/>
    </row>
    <row r="72" spans="1:15" s="4" customFormat="1" ht="18.75">
      <c r="D72" s="11">
        <v>6</v>
      </c>
      <c r="E72" s="20">
        <f>F71</f>
        <v>2.6849574469344883</v>
      </c>
      <c r="F72" s="12">
        <f>(2*E72^2+5)^(1/3)</f>
        <v>2.6878278316192898</v>
      </c>
      <c r="G72" s="22">
        <f t="shared" si="39"/>
        <v>5.792575587962645E-3</v>
      </c>
      <c r="H72" s="22">
        <f t="shared" si="40"/>
        <v>0.21574180233568449</v>
      </c>
      <c r="J72" s="11"/>
      <c r="K72" s="12"/>
      <c r="L72" s="12"/>
      <c r="M72" s="29"/>
      <c r="N72" s="29"/>
    </row>
    <row r="73" spans="1:15" s="4" customFormat="1" ht="18.75">
      <c r="D73" s="11">
        <v>7</v>
      </c>
      <c r="E73" s="20">
        <f>F72</f>
        <v>2.6878278316192898</v>
      </c>
      <c r="F73" s="12">
        <f>(2*E73^2+5)^(1/3)</f>
        <v>2.6892502115993455</v>
      </c>
      <c r="G73" s="22">
        <f t="shared" si="39"/>
        <v>2.8703846848014969E-3</v>
      </c>
      <c r="H73" s="22">
        <f t="shared" si="40"/>
        <v>0.10679198462917266</v>
      </c>
      <c r="J73" s="11"/>
      <c r="K73" s="12"/>
      <c r="L73" s="12"/>
      <c r="M73" s="29"/>
      <c r="N73" s="29"/>
    </row>
    <row r="74" spans="1:15">
      <c r="D74" s="11">
        <v>8</v>
      </c>
      <c r="E74" s="20">
        <f t="shared" ref="E74" si="43">F73</f>
        <v>2.6892502115993455</v>
      </c>
      <c r="F74" s="12">
        <f t="shared" ref="F74:F75" si="44">(2*E74^2+5)^(1/3)</f>
        <v>2.6899550579674441</v>
      </c>
      <c r="G74" s="22">
        <f t="shared" si="39"/>
        <v>1.4223799800556769E-3</v>
      </c>
      <c r="H74" s="22">
        <f t="shared" si="40"/>
        <v>5.2891321674741525E-2</v>
      </c>
      <c r="J74" s="11"/>
      <c r="K74" s="12"/>
      <c r="L74" s="12"/>
      <c r="M74" s="29"/>
      <c r="N74" s="29"/>
    </row>
    <row r="75" spans="1:15">
      <c r="D75" s="11">
        <v>9</v>
      </c>
      <c r="E75" s="20">
        <f>F74</f>
        <v>2.6899550579674441</v>
      </c>
      <c r="F75" s="12">
        <f t="shared" si="44"/>
        <v>2.6903043389063246</v>
      </c>
      <c r="G75" s="22">
        <f>ABS(E75-E74)</f>
        <v>7.0484636809853285E-4</v>
      </c>
      <c r="H75" s="22">
        <f t="shared" si="40"/>
        <v>2.6202904989465568E-2</v>
      </c>
      <c r="J75" s="11"/>
      <c r="K75" s="12"/>
      <c r="L75" s="12"/>
      <c r="M75" s="29"/>
      <c r="N75" s="29"/>
    </row>
    <row r="76" spans="1:15" s="49" customFormat="1">
      <c r="A76" s="31"/>
      <c r="B76" s="39"/>
      <c r="C76" s="39"/>
      <c r="D76" s="39"/>
      <c r="E76" s="39"/>
      <c r="F76" s="39"/>
      <c r="G76" s="39"/>
      <c r="H76" s="41"/>
      <c r="I76" s="39"/>
      <c r="J76" s="39"/>
      <c r="K76" s="39"/>
      <c r="L76" s="32"/>
      <c r="M76" s="32"/>
    </row>
    <row r="77" spans="1:15" s="48" customFormat="1">
      <c r="A77" s="44"/>
      <c r="B77" s="45"/>
      <c r="C77" s="45"/>
      <c r="D77" s="45"/>
      <c r="E77" s="45"/>
      <c r="F77" s="45"/>
      <c r="G77" s="45"/>
      <c r="H77" s="46"/>
      <c r="I77" s="45"/>
      <c r="J77" s="45"/>
      <c r="K77" s="45"/>
      <c r="L77" s="47"/>
      <c r="M77" s="47"/>
    </row>
    <row r="78" spans="1:15" ht="28.5">
      <c r="A78" s="17">
        <v>5</v>
      </c>
      <c r="E78" s="15" t="s">
        <v>35</v>
      </c>
      <c r="F78" s="15"/>
      <c r="G78" s="15"/>
      <c r="H78" s="15"/>
    </row>
    <row r="79" spans="1:15" ht="24.75">
      <c r="I79" s="25" t="s">
        <v>28</v>
      </c>
      <c r="J79" s="25"/>
      <c r="K79" s="25"/>
    </row>
    <row r="80" spans="1:15" s="33" customFormat="1">
      <c r="A80" s="3"/>
      <c r="B80" s="2"/>
      <c r="C80" s="2"/>
      <c r="D80" s="2"/>
      <c r="E80" s="3"/>
      <c r="F80" s="11" t="s">
        <v>3</v>
      </c>
      <c r="G80" s="11" t="s">
        <v>4</v>
      </c>
      <c r="H80" s="11" t="s">
        <v>36</v>
      </c>
      <c r="I80" s="11" t="s">
        <v>5</v>
      </c>
      <c r="J80" s="11" t="s">
        <v>37</v>
      </c>
      <c r="K80" s="11" t="s">
        <v>6</v>
      </c>
      <c r="L80" s="11" t="s">
        <v>38</v>
      </c>
      <c r="M80" s="11" t="s">
        <v>39</v>
      </c>
      <c r="N80" s="7" t="s">
        <v>24</v>
      </c>
      <c r="O80" s="7" t="s">
        <v>25</v>
      </c>
    </row>
    <row r="81" spans="5:15">
      <c r="E81" s="5"/>
      <c r="F81" s="12">
        <v>2</v>
      </c>
      <c r="G81" s="12">
        <v>3</v>
      </c>
      <c r="H81" s="20">
        <f>(F81+G81)/2</f>
        <v>2.5</v>
      </c>
      <c r="I81" s="12">
        <f>F81^3-2*F81^2-5</f>
        <v>-5</v>
      </c>
      <c r="J81" s="12">
        <f>H81^3-2*H81^2-5</f>
        <v>-1.875</v>
      </c>
      <c r="K81" s="12">
        <f>G81^3-2*G81^2-5</f>
        <v>4</v>
      </c>
      <c r="L81" s="12">
        <f>I81*J81</f>
        <v>9.375</v>
      </c>
      <c r="M81" s="34">
        <f>J81*K81</f>
        <v>-7.5</v>
      </c>
      <c r="N81" s="22"/>
      <c r="O81" s="22"/>
    </row>
    <row r="82" spans="5:15">
      <c r="E82" s="5"/>
      <c r="F82" s="12">
        <f>H81</f>
        <v>2.5</v>
      </c>
      <c r="G82" s="12">
        <f>G81</f>
        <v>3</v>
      </c>
      <c r="H82" s="20">
        <f>(F82+G82)/2</f>
        <v>2.75</v>
      </c>
      <c r="I82" s="12">
        <f>F82^3-2*F82^2-5</f>
        <v>-1.875</v>
      </c>
      <c r="J82" s="12">
        <f t="shared" ref="J82:J83" si="45">H82^3-2*H82^2-5</f>
        <v>0.671875</v>
      </c>
      <c r="K82" s="12">
        <f>G82^3-2*G82^2-5</f>
        <v>4</v>
      </c>
      <c r="L82" s="34">
        <f>I82*J82</f>
        <v>-1.259765625</v>
      </c>
      <c r="M82" s="12">
        <f>J82*K82</f>
        <v>2.6875</v>
      </c>
      <c r="N82" s="22">
        <f>ABS(H82-H81)</f>
        <v>0.25</v>
      </c>
      <c r="O82" s="22">
        <f>(N82/ABS(H82))*100</f>
        <v>9.0909090909090917</v>
      </c>
    </row>
    <row r="83" spans="5:15">
      <c r="E83" s="5"/>
      <c r="F83" s="12">
        <f>F82</f>
        <v>2.5</v>
      </c>
      <c r="G83" s="29">
        <f>H82</f>
        <v>2.75</v>
      </c>
      <c r="H83" s="20">
        <f>(F83+G83)/2</f>
        <v>2.625</v>
      </c>
      <c r="I83" s="12">
        <f>F83^3-2*F83^2-5</f>
        <v>-1.875</v>
      </c>
      <c r="J83" s="12">
        <f t="shared" si="45"/>
        <v>-0.693359375</v>
      </c>
      <c r="K83" s="12">
        <f>G83^3-2*G83^2-5</f>
        <v>0.671875</v>
      </c>
      <c r="L83" s="12">
        <f>I83*J83</f>
        <v>1.300048828125</v>
      </c>
      <c r="M83" s="34">
        <f>J83*K83</f>
        <v>-0.465850830078125</v>
      </c>
      <c r="N83" s="22">
        <f t="shared" ref="N83:N90" si="46">ABS(H83-H82)</f>
        <v>0.125</v>
      </c>
      <c r="O83" s="22">
        <f t="shared" ref="O83:O90" si="47">(N83/ABS(H83))*100</f>
        <v>4.7619047619047619</v>
      </c>
    </row>
    <row r="84" spans="5:15">
      <c r="E84" s="5"/>
      <c r="F84" s="12">
        <f>H83</f>
        <v>2.625</v>
      </c>
      <c r="G84" s="12">
        <f>G83</f>
        <v>2.75</v>
      </c>
      <c r="H84" s="20">
        <f>(F84+G84)/2</f>
        <v>2.6875</v>
      </c>
      <c r="I84" s="12">
        <f>F84^3-2*F84^2-5</f>
        <v>-0.693359375</v>
      </c>
      <c r="J84" s="12">
        <f t="shared" ref="J84" si="48">H84^3-2*H84^2-5</f>
        <v>-3.4423828125E-2</v>
      </c>
      <c r="K84" s="12">
        <f>G84^3-2*G84^2-5</f>
        <v>0.671875</v>
      </c>
      <c r="L84" s="12">
        <f>I84*J84</f>
        <v>2.3868083953857422E-2</v>
      </c>
      <c r="M84" s="34">
        <f>J84*K84</f>
        <v>-2.3128509521484375E-2</v>
      </c>
      <c r="N84" s="22">
        <f t="shared" si="46"/>
        <v>6.25E-2</v>
      </c>
      <c r="O84" s="22">
        <f t="shared" si="47"/>
        <v>2.3255813953488373</v>
      </c>
    </row>
    <row r="85" spans="5:15">
      <c r="F85" s="12">
        <f>H84</f>
        <v>2.6875</v>
      </c>
      <c r="G85" s="12">
        <f>G84</f>
        <v>2.75</v>
      </c>
      <c r="H85" s="20">
        <f>(F85+G85)/2</f>
        <v>2.71875</v>
      </c>
      <c r="I85" s="12">
        <f>F85^3-2*F85^2-5</f>
        <v>-3.4423828125E-2</v>
      </c>
      <c r="J85" s="12">
        <f t="shared" ref="J85" si="49">H85^3-2*H85^2-5</f>
        <v>0.312713623046875</v>
      </c>
      <c r="K85" s="12">
        <f>G85^3-2*G85^2-5</f>
        <v>0.671875</v>
      </c>
      <c r="L85" s="34">
        <f>I85*J85</f>
        <v>-1.0764800012111664E-2</v>
      </c>
      <c r="M85" s="12">
        <f>J85*K85</f>
        <v>0.21010446548461914</v>
      </c>
      <c r="N85" s="22">
        <f t="shared" si="46"/>
        <v>3.125E-2</v>
      </c>
      <c r="O85" s="22">
        <f t="shared" si="47"/>
        <v>1.1494252873563218</v>
      </c>
    </row>
    <row r="86" spans="5:15">
      <c r="F86" s="12">
        <f>F85</f>
        <v>2.6875</v>
      </c>
      <c r="G86" s="12">
        <f>H85</f>
        <v>2.71875</v>
      </c>
      <c r="H86" s="20">
        <f>(F86+G86)/2</f>
        <v>2.703125</v>
      </c>
      <c r="I86" s="12">
        <f>F86^3-2*F86^2-5</f>
        <v>-3.4423828125E-2</v>
      </c>
      <c r="J86" s="12">
        <f t="shared" ref="J86" si="50">H86^3-2*H86^2-5</f>
        <v>0.13765335083007813</v>
      </c>
      <c r="K86" s="12">
        <f>G86^3-2*G86^2-5</f>
        <v>0.312713623046875</v>
      </c>
      <c r="L86" s="34">
        <f>I86*J86</f>
        <v>-4.7385552898049355E-3</v>
      </c>
      <c r="M86" s="12">
        <f>J86*K86</f>
        <v>4.3046078062616289E-2</v>
      </c>
      <c r="N86" s="22">
        <f t="shared" si="46"/>
        <v>1.5625E-2</v>
      </c>
      <c r="O86" s="22">
        <f t="shared" si="47"/>
        <v>0.57803468208092479</v>
      </c>
    </row>
    <row r="87" spans="5:15">
      <c r="F87" s="12">
        <f>F86</f>
        <v>2.6875</v>
      </c>
      <c r="G87" s="12">
        <f>H86</f>
        <v>2.703125</v>
      </c>
      <c r="H87" s="20">
        <f>(F87+G87)/2</f>
        <v>2.6953125</v>
      </c>
      <c r="I87" s="12">
        <f>F87^3-2*F87^2-5</f>
        <v>-3.4423828125E-2</v>
      </c>
      <c r="J87" s="12">
        <f t="shared" ref="J87" si="51">H87^3-2*H87^2-5</f>
        <v>5.1243305206298828E-2</v>
      </c>
      <c r="K87" s="12">
        <f>G87^3-2*G87^2-5</f>
        <v>0.13765335083007813</v>
      </c>
      <c r="L87" s="34">
        <f>I87*J87</f>
        <v>-1.7639907309785485E-3</v>
      </c>
      <c r="M87" s="12">
        <f>J87*K87</f>
        <v>7.0538126692554215E-3</v>
      </c>
      <c r="N87" s="22">
        <f t="shared" si="46"/>
        <v>7.8125E-3</v>
      </c>
      <c r="O87" s="22">
        <f t="shared" si="47"/>
        <v>0.28985507246376813</v>
      </c>
    </row>
    <row r="88" spans="5:15">
      <c r="F88" s="12">
        <f>F87</f>
        <v>2.6875</v>
      </c>
      <c r="G88" s="12">
        <f>H87</f>
        <v>2.6953125</v>
      </c>
      <c r="H88" s="20">
        <f>(F88+G88)/2</f>
        <v>2.69140625</v>
      </c>
      <c r="I88" s="12">
        <f>F88^3-2*F88^2-5</f>
        <v>-3.4423828125E-2</v>
      </c>
      <c r="J88" s="12">
        <f t="shared" ref="J88" si="52">H88^3-2*H88^2-5</f>
        <v>8.3170533180236816E-3</v>
      </c>
      <c r="K88" s="12">
        <f>G88^3-2*G88^2-5</f>
        <v>5.1243305206298828E-2</v>
      </c>
      <c r="L88" s="34">
        <f>I88*J88</f>
        <v>-2.8630481392610818E-4</v>
      </c>
      <c r="M88" s="12">
        <f>J88*K88</f>
        <v>4.2619330159254787E-4</v>
      </c>
      <c r="N88" s="22">
        <f t="shared" si="46"/>
        <v>3.90625E-3</v>
      </c>
      <c r="O88" s="22">
        <f t="shared" si="47"/>
        <v>0.14513788098693758</v>
      </c>
    </row>
    <row r="89" spans="5:15">
      <c r="F89" s="12">
        <f>F88</f>
        <v>2.6875</v>
      </c>
      <c r="G89" s="12">
        <f>H88</f>
        <v>2.69140625</v>
      </c>
      <c r="H89" s="20">
        <f>(F89+G89)/2</f>
        <v>2.689453125</v>
      </c>
      <c r="I89" s="12">
        <f>F89^3-2*F89^2-5</f>
        <v>-3.4423828125E-2</v>
      </c>
      <c r="J89" s="12">
        <f t="shared" ref="J89:J90" si="53">H89^3-2*H89^2-5</f>
        <v>-1.3076536357402802E-2</v>
      </c>
      <c r="K89" s="12">
        <f>G89^3-2*G89^2-5</f>
        <v>8.3170533180236816E-3</v>
      </c>
      <c r="L89" s="12">
        <f>I89*J89</f>
        <v>4.5014444003754761E-4</v>
      </c>
      <c r="M89" s="34">
        <f>J89*K89</f>
        <v>-1.0875825009959428E-4</v>
      </c>
      <c r="N89" s="22">
        <f t="shared" si="46"/>
        <v>1.953125E-3</v>
      </c>
      <c r="O89" s="22">
        <f t="shared" si="47"/>
        <v>7.2621641249092234E-2</v>
      </c>
    </row>
    <row r="90" spans="5:15">
      <c r="F90" s="12">
        <f>H89</f>
        <v>2.689453125</v>
      </c>
      <c r="G90" s="12">
        <f>G89</f>
        <v>2.69140625</v>
      </c>
      <c r="H90" s="20">
        <f>(F90+G90)/2</f>
        <v>2.6904296875</v>
      </c>
      <c r="I90" s="12">
        <f>F90^3-2*F90^2-5</f>
        <v>-1.3076536357402802E-2</v>
      </c>
      <c r="J90" s="12">
        <f t="shared" si="53"/>
        <v>-2.3855315521359444E-3</v>
      </c>
      <c r="K90" s="12">
        <f>G90^3-2*G90^2-5</f>
        <v>8.3170533180236816E-3</v>
      </c>
      <c r="L90" s="12">
        <f>I90*J90</f>
        <v>3.1194490073237213E-5</v>
      </c>
      <c r="M90" s="34">
        <f>J90*K90</f>
        <v>-1.9840593110942439E-5</v>
      </c>
      <c r="N90" s="22">
        <f t="shared" si="46"/>
        <v>9.765625E-4</v>
      </c>
      <c r="O90" s="22">
        <f t="shared" si="47"/>
        <v>3.6297640653357527E-2</v>
      </c>
    </row>
  </sheetData>
  <mergeCells count="14">
    <mergeCell ref="I79:K79"/>
    <mergeCell ref="I40:J40"/>
    <mergeCell ref="G52:H52"/>
    <mergeCell ref="F65:G65"/>
    <mergeCell ref="L65:M65"/>
    <mergeCell ref="F63:G63"/>
    <mergeCell ref="E78:H78"/>
    <mergeCell ref="B9:F9"/>
    <mergeCell ref="D1:H1"/>
    <mergeCell ref="D39:H39"/>
    <mergeCell ref="D51:H51"/>
    <mergeCell ref="D62:H62"/>
    <mergeCell ref="D2:E2"/>
    <mergeCell ref="D10:E1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2015-05-07T18:39:27Z</dcterms:created>
  <dcterms:modified xsi:type="dcterms:W3CDTF">2015-05-07T20:34:58Z</dcterms:modified>
</cp:coreProperties>
</file>